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5850" windowHeight="3540" tabRatio="601" activeTab="0"/>
  </bookViews>
  <sheets>
    <sheet name="18." sheetId="1" r:id="rId1"/>
    <sheet name="18.1" sheetId="2" r:id="rId2"/>
    <sheet name="18.2" sheetId="3" r:id="rId3"/>
    <sheet name="18.3-5" sheetId="4" r:id="rId4"/>
    <sheet name="18.6-9" sheetId="5" r:id="rId5"/>
    <sheet name="18.10" sheetId="6" r:id="rId6"/>
    <sheet name="18.11" sheetId="7" r:id="rId7"/>
  </sheets>
  <definedNames/>
  <calcPr fullCalcOnLoad="1"/>
</workbook>
</file>

<file path=xl/sharedStrings.xml><?xml version="1.0" encoding="utf-8"?>
<sst xmlns="http://schemas.openxmlformats.org/spreadsheetml/2006/main" count="342" uniqueCount="246">
  <si>
    <t>March</t>
  </si>
  <si>
    <t>April</t>
  </si>
  <si>
    <t>May</t>
  </si>
  <si>
    <t>June</t>
  </si>
  <si>
    <t>July</t>
  </si>
  <si>
    <t>Source: Ministry of Finance</t>
  </si>
  <si>
    <t>1.1 Revenues</t>
  </si>
  <si>
    <t>1. Budget Transactions</t>
  </si>
  <si>
    <t>1.1.1 Tax Revenues</t>
  </si>
  <si>
    <t>1.1.2 Non Tax Revenues</t>
  </si>
  <si>
    <t>1.2 Expenditures</t>
  </si>
  <si>
    <t>1.2.1 General Expenditures</t>
  </si>
  <si>
    <t>1.2.2 Interest payments</t>
  </si>
  <si>
    <t>Budget Total Deficit/Surplus</t>
  </si>
  <si>
    <t>In % of total expenditure</t>
  </si>
  <si>
    <t>Budget Primary Deficit/Surplus</t>
  </si>
  <si>
    <t>2. Treasury Transactions</t>
  </si>
  <si>
    <t>2.1 Resources</t>
  </si>
  <si>
    <t>2.1.1 Guarantees</t>
  </si>
  <si>
    <t>2.1.2 Municipalities</t>
  </si>
  <si>
    <t>2.1.3 Deposits</t>
  </si>
  <si>
    <t>2.1.4 Other</t>
  </si>
  <si>
    <t>2.2 Withdrawals</t>
  </si>
  <si>
    <t>2.2.1 Guarantees</t>
  </si>
  <si>
    <t>2.2.2 Municipalities</t>
  </si>
  <si>
    <t>2.2.3 Deposits</t>
  </si>
  <si>
    <t>2.2.4 Other</t>
  </si>
  <si>
    <t>Total Treasury Deficit/Surplus</t>
  </si>
  <si>
    <t>3. Total Cash In</t>
  </si>
  <si>
    <t>4. Total Cash Out</t>
  </si>
  <si>
    <t>Total Cash Deficit/Surplus</t>
  </si>
  <si>
    <t>In % of Total Expenditures</t>
  </si>
  <si>
    <t>6. Total Primary Deficit / Surplus</t>
  </si>
  <si>
    <t>18. PUBLIC FINANCE</t>
  </si>
  <si>
    <t>Jan.</t>
  </si>
  <si>
    <t>Feb.</t>
  </si>
  <si>
    <t>Aug.</t>
  </si>
  <si>
    <t>Sep.</t>
  </si>
  <si>
    <t>Oct.</t>
  </si>
  <si>
    <t>Nov.</t>
  </si>
  <si>
    <t>Dec.</t>
  </si>
  <si>
    <t>Billion LBP</t>
  </si>
  <si>
    <t>Million LBP</t>
  </si>
  <si>
    <t>Table 18.1 - Fiscal performance</t>
  </si>
  <si>
    <t>Total 2011</t>
  </si>
  <si>
    <t xml:space="preserve">          of which Misc Tax Revenues</t>
  </si>
  <si>
    <t xml:space="preserve">          of which Customs Revenues</t>
  </si>
  <si>
    <t xml:space="preserve">          of which VAT Revenues</t>
  </si>
  <si>
    <t xml:space="preserve">          of which Telecom Revenues ***</t>
  </si>
  <si>
    <t>1.2.3 Foreign Debt Principal Repayment **</t>
  </si>
  <si>
    <t xml:space="preserve">          of which EDL</t>
  </si>
  <si>
    <t xml:space="preserve">          of which Bud Expenditures prev years</t>
  </si>
  <si>
    <t xml:space="preserve">          1.2.2.1 Domestic Debt </t>
  </si>
  <si>
    <t xml:space="preserve">          1.2.2.2 Foreign Debt </t>
  </si>
  <si>
    <t>Table 18.2 - Summary of Fiscal Performance</t>
  </si>
  <si>
    <t xml:space="preserve">Total Budget and Treasury Receipts </t>
  </si>
  <si>
    <t xml:space="preserve">Total Budget and Treasury Payments, of which </t>
  </si>
  <si>
    <t xml:space="preserve">          Interest Payments </t>
  </si>
  <si>
    <t xml:space="preserve">          Concessional loans principal payment</t>
  </si>
  <si>
    <t xml:space="preserve">          Primary Expenditures</t>
  </si>
  <si>
    <t>Primary Deficit/Surplus</t>
  </si>
  <si>
    <t>December 2010</t>
  </si>
  <si>
    <t>December 2011</t>
  </si>
  <si>
    <t>January-December 2010</t>
  </si>
  <si>
    <t>January-December 2011</t>
  </si>
  <si>
    <t>Change 2011/2010. %</t>
  </si>
  <si>
    <t>Table 18.3 - Total revenue</t>
  </si>
  <si>
    <t>Budget revenue, of Which</t>
  </si>
  <si>
    <t>Tax revenues</t>
  </si>
  <si>
    <t xml:space="preserve">          Tax revenues</t>
  </si>
  <si>
    <t xml:space="preserve">          Non-tax revenues</t>
  </si>
  <si>
    <t>Treasury receipts</t>
  </si>
  <si>
    <t>Total revenues</t>
  </si>
  <si>
    <t>Table 18.4 - Tax revenue</t>
  </si>
  <si>
    <t>Taxes on income, profits, and capital gains, of which</t>
  </si>
  <si>
    <t xml:space="preserve">          Income Tax on Profits</t>
  </si>
  <si>
    <t xml:space="preserve">          Income Tax on Wages and Salaries</t>
  </si>
  <si>
    <t xml:space="preserve">          Income Tax on Capital Gains &amp; Dividends</t>
  </si>
  <si>
    <t xml:space="preserve">          Tax on Interest Income (5%)</t>
  </si>
  <si>
    <t xml:space="preserve">          Penalties on Income Tax</t>
  </si>
  <si>
    <t xml:space="preserve">          Built property tax</t>
  </si>
  <si>
    <t xml:space="preserve">          Real estate registration fees</t>
  </si>
  <si>
    <t>Other Taxes on Goods and Services, of which:</t>
  </si>
  <si>
    <t xml:space="preserve">          Private Car Registration Fees</t>
  </si>
  <si>
    <t xml:space="preserve">          Passenger Departure Tax</t>
  </si>
  <si>
    <t>Taxes on international trade, of which</t>
  </si>
  <si>
    <t>Customs</t>
  </si>
  <si>
    <t>Excises, of which</t>
  </si>
  <si>
    <t xml:space="preserve">          Gasoline Excise</t>
  </si>
  <si>
    <t xml:space="preserve">          Tobacco Excise</t>
  </si>
  <si>
    <t xml:space="preserve">          Cars Excise</t>
  </si>
  <si>
    <t>Other Tax Revenues (namely fiscal stamp fees)</t>
  </si>
  <si>
    <t>Table 18.5 - Non-tax revenue</t>
  </si>
  <si>
    <t>Non-Tax revenues</t>
  </si>
  <si>
    <t>Income from Public Institutions and Government Properties, of which</t>
  </si>
  <si>
    <t>Income from Non-Financial Public Enterprises, of which</t>
  </si>
  <si>
    <t xml:space="preserve">          Revenues from Casino Du Liban</t>
  </si>
  <si>
    <t xml:space="preserve">          Revenues from Port of Beirut</t>
  </si>
  <si>
    <t xml:space="preserve">          Budget Surplus of National Lottery</t>
  </si>
  <si>
    <t xml:space="preserve">          Transfer from the Telecom Surplus</t>
  </si>
  <si>
    <t>Transfer from Public Financial Institution (BDL)</t>
  </si>
  <si>
    <t>Property Income (namely rent of Rafic Hariri International Airport)</t>
  </si>
  <si>
    <t>Other Income from Public Institutions (interests)</t>
  </si>
  <si>
    <t>Administrative Fees &amp; Charges, of which</t>
  </si>
  <si>
    <t>Administrative Fees, of which</t>
  </si>
  <si>
    <t xml:space="preserve">          Notary Fees</t>
  </si>
  <si>
    <t xml:space="preserve">         Passport Fees/ Public Security</t>
  </si>
  <si>
    <t xml:space="preserve">         Vehicle Control Fees</t>
  </si>
  <si>
    <t xml:space="preserve">          Judicial Fees</t>
  </si>
  <si>
    <t xml:space="preserve">          Driving License Fees</t>
  </si>
  <si>
    <t>Administrative Charges</t>
  </si>
  <si>
    <t>Sales (Official Gazette and License Number)</t>
  </si>
  <si>
    <t>Permit Fees (mostly work permit fees)</t>
  </si>
  <si>
    <t>Other Administrative Fees &amp; Charges</t>
  </si>
  <si>
    <t>Penalties &amp; Confiscations</t>
  </si>
  <si>
    <t>Other Non-Tax Revenues (mostly retirement deductibles)</t>
  </si>
  <si>
    <t>1. Current expenditures</t>
  </si>
  <si>
    <t>1.a Personal cost, of which</t>
  </si>
  <si>
    <t xml:space="preserve">     Salaries, Wages and Related Items (Article 13)</t>
  </si>
  <si>
    <t xml:space="preserve">     Retirement and End of Service Compensations, of which</t>
  </si>
  <si>
    <t xml:space="preserve">          Retirement</t>
  </si>
  <si>
    <t xml:space="preserve">          End of Service</t>
  </si>
  <si>
    <t xml:space="preserve">     Domestic Interest Payments</t>
  </si>
  <si>
    <t xml:space="preserve">     Foreign Interest Payments</t>
  </si>
  <si>
    <t>1.c Foreign Debt Principal Repayment</t>
  </si>
  <si>
    <t>1.d Materials and Supplies, of which</t>
  </si>
  <si>
    <t xml:space="preserve">     Nutrition</t>
  </si>
  <si>
    <t xml:space="preserve">    Fuel Oil</t>
  </si>
  <si>
    <t xml:space="preserve">     Medicaments</t>
  </si>
  <si>
    <t>1.e External Services</t>
  </si>
  <si>
    <t>1.f Various Transfers, of which</t>
  </si>
  <si>
    <t xml:space="preserve">    NSSF</t>
  </si>
  <si>
    <t xml:space="preserve">    Treasury advances for diesel oil subsidy</t>
  </si>
  <si>
    <t xml:space="preserve">    Wheat Subsidy</t>
  </si>
  <si>
    <t xml:space="preserve">    Special Tribunal for Lebanon</t>
  </si>
  <si>
    <t xml:space="preserve">     Gasoline subsidy for taxi drivers</t>
  </si>
  <si>
    <t>1.g Other Current, of which</t>
  </si>
  <si>
    <t xml:space="preserve">    Hospitals</t>
  </si>
  <si>
    <t xml:space="preserve">    Others (judgments &amp; reconciliations, mission costs, other)</t>
  </si>
  <si>
    <t xml:space="preserve">    Accounting Adjustments for Treasury Advances</t>
  </si>
  <si>
    <t>1.h Reserves</t>
  </si>
  <si>
    <t xml:space="preserve">    Interest subsidy</t>
  </si>
  <si>
    <t>2. Capital Expenditures</t>
  </si>
  <si>
    <t>2.a Acquisitions of Land, Buildings, for the Construction of
Roads, Ports, Airports, and Water Networks</t>
  </si>
  <si>
    <t>2.b Equipment</t>
  </si>
  <si>
    <t>2.c Construction in Progress, of which</t>
  </si>
  <si>
    <t xml:space="preserve">          Displaced Fund</t>
  </si>
  <si>
    <t xml:space="preserve">          Council of the South</t>
  </si>
  <si>
    <t xml:space="preserve">          CDR</t>
  </si>
  <si>
    <t xml:space="preserve">         Ministry of Public Work and Transport</t>
  </si>
  <si>
    <t xml:space="preserve">         Other, of which</t>
  </si>
  <si>
    <t xml:space="preserve">                 Higher Council of Relief</t>
  </si>
  <si>
    <t>2.d Maintenance</t>
  </si>
  <si>
    <t>2.e Other Expenditures Related to Fixed Capital Assets</t>
  </si>
  <si>
    <t>3. Budget Advances</t>
  </si>
  <si>
    <t>2.f Parliamentary Equipment and Maintenance</t>
  </si>
  <si>
    <t xml:space="preserve">     Transfers to Public Institutions to Cover Salaries</t>
  </si>
  <si>
    <t>1.b Interest Payments, of which</t>
  </si>
  <si>
    <t>4. Customs Administration (exc. Salaries and Wages)</t>
  </si>
  <si>
    <t>5. Treasury Expenditures</t>
  </si>
  <si>
    <t xml:space="preserve">     Municipalities</t>
  </si>
  <si>
    <t xml:space="preserve">     Guarantees</t>
  </si>
  <si>
    <t xml:space="preserve">     Deposits</t>
  </si>
  <si>
    <t xml:space="preserve">     Other, of which</t>
  </si>
  <si>
    <t xml:space="preserve">          VAT Refund</t>
  </si>
  <si>
    <t xml:space="preserve">          Higher Council of Relief</t>
  </si>
  <si>
    <t xml:space="preserve">     Treasury advances for water authorities</t>
  </si>
  <si>
    <t>6. Unclassified Expenditures</t>
  </si>
  <si>
    <t>7. Total Expenditures (Excluding CDR Foreign Financed)</t>
  </si>
  <si>
    <t>Table 18.6 - Expenditure by economic classification</t>
  </si>
  <si>
    <t>Table 18.7 - Breakdown of transfers to public institutions for the coverage of salaries</t>
  </si>
  <si>
    <t>Transfer to Council of the South</t>
  </si>
  <si>
    <t>Transfer to Council for Development and Reconstruction (CDR)</t>
  </si>
  <si>
    <t>Transfer to the Displaced Fund</t>
  </si>
  <si>
    <t>Transfer to the Lebanese University</t>
  </si>
  <si>
    <t>Transfer to the Educational Center for Research and Development</t>
  </si>
  <si>
    <t>Table 18.8 - Details of debt service transactions</t>
  </si>
  <si>
    <t>Interest Payments</t>
  </si>
  <si>
    <t>Local Currency Debt</t>
  </si>
  <si>
    <t>Foreign Currency Debt, of which</t>
  </si>
  <si>
    <t xml:space="preserve">     Eurobond Coupon Interest</t>
  </si>
  <si>
    <t xml:space="preserve">     Special bond Coupon Interest</t>
  </si>
  <si>
    <t xml:space="preserve">     Concessional Loans Interest Payments</t>
  </si>
  <si>
    <t>Concessional Loans Principal Repayments</t>
  </si>
  <si>
    <t>.</t>
  </si>
  <si>
    <t xml:space="preserve">EDL of which: </t>
  </si>
  <si>
    <t xml:space="preserve">Debt service, of which: </t>
  </si>
  <si>
    <t xml:space="preserve">Reimbursement of KPC and Sonatrach 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</si>
  <si>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</si>
  <si>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</si>
  <si>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</si>
  <si>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</si>
  <si>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</si>
  <si>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</si>
  <si>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 </t>
  </si>
  <si>
    <t xml:space="preserve">Aug </t>
  </si>
  <si>
    <t xml:space="preserve">Sep </t>
  </si>
  <si>
    <t xml:space="preserve">Oct </t>
  </si>
  <si>
    <t xml:space="preserve">Nov </t>
  </si>
  <si>
    <t xml:space="preserve">Dec </t>
  </si>
  <si>
    <t xml:space="preserve">     C-Loans and Eurobonds, of which: </t>
  </si>
  <si>
    <t xml:space="preserve">          Principal payments </t>
  </si>
  <si>
    <t xml:space="preserve">          Interest payments </t>
  </si>
  <si>
    <t xml:space="preserve">     BDL Guaranteed Loan payments </t>
  </si>
  <si>
    <t xml:space="preserve">     KPC and SPC</t>
  </si>
  <si>
    <t xml:space="preserve">     EGAS</t>
  </si>
  <si>
    <t>Total 2009</t>
  </si>
  <si>
    <t>Total 2010</t>
  </si>
  <si>
    <t xml:space="preserve">     KPC &amp; SPC</t>
  </si>
  <si>
    <t xml:space="preserve"> </t>
  </si>
  <si>
    <t>Table 18.10 - Monthly transfers to EDL (2009-2011)</t>
  </si>
  <si>
    <t>January-December 2008</t>
  </si>
  <si>
    <t>January-December 2009</t>
  </si>
  <si>
    <t>Change 2009/2008. Value</t>
  </si>
  <si>
    <t>Change 2009/2008. %</t>
  </si>
  <si>
    <t>Change 2010/2009. Value</t>
  </si>
  <si>
    <t>Change 2010/2009. %</t>
  </si>
  <si>
    <t>Table 18.9 - Transfers to EDL (2008-2011)</t>
  </si>
  <si>
    <t>Table 18.11 - Public debt outstanding by holder as of end‐December 2011</t>
  </si>
  <si>
    <t>December 2008</t>
  </si>
  <si>
    <t>December 2009</t>
  </si>
  <si>
    <t>Change December 2011/2010. Value</t>
  </si>
  <si>
    <t>Change December 2011/2010. %</t>
  </si>
  <si>
    <t>Gross public debt</t>
  </si>
  <si>
    <t>a. Central Bank (Including REPOs and Loans to EDL to Finance Fuel Purchases)</t>
  </si>
  <si>
    <t>b. Commercial Banks</t>
  </si>
  <si>
    <t>c. Other Local Currency Debt (T-bills), of which</t>
  </si>
  <si>
    <t xml:space="preserve">         Public Entities</t>
  </si>
  <si>
    <t xml:space="preserve">         Contractor bonds</t>
  </si>
  <si>
    <t xml:space="preserve">     Accrued Interest Included in Debt</t>
  </si>
  <si>
    <t>Foreign Currency Debt</t>
  </si>
  <si>
    <t>a. Bilateral, Multilateral and Foreign Private Sector Loans</t>
  </si>
  <si>
    <t>b. Paris II Related Debt (Eurobonds and Loans)</t>
  </si>
  <si>
    <t>c. Paris III Related Debt (Eurobonds and Loans)</t>
  </si>
  <si>
    <t>d. Market-Issued Eurobonds</t>
  </si>
  <si>
    <t>e. Accrued Interest on Eurobonds</t>
  </si>
  <si>
    <t>f. Special T-bills in Foreign Currency</t>
  </si>
  <si>
    <t>Public Sector Deposits</t>
  </si>
  <si>
    <t>Net Debt</t>
  </si>
  <si>
    <t>Gross Market Debt</t>
  </si>
  <si>
    <t>% of Total Debt</t>
  </si>
  <si>
    <t xml:space="preserve">    EDL</t>
  </si>
  <si>
    <t>Local currency debt</t>
  </si>
  <si>
    <t>Value added tax</t>
  </si>
  <si>
    <t>Domestic taxes on goods and services, of which</t>
  </si>
  <si>
    <t>Taxes on property, of which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</si>
</sst>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0.0_);\(0.0\)"/>
  </numFmts>
  <fonts count="50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6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12" fillId="0" borderId="10" xfId="0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3" fontId="13" fillId="0" borderId="11" xfId="0" applyNumberFormat="1" applyFont="1" applyFill="1" applyBorder="1" applyAlignment="1">
      <alignment vertical="center"/>
    </xf>
    <xf numFmtId="0" fontId="6" fillId="0" borderId="0" xfId="58" applyFont="1" applyFill="1" applyBorder="1" applyAlignment="1">
      <alignment horizontal="left" vertical="center" readingOrder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readingOrder="1"/>
    </xf>
    <xf numFmtId="3" fontId="13" fillId="0" borderId="10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10" fontId="13" fillId="0" borderId="14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vertical="center"/>
    </xf>
    <xf numFmtId="37" fontId="13" fillId="0" borderId="12" xfId="0" applyNumberFormat="1" applyFont="1" applyFill="1" applyBorder="1" applyAlignment="1">
      <alignment vertical="center"/>
    </xf>
    <xf numFmtId="37" fontId="13" fillId="0" borderId="12" xfId="0" applyNumberFormat="1" applyFont="1" applyFill="1" applyBorder="1" applyAlignment="1">
      <alignment vertical="center"/>
    </xf>
    <xf numFmtId="185" fontId="13" fillId="0" borderId="13" xfId="0" applyNumberFormat="1" applyFont="1" applyFill="1" applyBorder="1" applyAlignment="1">
      <alignment vertical="center"/>
    </xf>
    <xf numFmtId="185" fontId="13" fillId="0" borderId="13" xfId="0" applyNumberFormat="1" applyFont="1" applyFill="1" applyBorder="1" applyAlignment="1">
      <alignment vertical="center"/>
    </xf>
    <xf numFmtId="185" fontId="13" fillId="0" borderId="14" xfId="0" applyNumberFormat="1" applyFont="1" applyFill="1" applyBorder="1" applyAlignment="1">
      <alignment vertical="center"/>
    </xf>
    <xf numFmtId="185" fontId="13" fillId="0" borderId="14" xfId="0" applyNumberFormat="1" applyFont="1" applyFill="1" applyBorder="1" applyAlignment="1">
      <alignment vertical="center"/>
    </xf>
    <xf numFmtId="37" fontId="13" fillId="0" borderId="15" xfId="0" applyNumberFormat="1" applyFont="1" applyFill="1" applyBorder="1" applyAlignment="1">
      <alignment vertical="center"/>
    </xf>
    <xf numFmtId="9" fontId="13" fillId="0" borderId="14" xfId="0" applyNumberFormat="1" applyFont="1" applyFill="1" applyBorder="1" applyAlignment="1">
      <alignment vertical="center"/>
    </xf>
    <xf numFmtId="9" fontId="13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3" fontId="10" fillId="0" borderId="15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 vertical="center" readingOrder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37" fontId="10" fillId="0" borderId="12" xfId="0" applyNumberFormat="1" applyFont="1" applyFill="1" applyBorder="1" applyAlignment="1">
      <alignment horizontal="right" vertical="center" wrapText="1"/>
    </xf>
    <xf numFmtId="37" fontId="13" fillId="0" borderId="13" xfId="0" applyNumberFormat="1" applyFont="1" applyFill="1" applyBorder="1" applyAlignment="1">
      <alignment horizontal="right" vertical="center" wrapText="1"/>
    </xf>
    <xf numFmtId="37" fontId="10" fillId="0" borderId="13" xfId="0" applyNumberFormat="1" applyFont="1" applyFill="1" applyBorder="1" applyAlignment="1">
      <alignment horizontal="right" vertical="center" wrapText="1"/>
    </xf>
    <xf numFmtId="185" fontId="13" fillId="0" borderId="12" xfId="61" applyNumberFormat="1" applyFont="1" applyFill="1" applyBorder="1" applyAlignment="1">
      <alignment horizontal="right" vertical="center" wrapText="1"/>
    </xf>
    <xf numFmtId="37" fontId="13" fillId="0" borderId="16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center" wrapText="1"/>
    </xf>
    <xf numFmtId="37" fontId="10" fillId="0" borderId="17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left" vertical="center" wrapText="1"/>
    </xf>
    <xf numFmtId="37" fontId="13" fillId="0" borderId="17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37" fontId="10" fillId="0" borderId="15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37" fontId="13" fillId="0" borderId="10" xfId="0" applyNumberFormat="1" applyFont="1" applyFill="1" applyBorder="1" applyAlignment="1">
      <alignment horizontal="right" vertical="center" wrapText="1"/>
    </xf>
    <xf numFmtId="185" fontId="13" fillId="0" borderId="10" xfId="61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185" fontId="13" fillId="0" borderId="13" xfId="61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left" vertical="center" wrapText="1"/>
    </xf>
    <xf numFmtId="37" fontId="10" fillId="0" borderId="14" xfId="0" applyNumberFormat="1" applyFont="1" applyFill="1" applyBorder="1" applyAlignment="1">
      <alignment horizontal="right" vertical="center" wrapText="1"/>
    </xf>
    <xf numFmtId="185" fontId="13" fillId="0" borderId="14" xfId="61" applyNumberFormat="1" applyFont="1" applyFill="1" applyBorder="1" applyAlignment="1">
      <alignment horizontal="right" vertical="center" wrapText="1"/>
    </xf>
    <xf numFmtId="49" fontId="9" fillId="0" borderId="16" xfId="0" applyNumberFormat="1" applyFont="1" applyFill="1" applyBorder="1" applyAlignment="1">
      <alignment horizontal="right" vertical="center" wrapText="1"/>
    </xf>
    <xf numFmtId="185" fontId="10" fillId="0" borderId="12" xfId="61" applyNumberFormat="1" applyFont="1" applyFill="1" applyBorder="1" applyAlignment="1">
      <alignment horizontal="right" vertical="center" wrapText="1"/>
    </xf>
    <xf numFmtId="185" fontId="10" fillId="0" borderId="13" xfId="61" applyNumberFormat="1" applyFont="1" applyFill="1" applyBorder="1" applyAlignment="1">
      <alignment horizontal="right" vertical="center" wrapText="1"/>
    </xf>
    <xf numFmtId="185" fontId="10" fillId="0" borderId="14" xfId="61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left" vertical="center" wrapText="1"/>
    </xf>
    <xf numFmtId="37" fontId="10" fillId="0" borderId="16" xfId="0" applyNumberFormat="1" applyFont="1" applyFill="1" applyBorder="1" applyAlignment="1">
      <alignment horizontal="right" vertical="center" wrapText="1"/>
    </xf>
    <xf numFmtId="185" fontId="10" fillId="0" borderId="15" xfId="61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37" fontId="10" fillId="0" borderId="0" xfId="0" applyNumberFormat="1" applyFont="1" applyFill="1" applyBorder="1" applyAlignment="1">
      <alignment horizontal="right" vertical="center" wrapText="1"/>
    </xf>
    <xf numFmtId="185" fontId="10" fillId="0" borderId="16" xfId="61" applyNumberFormat="1" applyFont="1" applyFill="1" applyBorder="1" applyAlignment="1">
      <alignment horizontal="right" vertical="center" wrapText="1"/>
    </xf>
    <xf numFmtId="185" fontId="10" fillId="0" borderId="17" xfId="61" applyNumberFormat="1" applyFont="1" applyFill="1" applyBorder="1" applyAlignment="1">
      <alignment horizontal="right" vertical="center" wrapText="1"/>
    </xf>
    <xf numFmtId="185" fontId="10" fillId="0" borderId="0" xfId="61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10" fillId="0" borderId="13" xfId="61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4" xfId="61" applyNumberFormat="1" applyFont="1" applyFill="1" applyBorder="1" applyAlignment="1">
      <alignment horizontal="right" vertical="center" wrapText="1"/>
    </xf>
    <xf numFmtId="0" fontId="10" fillId="0" borderId="12" xfId="61" applyNumberFormat="1" applyFont="1" applyFill="1" applyBorder="1" applyAlignment="1">
      <alignment horizontal="right" vertical="center" wrapText="1"/>
    </xf>
    <xf numFmtId="191" fontId="9" fillId="0" borderId="10" xfId="42" applyNumberFormat="1" applyFont="1" applyFill="1" applyBorder="1" applyAlignment="1">
      <alignment vertical="center" wrapText="1"/>
    </xf>
    <xf numFmtId="191" fontId="10" fillId="0" borderId="15" xfId="42" applyNumberFormat="1" applyFont="1" applyFill="1" applyBorder="1" applyAlignment="1">
      <alignment horizontal="right" vertical="center" wrapText="1"/>
    </xf>
    <xf numFmtId="191" fontId="10" fillId="0" borderId="13" xfId="42" applyNumberFormat="1" applyFont="1" applyFill="1" applyBorder="1" applyAlignment="1">
      <alignment horizontal="right" vertical="center" wrapText="1"/>
    </xf>
    <xf numFmtId="191" fontId="10" fillId="0" borderId="17" xfId="42" applyNumberFormat="1" applyFont="1" applyFill="1" applyBorder="1" applyAlignment="1">
      <alignment horizontal="right" vertical="center" wrapText="1"/>
    </xf>
    <xf numFmtId="191" fontId="13" fillId="0" borderId="10" xfId="42" applyNumberFormat="1" applyFont="1" applyFill="1" applyBorder="1" applyAlignment="1">
      <alignment horizontal="right" vertical="center" wrapText="1"/>
    </xf>
    <xf numFmtId="191" fontId="10" fillId="0" borderId="12" xfId="42" applyNumberFormat="1" applyFont="1" applyFill="1" applyBorder="1" applyAlignment="1">
      <alignment horizontal="right" vertical="center" wrapText="1"/>
    </xf>
    <xf numFmtId="191" fontId="10" fillId="0" borderId="14" xfId="42" applyNumberFormat="1" applyFont="1" applyFill="1" applyBorder="1" applyAlignment="1">
      <alignment horizontal="right" vertical="center" wrapText="1"/>
    </xf>
    <xf numFmtId="185" fontId="9" fillId="0" borderId="10" xfId="61" applyNumberFormat="1" applyFont="1" applyFill="1" applyBorder="1" applyAlignment="1">
      <alignment vertical="center" wrapText="1"/>
    </xf>
    <xf numFmtId="185" fontId="10" fillId="33" borderId="12" xfId="61" applyNumberFormat="1" applyFont="1" applyFill="1" applyBorder="1" applyAlignment="1">
      <alignment horizontal="right" vertical="center" wrapText="1"/>
    </xf>
    <xf numFmtId="185" fontId="10" fillId="33" borderId="14" xfId="61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9" fillId="0" borderId="0" xfId="0" applyFont="1" applyAlignment="1">
      <alignment vertical="center" readingOrder="1"/>
    </xf>
    <xf numFmtId="0" fontId="8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 readingOrder="1"/>
    </xf>
    <xf numFmtId="0" fontId="9" fillId="0" borderId="10" xfId="0" applyFont="1" applyFill="1" applyBorder="1" applyAlignment="1">
      <alignment horizontal="right" vertical="center" wrapText="1" readingOrder="1"/>
    </xf>
    <xf numFmtId="0" fontId="13" fillId="0" borderId="16" xfId="0" applyFont="1" applyFill="1" applyBorder="1" applyAlignment="1">
      <alignment vertical="center" readingOrder="1"/>
    </xf>
    <xf numFmtId="3" fontId="13" fillId="0" borderId="16" xfId="0" applyNumberFormat="1" applyFont="1" applyFill="1" applyBorder="1" applyAlignment="1">
      <alignment vertical="center" readingOrder="1"/>
    </xf>
    <xf numFmtId="0" fontId="10" fillId="0" borderId="12" xfId="0" applyFont="1" applyFill="1" applyBorder="1" applyAlignment="1">
      <alignment vertical="center" readingOrder="1"/>
    </xf>
    <xf numFmtId="0" fontId="13" fillId="0" borderId="12" xfId="0" applyFont="1" applyFill="1" applyBorder="1" applyAlignment="1">
      <alignment vertical="center" readingOrder="1"/>
    </xf>
    <xf numFmtId="0" fontId="10" fillId="0" borderId="13" xfId="0" applyFont="1" applyFill="1" applyBorder="1" applyAlignment="1">
      <alignment vertical="center" readingOrder="1"/>
    </xf>
    <xf numFmtId="0" fontId="13" fillId="0" borderId="13" xfId="0" applyFont="1" applyFill="1" applyBorder="1" applyAlignment="1">
      <alignment vertical="center" readingOrder="1"/>
    </xf>
    <xf numFmtId="0" fontId="13" fillId="0" borderId="14" xfId="0" applyFont="1" applyFill="1" applyBorder="1" applyAlignment="1">
      <alignment vertical="center" readingOrder="1"/>
    </xf>
    <xf numFmtId="3" fontId="13" fillId="0" borderId="13" xfId="0" applyNumberFormat="1" applyFont="1" applyFill="1" applyBorder="1" applyAlignment="1">
      <alignment vertical="center" readingOrder="1"/>
    </xf>
    <xf numFmtId="4" fontId="13" fillId="0" borderId="13" xfId="0" applyNumberFormat="1" applyFont="1" applyFill="1" applyBorder="1" applyAlignment="1">
      <alignment vertical="center" readingOrder="1"/>
    </xf>
    <xf numFmtId="0" fontId="0" fillId="0" borderId="0" xfId="0" applyFill="1" applyAlignment="1">
      <alignment/>
    </xf>
    <xf numFmtId="0" fontId="13" fillId="0" borderId="13" xfId="61" applyNumberFormat="1" applyFont="1" applyFill="1" applyBorder="1" applyAlignment="1">
      <alignment horizontal="right" vertical="center" wrapText="1"/>
    </xf>
    <xf numFmtId="3" fontId="13" fillId="0" borderId="14" xfId="0" applyNumberFormat="1" applyFont="1" applyFill="1" applyBorder="1" applyAlignment="1">
      <alignment vertical="center" readingOrder="1"/>
    </xf>
    <xf numFmtId="4" fontId="13" fillId="0" borderId="14" xfId="0" applyNumberFormat="1" applyFont="1" applyFill="1" applyBorder="1" applyAlignment="1">
      <alignment vertical="center" readingOrder="1"/>
    </xf>
    <xf numFmtId="191" fontId="13" fillId="0" borderId="10" xfId="42" applyNumberFormat="1" applyFont="1" applyFill="1" applyBorder="1" applyAlignment="1">
      <alignment vertical="center" wrapText="1"/>
    </xf>
    <xf numFmtId="185" fontId="13" fillId="0" borderId="10" xfId="61" applyNumberFormat="1" applyFont="1" applyFill="1" applyBorder="1" applyAlignment="1">
      <alignment vertical="center" wrapText="1"/>
    </xf>
    <xf numFmtId="185" fontId="13" fillId="0" borderId="17" xfId="61" applyNumberFormat="1" applyFont="1" applyFill="1" applyBorder="1" applyAlignment="1">
      <alignment horizontal="right" vertical="center" wrapText="1"/>
    </xf>
    <xf numFmtId="3" fontId="13" fillId="0" borderId="10" xfId="61" applyNumberFormat="1" applyFont="1" applyFill="1" applyBorder="1" applyAlignment="1">
      <alignment horizontal="right" vertical="center" wrapText="1"/>
    </xf>
    <xf numFmtId="3" fontId="10" fillId="0" borderId="13" xfId="61" applyNumberFormat="1" applyFont="1" applyFill="1" applyBorder="1" applyAlignment="1">
      <alignment horizontal="right" vertical="center" wrapText="1"/>
    </xf>
    <xf numFmtId="3" fontId="10" fillId="0" borderId="17" xfId="61" applyNumberFormat="1" applyFont="1" applyFill="1" applyBorder="1" applyAlignment="1">
      <alignment horizontal="right" vertical="center" wrapText="1"/>
    </xf>
    <xf numFmtId="3" fontId="10" fillId="0" borderId="15" xfId="61" applyNumberFormat="1" applyFont="1" applyFill="1" applyBorder="1" applyAlignment="1">
      <alignment horizontal="right" vertical="center" wrapText="1"/>
    </xf>
    <xf numFmtId="3" fontId="13" fillId="0" borderId="13" xfId="61" applyNumberFormat="1" applyFont="1" applyFill="1" applyBorder="1" applyAlignment="1">
      <alignment horizontal="right" vertical="center" wrapText="1"/>
    </xf>
    <xf numFmtId="3" fontId="13" fillId="0" borderId="17" xfId="61" applyNumberFormat="1" applyFont="1" applyFill="1" applyBorder="1" applyAlignment="1">
      <alignment horizontal="right" vertical="center" wrapText="1"/>
    </xf>
    <xf numFmtId="37" fontId="13" fillId="0" borderId="10" xfId="61" applyNumberFormat="1" applyFont="1" applyFill="1" applyBorder="1" applyAlignment="1">
      <alignment horizontal="right" vertical="center" wrapText="1"/>
    </xf>
    <xf numFmtId="37" fontId="10" fillId="0" borderId="13" xfId="61" applyNumberFormat="1" applyFont="1" applyFill="1" applyBorder="1" applyAlignment="1">
      <alignment horizontal="right" vertical="center" wrapText="1"/>
    </xf>
    <xf numFmtId="37" fontId="10" fillId="0" borderId="17" xfId="61" applyNumberFormat="1" applyFont="1" applyFill="1" applyBorder="1" applyAlignment="1">
      <alignment horizontal="right" vertical="center" wrapText="1"/>
    </xf>
    <xf numFmtId="37" fontId="10" fillId="0" borderId="15" xfId="61" applyNumberFormat="1" applyFont="1" applyFill="1" applyBorder="1" applyAlignment="1">
      <alignment horizontal="right" vertical="center" wrapText="1"/>
    </xf>
    <xf numFmtId="37" fontId="13" fillId="0" borderId="13" xfId="61" applyNumberFormat="1" applyFont="1" applyFill="1" applyBorder="1" applyAlignment="1">
      <alignment horizontal="right" vertical="center" wrapText="1"/>
    </xf>
    <xf numFmtId="37" fontId="13" fillId="0" borderId="17" xfId="61" applyNumberFormat="1" applyFont="1" applyFill="1" applyBorder="1" applyAlignment="1">
      <alignment horizontal="right" vertical="center" wrapText="1"/>
    </xf>
    <xf numFmtId="191" fontId="13" fillId="0" borderId="12" xfId="42" applyNumberFormat="1" applyFont="1" applyFill="1" applyBorder="1" applyAlignment="1">
      <alignment vertical="center" readingOrder="1"/>
    </xf>
    <xf numFmtId="191" fontId="13" fillId="0" borderId="13" xfId="42" applyNumberFormat="1" applyFont="1" applyFill="1" applyBorder="1" applyAlignment="1">
      <alignment vertical="center" readingOrder="1"/>
    </xf>
    <xf numFmtId="0" fontId="11" fillId="0" borderId="18" xfId="0" applyFont="1" applyBorder="1" applyAlignment="1">
      <alignment horizontal="center" vertical="center" readingOrder="1"/>
    </xf>
    <xf numFmtId="0" fontId="11" fillId="0" borderId="10" xfId="0" applyFont="1" applyBorder="1" applyAlignment="1">
      <alignment horizontal="center" vertical="center" readingOrder="1"/>
    </xf>
    <xf numFmtId="0" fontId="11" fillId="0" borderId="19" xfId="0" applyFont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 readingOrder="1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3" customWidth="1"/>
  </cols>
  <sheetData>
    <row r="1" spans="1:11" ht="26.25" thickBot="1">
      <c r="A1" s="145" t="s">
        <v>33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28125" style="2" customWidth="1"/>
    <col min="2" max="2" width="7.8515625" style="7" bestFit="1" customWidth="1"/>
    <col min="3" max="13" width="7.8515625" style="2" bestFit="1" customWidth="1"/>
    <col min="14" max="14" width="9.28125" style="5" bestFit="1" customWidth="1"/>
    <col min="15" max="16384" width="9.140625" style="2" customWidth="1"/>
  </cols>
  <sheetData>
    <row r="1" spans="1:2" ht="19.5" customHeight="1">
      <c r="A1" s="4" t="s">
        <v>43</v>
      </c>
      <c r="B1" s="6"/>
    </row>
    <row r="2" ht="6.75" customHeight="1" thickBot="1"/>
    <row r="3" spans="2:14" ht="13.5" customHeight="1" thickBot="1">
      <c r="B3" s="151">
        <v>2011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13.5" customHeight="1" thickBot="1">
      <c r="A4" s="14"/>
      <c r="B4" s="41" t="s">
        <v>34</v>
      </c>
      <c r="C4" s="41" t="s">
        <v>35</v>
      </c>
      <c r="D4" s="41" t="s">
        <v>0</v>
      </c>
      <c r="E4" s="41" t="s">
        <v>1</v>
      </c>
      <c r="F4" s="41" t="s">
        <v>2</v>
      </c>
      <c r="G4" s="41" t="s">
        <v>3</v>
      </c>
      <c r="H4" s="41" t="s">
        <v>4</v>
      </c>
      <c r="I4" s="41" t="s">
        <v>36</v>
      </c>
      <c r="J4" s="41" t="s">
        <v>37</v>
      </c>
      <c r="K4" s="41" t="s">
        <v>38</v>
      </c>
      <c r="L4" s="41" t="s">
        <v>39</v>
      </c>
      <c r="M4" s="41" t="s">
        <v>40</v>
      </c>
      <c r="N4" s="33" t="s">
        <v>44</v>
      </c>
    </row>
    <row r="5" spans="1:14" ht="12" customHeight="1" thickBot="1">
      <c r="A5" s="14"/>
      <c r="B5" s="150" t="s">
        <v>42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ht="15" customHeight="1" thickBot="1">
      <c r="A6" s="152" t="s">
        <v>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ht="15" customHeight="1" thickBot="1">
      <c r="A7" s="8" t="s">
        <v>6</v>
      </c>
      <c r="B7" s="9">
        <f>B8+B12</f>
        <v>1117566</v>
      </c>
      <c r="C7" s="9">
        <f aca="true" t="shared" si="0" ref="C7:N7">C8+C12</f>
        <v>617936</v>
      </c>
      <c r="D7" s="9">
        <f t="shared" si="0"/>
        <v>814063</v>
      </c>
      <c r="E7" s="9">
        <f t="shared" si="0"/>
        <v>1049670</v>
      </c>
      <c r="F7" s="9">
        <f t="shared" si="0"/>
        <v>1464198</v>
      </c>
      <c r="G7" s="9">
        <f t="shared" si="0"/>
        <v>1771706</v>
      </c>
      <c r="H7" s="9">
        <f t="shared" si="0"/>
        <v>1260805</v>
      </c>
      <c r="I7" s="9">
        <f t="shared" si="0"/>
        <v>848423</v>
      </c>
      <c r="J7" s="9">
        <f t="shared" si="0"/>
        <v>994571</v>
      </c>
      <c r="K7" s="9">
        <f t="shared" si="0"/>
        <v>1313762</v>
      </c>
      <c r="L7" s="9">
        <f t="shared" si="0"/>
        <v>854340</v>
      </c>
      <c r="M7" s="9">
        <f t="shared" si="0"/>
        <v>1245733</v>
      </c>
      <c r="N7" s="9">
        <f t="shared" si="0"/>
        <v>13352773</v>
      </c>
    </row>
    <row r="8" spans="1:14" ht="15" customHeight="1">
      <c r="A8" s="15" t="s">
        <v>8</v>
      </c>
      <c r="B8" s="16">
        <f>B9+B10+B11</f>
        <v>1024813</v>
      </c>
      <c r="C8" s="16">
        <f aca="true" t="shared" si="1" ref="C8:N8">C9+C10+C11</f>
        <v>538279</v>
      </c>
      <c r="D8" s="16">
        <f t="shared" si="1"/>
        <v>681168</v>
      </c>
      <c r="E8" s="16">
        <f t="shared" si="1"/>
        <v>910389</v>
      </c>
      <c r="F8" s="16">
        <f t="shared" si="1"/>
        <v>1387464</v>
      </c>
      <c r="G8" s="16">
        <f t="shared" si="1"/>
        <v>625740</v>
      </c>
      <c r="H8" s="16">
        <f t="shared" si="1"/>
        <v>1001676</v>
      </c>
      <c r="I8" s="16">
        <f t="shared" si="1"/>
        <v>588607</v>
      </c>
      <c r="J8" s="16">
        <f t="shared" si="1"/>
        <v>729057</v>
      </c>
      <c r="K8" s="16">
        <f t="shared" si="1"/>
        <v>1012596</v>
      </c>
      <c r="L8" s="16">
        <f t="shared" si="1"/>
        <v>627629</v>
      </c>
      <c r="M8" s="16">
        <f t="shared" si="1"/>
        <v>757255</v>
      </c>
      <c r="N8" s="35">
        <f t="shared" si="1"/>
        <v>9884673</v>
      </c>
    </row>
    <row r="9" spans="1:14" ht="15" customHeight="1">
      <c r="A9" s="52" t="s">
        <v>45</v>
      </c>
      <c r="B9" s="53">
        <v>410381</v>
      </c>
      <c r="C9" s="53">
        <v>225151</v>
      </c>
      <c r="D9" s="53">
        <v>297267</v>
      </c>
      <c r="E9" s="53">
        <v>362779</v>
      </c>
      <c r="F9" s="53">
        <v>1016813</v>
      </c>
      <c r="G9" s="53">
        <v>243707</v>
      </c>
      <c r="H9" s="53">
        <v>376810</v>
      </c>
      <c r="I9" s="53">
        <v>214738</v>
      </c>
      <c r="J9" s="53">
        <v>285134</v>
      </c>
      <c r="K9" s="53">
        <v>364221</v>
      </c>
      <c r="L9" s="53">
        <v>255812</v>
      </c>
      <c r="M9" s="53">
        <v>353460</v>
      </c>
      <c r="N9" s="36">
        <f>SUM(B9:M9)</f>
        <v>4406273</v>
      </c>
    </row>
    <row r="10" spans="1:14" ht="15" customHeight="1">
      <c r="A10" s="17" t="s">
        <v>46</v>
      </c>
      <c r="B10" s="18">
        <v>196967</v>
      </c>
      <c r="C10" s="18">
        <v>156755</v>
      </c>
      <c r="D10" s="18">
        <v>182652</v>
      </c>
      <c r="E10" s="18">
        <v>170757</v>
      </c>
      <c r="F10" s="18">
        <v>170696</v>
      </c>
      <c r="G10" s="18">
        <v>189775</v>
      </c>
      <c r="H10" s="18">
        <v>190377</v>
      </c>
      <c r="I10" s="18">
        <v>168817</v>
      </c>
      <c r="J10" s="18">
        <v>204159</v>
      </c>
      <c r="K10" s="18">
        <v>189946</v>
      </c>
      <c r="L10" s="18">
        <v>176810</v>
      </c>
      <c r="M10" s="18">
        <v>180967</v>
      </c>
      <c r="N10" s="36">
        <f>SUM(B10:M10)</f>
        <v>2178678</v>
      </c>
    </row>
    <row r="11" spans="1:14" ht="15" customHeight="1">
      <c r="A11" s="17" t="s">
        <v>47</v>
      </c>
      <c r="B11" s="18">
        <v>417465</v>
      </c>
      <c r="C11" s="18">
        <v>156373</v>
      </c>
      <c r="D11" s="18">
        <v>201249</v>
      </c>
      <c r="E11" s="18">
        <v>376853</v>
      </c>
      <c r="F11" s="18">
        <v>199955</v>
      </c>
      <c r="G11" s="18">
        <v>192258</v>
      </c>
      <c r="H11" s="18">
        <v>434489</v>
      </c>
      <c r="I11" s="18">
        <v>205052</v>
      </c>
      <c r="J11" s="18">
        <v>239764</v>
      </c>
      <c r="K11" s="18">
        <v>458429</v>
      </c>
      <c r="L11" s="18">
        <v>195007</v>
      </c>
      <c r="M11" s="18">
        <v>222828</v>
      </c>
      <c r="N11" s="36">
        <f>SUM(B11:M11)</f>
        <v>3299722</v>
      </c>
    </row>
    <row r="12" spans="1:14" ht="15" customHeight="1">
      <c r="A12" s="17" t="s">
        <v>9</v>
      </c>
      <c r="B12" s="18">
        <v>92753</v>
      </c>
      <c r="C12" s="18">
        <v>79657</v>
      </c>
      <c r="D12" s="18">
        <v>132895</v>
      </c>
      <c r="E12" s="18">
        <v>139281</v>
      </c>
      <c r="F12" s="18">
        <v>76734</v>
      </c>
      <c r="G12" s="18">
        <v>1145966</v>
      </c>
      <c r="H12" s="18">
        <v>259129</v>
      </c>
      <c r="I12" s="18">
        <v>259816</v>
      </c>
      <c r="J12" s="18">
        <v>265514</v>
      </c>
      <c r="K12" s="18">
        <v>301166</v>
      </c>
      <c r="L12" s="18">
        <v>226711</v>
      </c>
      <c r="M12" s="18">
        <v>488478</v>
      </c>
      <c r="N12" s="36">
        <f>SUM(B12:M12)</f>
        <v>3468100</v>
      </c>
    </row>
    <row r="13" spans="1:14" ht="15" customHeight="1" thickBot="1">
      <c r="A13" s="19" t="s">
        <v>48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1061695</v>
      </c>
      <c r="H13" s="20">
        <v>191620</v>
      </c>
      <c r="I13" s="20">
        <v>195877</v>
      </c>
      <c r="J13" s="20">
        <v>182525</v>
      </c>
      <c r="K13" s="20">
        <v>205903</v>
      </c>
      <c r="L13" s="20">
        <v>154292</v>
      </c>
      <c r="M13" s="20">
        <v>269338</v>
      </c>
      <c r="N13" s="37">
        <v>2261250</v>
      </c>
    </row>
    <row r="14" spans="1:14" ht="15" customHeight="1" thickBot="1">
      <c r="A14" s="11" t="s">
        <v>10</v>
      </c>
      <c r="B14" s="12">
        <f>B15+B18+B21</f>
        <v>1237751</v>
      </c>
      <c r="C14" s="12">
        <f aca="true" t="shared" si="2" ref="C14:N14">C15+C18+C21</f>
        <v>1330424</v>
      </c>
      <c r="D14" s="12">
        <f t="shared" si="2"/>
        <v>1585435</v>
      </c>
      <c r="E14" s="12">
        <f t="shared" si="2"/>
        <v>1440908</v>
      </c>
      <c r="F14" s="12">
        <f t="shared" si="2"/>
        <v>1151425</v>
      </c>
      <c r="G14" s="12">
        <f t="shared" si="2"/>
        <v>1210980</v>
      </c>
      <c r="H14" s="12">
        <f t="shared" si="2"/>
        <v>1134780</v>
      </c>
      <c r="I14" s="12">
        <f t="shared" si="2"/>
        <v>1110204</v>
      </c>
      <c r="J14" s="12">
        <f t="shared" si="2"/>
        <v>1600056</v>
      </c>
      <c r="K14" s="12">
        <f t="shared" si="2"/>
        <v>1445543</v>
      </c>
      <c r="L14" s="12">
        <f t="shared" si="2"/>
        <v>1180283</v>
      </c>
      <c r="M14" s="12">
        <f t="shared" si="2"/>
        <v>1594558</v>
      </c>
      <c r="N14" s="12">
        <f t="shared" si="2"/>
        <v>16022347</v>
      </c>
    </row>
    <row r="15" spans="1:14" ht="15" customHeight="1">
      <c r="A15" s="15" t="s">
        <v>11</v>
      </c>
      <c r="B15" s="16">
        <v>860421</v>
      </c>
      <c r="C15" s="16">
        <v>916372</v>
      </c>
      <c r="D15" s="16">
        <v>940175</v>
      </c>
      <c r="E15" s="16">
        <v>741870</v>
      </c>
      <c r="F15" s="16">
        <v>741403</v>
      </c>
      <c r="G15" s="16">
        <v>745989</v>
      </c>
      <c r="H15" s="16">
        <v>786844</v>
      </c>
      <c r="I15" s="16">
        <v>728386</v>
      </c>
      <c r="J15" s="16">
        <v>901696</v>
      </c>
      <c r="K15" s="16">
        <v>844220</v>
      </c>
      <c r="L15" s="16">
        <v>665693</v>
      </c>
      <c r="M15" s="16">
        <v>1115062</v>
      </c>
      <c r="N15" s="35">
        <f>SUM(B15:M15)</f>
        <v>9988131</v>
      </c>
    </row>
    <row r="16" spans="1:14" ht="15" customHeight="1">
      <c r="A16" s="52" t="s">
        <v>50</v>
      </c>
      <c r="B16" s="53">
        <v>94506</v>
      </c>
      <c r="C16" s="53">
        <v>254881</v>
      </c>
      <c r="D16" s="53">
        <v>154155</v>
      </c>
      <c r="E16" s="53">
        <v>248472</v>
      </c>
      <c r="F16" s="53">
        <v>194550</v>
      </c>
      <c r="G16" s="53">
        <v>84830</v>
      </c>
      <c r="H16" s="53">
        <v>112880</v>
      </c>
      <c r="I16" s="53">
        <v>197292</v>
      </c>
      <c r="J16" s="53">
        <v>361918</v>
      </c>
      <c r="K16" s="53">
        <v>447119</v>
      </c>
      <c r="L16" s="53">
        <v>197148</v>
      </c>
      <c r="M16" s="53">
        <v>277964</v>
      </c>
      <c r="N16" s="36">
        <f aca="true" t="shared" si="3" ref="N16:N21">SUM(B16:M16)</f>
        <v>2625715</v>
      </c>
    </row>
    <row r="17" spans="1:14" ht="15" customHeight="1">
      <c r="A17" s="52" t="s">
        <v>51</v>
      </c>
      <c r="B17" s="53">
        <v>401404</v>
      </c>
      <c r="C17" s="53">
        <v>276468</v>
      </c>
      <c r="D17" s="53">
        <v>221734</v>
      </c>
      <c r="E17" s="53">
        <v>6165</v>
      </c>
      <c r="F17" s="53">
        <v>2509</v>
      </c>
      <c r="G17" s="53">
        <v>1981</v>
      </c>
      <c r="H17" s="53">
        <v>1740</v>
      </c>
      <c r="I17" s="53">
        <v>1717</v>
      </c>
      <c r="J17" s="53">
        <v>2202</v>
      </c>
      <c r="K17" s="53">
        <v>942</v>
      </c>
      <c r="L17" s="53">
        <v>1680</v>
      </c>
      <c r="M17" s="53">
        <v>280348</v>
      </c>
      <c r="N17" s="36">
        <f t="shared" si="3"/>
        <v>1198890</v>
      </c>
    </row>
    <row r="18" spans="1:14" ht="15" customHeight="1">
      <c r="A18" s="52" t="s">
        <v>12</v>
      </c>
      <c r="B18" s="53">
        <v>348738</v>
      </c>
      <c r="C18" s="53">
        <v>400590</v>
      </c>
      <c r="D18" s="53">
        <v>625418</v>
      </c>
      <c r="E18" s="53">
        <v>664265</v>
      </c>
      <c r="F18" s="53">
        <v>379309</v>
      </c>
      <c r="G18" s="53">
        <v>448190</v>
      </c>
      <c r="H18" s="53">
        <v>310345</v>
      </c>
      <c r="I18" s="53">
        <v>366136</v>
      </c>
      <c r="J18" s="53">
        <v>648075</v>
      </c>
      <c r="K18" s="53">
        <v>560710</v>
      </c>
      <c r="L18" s="53">
        <v>473618</v>
      </c>
      <c r="M18" s="53">
        <v>429405</v>
      </c>
      <c r="N18" s="36">
        <f t="shared" si="3"/>
        <v>5654799</v>
      </c>
    </row>
    <row r="19" spans="1:14" ht="15" customHeight="1">
      <c r="A19" s="52" t="s">
        <v>52</v>
      </c>
      <c r="B19" s="53">
        <v>269126</v>
      </c>
      <c r="C19" s="53">
        <v>310537</v>
      </c>
      <c r="D19" s="53">
        <v>310815</v>
      </c>
      <c r="E19" s="53">
        <v>354028</v>
      </c>
      <c r="F19" s="53">
        <v>221234</v>
      </c>
      <c r="G19" s="53">
        <v>325100</v>
      </c>
      <c r="H19" s="53">
        <v>231735</v>
      </c>
      <c r="I19" s="53">
        <v>267368</v>
      </c>
      <c r="J19" s="53">
        <v>332202</v>
      </c>
      <c r="K19" s="53">
        <v>375993</v>
      </c>
      <c r="L19" s="53">
        <v>238130</v>
      </c>
      <c r="M19" s="53">
        <v>315968</v>
      </c>
      <c r="N19" s="36">
        <f t="shared" si="3"/>
        <v>3552236</v>
      </c>
    </row>
    <row r="20" spans="1:14" ht="15" customHeight="1">
      <c r="A20" s="52" t="s">
        <v>53</v>
      </c>
      <c r="B20" s="53">
        <v>79612</v>
      </c>
      <c r="C20" s="53">
        <v>90053</v>
      </c>
      <c r="D20" s="53">
        <v>314603</v>
      </c>
      <c r="E20" s="53">
        <v>310237</v>
      </c>
      <c r="F20" s="53">
        <v>158075</v>
      </c>
      <c r="G20" s="53">
        <v>123090</v>
      </c>
      <c r="H20" s="53">
        <v>78610</v>
      </c>
      <c r="I20" s="53">
        <v>98768</v>
      </c>
      <c r="J20" s="53">
        <v>315873</v>
      </c>
      <c r="K20" s="53">
        <v>184717</v>
      </c>
      <c r="L20" s="53">
        <v>235488</v>
      </c>
      <c r="M20" s="53">
        <v>113437</v>
      </c>
      <c r="N20" s="36">
        <f t="shared" si="3"/>
        <v>2102563</v>
      </c>
    </row>
    <row r="21" spans="1:14" ht="15" customHeight="1" thickBot="1">
      <c r="A21" s="17" t="s">
        <v>49</v>
      </c>
      <c r="B21" s="18">
        <v>28592</v>
      </c>
      <c r="C21" s="18">
        <v>13462</v>
      </c>
      <c r="D21" s="18">
        <v>19842</v>
      </c>
      <c r="E21" s="18">
        <v>34773</v>
      </c>
      <c r="F21" s="18">
        <v>30713</v>
      </c>
      <c r="G21" s="18">
        <v>16801</v>
      </c>
      <c r="H21" s="18">
        <v>37591</v>
      </c>
      <c r="I21" s="18">
        <v>15682</v>
      </c>
      <c r="J21" s="18">
        <v>50285</v>
      </c>
      <c r="K21" s="18">
        <v>40613</v>
      </c>
      <c r="L21" s="18">
        <v>40972</v>
      </c>
      <c r="M21" s="18">
        <v>50091</v>
      </c>
      <c r="N21" s="37">
        <f t="shared" si="3"/>
        <v>379417</v>
      </c>
    </row>
    <row r="22" spans="1:14" ht="15" customHeight="1" thickBot="1">
      <c r="A22" s="149" t="s">
        <v>13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</row>
    <row r="23" spans="1:14" ht="15" customHeight="1">
      <c r="A23" s="21" t="s">
        <v>13</v>
      </c>
      <c r="B23" s="44">
        <f aca="true" t="shared" si="4" ref="B23:M23">B7-B14</f>
        <v>-120185</v>
      </c>
      <c r="C23" s="44">
        <f t="shared" si="4"/>
        <v>-712488</v>
      </c>
      <c r="D23" s="44">
        <f t="shared" si="4"/>
        <v>-771372</v>
      </c>
      <c r="E23" s="44">
        <f t="shared" si="4"/>
        <v>-391238</v>
      </c>
      <c r="F23" s="44">
        <f t="shared" si="4"/>
        <v>312773</v>
      </c>
      <c r="G23" s="44">
        <f t="shared" si="4"/>
        <v>560726</v>
      </c>
      <c r="H23" s="44">
        <f t="shared" si="4"/>
        <v>126025</v>
      </c>
      <c r="I23" s="44">
        <f t="shared" si="4"/>
        <v>-261781</v>
      </c>
      <c r="J23" s="44">
        <f t="shared" si="4"/>
        <v>-605485</v>
      </c>
      <c r="K23" s="44">
        <f t="shared" si="4"/>
        <v>-131781</v>
      </c>
      <c r="L23" s="44">
        <f t="shared" si="4"/>
        <v>-325943</v>
      </c>
      <c r="M23" s="44">
        <f t="shared" si="4"/>
        <v>-348825</v>
      </c>
      <c r="N23" s="43">
        <f>SUM(B23:M23)</f>
        <v>-2669574</v>
      </c>
    </row>
    <row r="24" spans="1:14" ht="15" customHeight="1">
      <c r="A24" s="22" t="s">
        <v>14</v>
      </c>
      <c r="B24" s="45">
        <f aca="true" t="shared" si="5" ref="B24:N24">B23/B14</f>
        <v>-0.09709949739487182</v>
      </c>
      <c r="C24" s="45">
        <f t="shared" si="5"/>
        <v>-0.5355345363583339</v>
      </c>
      <c r="D24" s="45">
        <f t="shared" si="5"/>
        <v>-0.48653650260023273</v>
      </c>
      <c r="E24" s="45">
        <f t="shared" si="5"/>
        <v>-0.2715218459471389</v>
      </c>
      <c r="F24" s="45">
        <f t="shared" si="5"/>
        <v>0.27163992444145296</v>
      </c>
      <c r="G24" s="45">
        <f t="shared" si="5"/>
        <v>0.46303489735586056</v>
      </c>
      <c r="H24" s="45">
        <f t="shared" si="5"/>
        <v>0.11105676871287827</v>
      </c>
      <c r="I24" s="45">
        <f t="shared" si="5"/>
        <v>-0.23579540336730906</v>
      </c>
      <c r="J24" s="45">
        <f t="shared" si="5"/>
        <v>-0.3784148804791832</v>
      </c>
      <c r="K24" s="45">
        <f t="shared" si="5"/>
        <v>-0.09116366652531263</v>
      </c>
      <c r="L24" s="45">
        <f t="shared" si="5"/>
        <v>-0.2761566505660083</v>
      </c>
      <c r="M24" s="45">
        <f t="shared" si="5"/>
        <v>-0.21875968136624696</v>
      </c>
      <c r="N24" s="46">
        <f t="shared" si="5"/>
        <v>-0.1666156649834135</v>
      </c>
    </row>
    <row r="25" spans="1:14" ht="15" customHeight="1">
      <c r="A25" s="23" t="s">
        <v>15</v>
      </c>
      <c r="B25" s="24">
        <f aca="true" t="shared" si="6" ref="B25:M25">B7-B15</f>
        <v>257145</v>
      </c>
      <c r="C25" s="24">
        <f t="shared" si="6"/>
        <v>-298436</v>
      </c>
      <c r="D25" s="24">
        <f t="shared" si="6"/>
        <v>-126112</v>
      </c>
      <c r="E25" s="24">
        <f t="shared" si="6"/>
        <v>307800</v>
      </c>
      <c r="F25" s="24">
        <f t="shared" si="6"/>
        <v>722795</v>
      </c>
      <c r="G25" s="24">
        <f t="shared" si="6"/>
        <v>1025717</v>
      </c>
      <c r="H25" s="24">
        <f t="shared" si="6"/>
        <v>473961</v>
      </c>
      <c r="I25" s="24">
        <f t="shared" si="6"/>
        <v>120037</v>
      </c>
      <c r="J25" s="24">
        <f t="shared" si="6"/>
        <v>92875</v>
      </c>
      <c r="K25" s="24">
        <f t="shared" si="6"/>
        <v>469542</v>
      </c>
      <c r="L25" s="24">
        <f t="shared" si="6"/>
        <v>188647</v>
      </c>
      <c r="M25" s="24">
        <f t="shared" si="6"/>
        <v>130671</v>
      </c>
      <c r="N25" s="36">
        <f>SUM(B25:M25)</f>
        <v>3364642</v>
      </c>
    </row>
    <row r="26" spans="1:14" ht="15" customHeight="1" thickBot="1">
      <c r="A26" s="25" t="s">
        <v>14</v>
      </c>
      <c r="B26" s="47">
        <f aca="true" t="shared" si="7" ref="B26:N26">B25/B14</f>
        <v>0.20775180145279623</v>
      </c>
      <c r="C26" s="47">
        <f t="shared" si="7"/>
        <v>-0.22431645851247423</v>
      </c>
      <c r="D26" s="47">
        <f t="shared" si="7"/>
        <v>-0.0795440998842589</v>
      </c>
      <c r="E26" s="47">
        <f t="shared" si="7"/>
        <v>0.21361530368351067</v>
      </c>
      <c r="F26" s="47">
        <f t="shared" si="7"/>
        <v>0.6277395401350501</v>
      </c>
      <c r="G26" s="47">
        <f t="shared" si="7"/>
        <v>0.8470139886703332</v>
      </c>
      <c r="H26" s="47">
        <f t="shared" si="7"/>
        <v>0.4176677417649236</v>
      </c>
      <c r="I26" s="47">
        <f t="shared" si="7"/>
        <v>0.10812157045011547</v>
      </c>
      <c r="J26" s="47">
        <f t="shared" si="7"/>
        <v>0.058044843430479935</v>
      </c>
      <c r="K26" s="47">
        <f t="shared" si="7"/>
        <v>0.3248204999782089</v>
      </c>
      <c r="L26" s="47">
        <f t="shared" si="7"/>
        <v>0.15983200639168743</v>
      </c>
      <c r="M26" s="47">
        <f t="shared" si="7"/>
        <v>0.08194810097845297</v>
      </c>
      <c r="N26" s="48">
        <f t="shared" si="7"/>
        <v>0.20999682505939984</v>
      </c>
    </row>
    <row r="27" spans="1:14" ht="15" customHeight="1" thickBot="1">
      <c r="A27" s="153" t="s">
        <v>16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</row>
    <row r="28" spans="1:14" ht="15" customHeight="1" thickBot="1">
      <c r="A28" s="10" t="s">
        <v>17</v>
      </c>
      <c r="B28" s="9">
        <f>SUM(B29:B32)</f>
        <v>103862</v>
      </c>
      <c r="C28" s="9">
        <f aca="true" t="shared" si="8" ref="C28:M28">SUM(C29:C32)</f>
        <v>30906</v>
      </c>
      <c r="D28" s="9">
        <f t="shared" si="8"/>
        <v>43642</v>
      </c>
      <c r="E28" s="9">
        <f t="shared" si="8"/>
        <v>51661</v>
      </c>
      <c r="F28" s="9">
        <f t="shared" si="8"/>
        <v>69665</v>
      </c>
      <c r="G28" s="9">
        <f t="shared" si="8"/>
        <v>51142</v>
      </c>
      <c r="H28" s="9">
        <f t="shared" si="8"/>
        <v>89601</v>
      </c>
      <c r="I28" s="9">
        <f t="shared" si="8"/>
        <v>36848</v>
      </c>
      <c r="J28" s="9">
        <f t="shared" si="8"/>
        <v>64207</v>
      </c>
      <c r="K28" s="9">
        <f t="shared" si="8"/>
        <v>43480</v>
      </c>
      <c r="L28" s="9">
        <f t="shared" si="8"/>
        <v>38973</v>
      </c>
      <c r="M28" s="9">
        <f t="shared" si="8"/>
        <v>93661</v>
      </c>
      <c r="N28" s="34">
        <f aca="true" t="shared" si="9" ref="N28:N35">SUM(B28:M28)</f>
        <v>717648</v>
      </c>
    </row>
    <row r="29" spans="1:14" ht="15" customHeight="1">
      <c r="A29" s="26" t="s">
        <v>18</v>
      </c>
      <c r="B29" s="16">
        <v>9742</v>
      </c>
      <c r="C29" s="16">
        <v>7935</v>
      </c>
      <c r="D29" s="16">
        <v>9021</v>
      </c>
      <c r="E29" s="16">
        <v>6315</v>
      </c>
      <c r="F29" s="16">
        <v>11252</v>
      </c>
      <c r="G29" s="16">
        <v>7351</v>
      </c>
      <c r="H29" s="16">
        <v>11113</v>
      </c>
      <c r="I29" s="16">
        <v>6948</v>
      </c>
      <c r="J29" s="16">
        <v>15515</v>
      </c>
      <c r="K29" s="16">
        <v>6227</v>
      </c>
      <c r="L29" s="16">
        <v>9686</v>
      </c>
      <c r="M29" s="16">
        <v>37442</v>
      </c>
      <c r="N29" s="35">
        <f t="shared" si="9"/>
        <v>138547</v>
      </c>
    </row>
    <row r="30" spans="1:14" ht="15" customHeight="1">
      <c r="A30" s="27" t="s">
        <v>19</v>
      </c>
      <c r="B30" s="18">
        <v>48813</v>
      </c>
      <c r="C30" s="18">
        <v>12793</v>
      </c>
      <c r="D30" s="18">
        <v>15565</v>
      </c>
      <c r="E30" s="18">
        <v>14736</v>
      </c>
      <c r="F30" s="18">
        <v>15721</v>
      </c>
      <c r="G30" s="18">
        <v>16198</v>
      </c>
      <c r="H30" s="18">
        <v>57909</v>
      </c>
      <c r="I30" s="18">
        <v>14950</v>
      </c>
      <c r="J30" s="18">
        <v>16511</v>
      </c>
      <c r="K30" s="18">
        <v>15633</v>
      </c>
      <c r="L30" s="18">
        <v>14058</v>
      </c>
      <c r="M30" s="18">
        <v>17827</v>
      </c>
      <c r="N30" s="36">
        <f t="shared" si="9"/>
        <v>260714</v>
      </c>
    </row>
    <row r="31" spans="1:14" ht="15" customHeight="1">
      <c r="A31" s="27" t="s">
        <v>20</v>
      </c>
      <c r="B31" s="18">
        <v>10180</v>
      </c>
      <c r="C31" s="18">
        <v>4759</v>
      </c>
      <c r="D31" s="18">
        <v>10497</v>
      </c>
      <c r="E31" s="18">
        <v>8881</v>
      </c>
      <c r="F31" s="18">
        <v>9036</v>
      </c>
      <c r="G31" s="18">
        <v>11376</v>
      </c>
      <c r="H31" s="18">
        <v>8157</v>
      </c>
      <c r="I31" s="18">
        <v>8348</v>
      </c>
      <c r="J31" s="18">
        <v>5629</v>
      </c>
      <c r="K31" s="18">
        <v>11303</v>
      </c>
      <c r="L31" s="18">
        <v>8744</v>
      </c>
      <c r="M31" s="18">
        <v>8840</v>
      </c>
      <c r="N31" s="36">
        <f t="shared" si="9"/>
        <v>105750</v>
      </c>
    </row>
    <row r="32" spans="1:14" ht="15" customHeight="1" thickBot="1">
      <c r="A32" s="28" t="s">
        <v>21</v>
      </c>
      <c r="B32" s="20">
        <v>35127</v>
      </c>
      <c r="C32" s="20">
        <v>5419</v>
      </c>
      <c r="D32" s="20">
        <v>8559</v>
      </c>
      <c r="E32" s="20">
        <v>21729</v>
      </c>
      <c r="F32" s="20">
        <v>33656</v>
      </c>
      <c r="G32" s="20">
        <v>16217</v>
      </c>
      <c r="H32" s="20">
        <v>12422</v>
      </c>
      <c r="I32" s="20">
        <v>6602</v>
      </c>
      <c r="J32" s="20">
        <v>26552</v>
      </c>
      <c r="K32" s="20">
        <v>10317</v>
      </c>
      <c r="L32" s="20">
        <v>6485</v>
      </c>
      <c r="M32" s="20">
        <v>29552</v>
      </c>
      <c r="N32" s="37">
        <f t="shared" si="9"/>
        <v>212637</v>
      </c>
    </row>
    <row r="33" spans="1:14" ht="15" customHeight="1" thickBot="1">
      <c r="A33" s="11" t="s">
        <v>22</v>
      </c>
      <c r="B33" s="12">
        <f aca="true" t="shared" si="10" ref="B33:M33">SUM(B34:B37)</f>
        <v>56499</v>
      </c>
      <c r="C33" s="12">
        <f t="shared" si="10"/>
        <v>73881</v>
      </c>
      <c r="D33" s="12">
        <f t="shared" si="10"/>
        <v>98850</v>
      </c>
      <c r="E33" s="12">
        <f t="shared" si="10"/>
        <v>113945</v>
      </c>
      <c r="F33" s="12">
        <f t="shared" si="10"/>
        <v>106653</v>
      </c>
      <c r="G33" s="12">
        <f t="shared" si="10"/>
        <v>83692</v>
      </c>
      <c r="H33" s="12">
        <f t="shared" si="10"/>
        <v>114478</v>
      </c>
      <c r="I33" s="12">
        <f t="shared" si="10"/>
        <v>43287</v>
      </c>
      <c r="J33" s="12">
        <f t="shared" si="10"/>
        <v>90425</v>
      </c>
      <c r="K33" s="12">
        <f t="shared" si="10"/>
        <v>90252</v>
      </c>
      <c r="L33" s="12">
        <f t="shared" si="10"/>
        <v>370796</v>
      </c>
      <c r="M33" s="12">
        <f t="shared" si="10"/>
        <v>334904</v>
      </c>
      <c r="N33" s="38">
        <f>SUM(B33:M33)</f>
        <v>1577662</v>
      </c>
    </row>
    <row r="34" spans="1:14" ht="15" customHeight="1">
      <c r="A34" s="26" t="s">
        <v>23</v>
      </c>
      <c r="B34" s="16">
        <v>6216</v>
      </c>
      <c r="C34" s="16">
        <v>10332</v>
      </c>
      <c r="D34" s="16">
        <v>8159</v>
      </c>
      <c r="E34" s="16">
        <v>11963</v>
      </c>
      <c r="F34" s="16">
        <v>4369</v>
      </c>
      <c r="G34" s="16">
        <v>4450</v>
      </c>
      <c r="H34" s="16">
        <v>4375</v>
      </c>
      <c r="I34" s="16">
        <v>3171</v>
      </c>
      <c r="J34" s="16">
        <v>11189</v>
      </c>
      <c r="K34" s="16">
        <v>5332</v>
      </c>
      <c r="L34" s="16">
        <v>4578</v>
      </c>
      <c r="M34" s="16">
        <v>17605</v>
      </c>
      <c r="N34" s="35">
        <f>SUM(B34:M34)</f>
        <v>91739</v>
      </c>
    </row>
    <row r="35" spans="1:14" ht="15" customHeight="1">
      <c r="A35" s="27" t="s">
        <v>24</v>
      </c>
      <c r="B35" s="18">
        <v>3899</v>
      </c>
      <c r="C35" s="18">
        <v>34502</v>
      </c>
      <c r="D35" s="18">
        <v>30597</v>
      </c>
      <c r="E35" s="18">
        <v>57281</v>
      </c>
      <c r="F35" s="18">
        <v>11188</v>
      </c>
      <c r="G35" s="18">
        <v>12578</v>
      </c>
      <c r="H35" s="18">
        <v>83777</v>
      </c>
      <c r="I35" s="18">
        <v>227</v>
      </c>
      <c r="J35" s="18">
        <v>40848</v>
      </c>
      <c r="K35" s="18">
        <v>2744</v>
      </c>
      <c r="L35" s="18">
        <v>18742</v>
      </c>
      <c r="M35" s="18">
        <v>71947</v>
      </c>
      <c r="N35" s="36">
        <f t="shared" si="9"/>
        <v>368330</v>
      </c>
    </row>
    <row r="36" spans="1:14" ht="15" customHeight="1">
      <c r="A36" s="27" t="s">
        <v>25</v>
      </c>
      <c r="B36" s="18">
        <v>6015</v>
      </c>
      <c r="C36" s="18">
        <v>3659</v>
      </c>
      <c r="D36" s="18">
        <v>3940</v>
      </c>
      <c r="E36" s="18">
        <v>7049</v>
      </c>
      <c r="F36" s="18">
        <v>16488</v>
      </c>
      <c r="G36" s="18">
        <v>11306</v>
      </c>
      <c r="H36" s="18">
        <v>5498</v>
      </c>
      <c r="I36" s="18">
        <v>2908</v>
      </c>
      <c r="J36" s="18">
        <v>3735</v>
      </c>
      <c r="K36" s="18">
        <v>23471</v>
      </c>
      <c r="L36" s="18">
        <v>3431</v>
      </c>
      <c r="M36" s="18">
        <v>11586</v>
      </c>
      <c r="N36" s="36">
        <f>SUM(B36:M36)</f>
        <v>99086</v>
      </c>
    </row>
    <row r="37" spans="1:14" ht="15" customHeight="1" thickBot="1">
      <c r="A37" s="27" t="s">
        <v>26</v>
      </c>
      <c r="B37" s="18">
        <v>40369</v>
      </c>
      <c r="C37" s="18">
        <v>25388</v>
      </c>
      <c r="D37" s="18">
        <v>56154</v>
      </c>
      <c r="E37" s="18">
        <v>37652</v>
      </c>
      <c r="F37" s="18">
        <v>74608</v>
      </c>
      <c r="G37" s="18">
        <v>55358</v>
      </c>
      <c r="H37" s="18">
        <v>20828</v>
      </c>
      <c r="I37" s="18">
        <v>36981</v>
      </c>
      <c r="J37" s="18">
        <v>34653</v>
      </c>
      <c r="K37" s="18">
        <v>58705</v>
      </c>
      <c r="L37" s="18">
        <v>344045</v>
      </c>
      <c r="M37" s="18">
        <v>233766</v>
      </c>
      <c r="N37" s="36">
        <f>SUM(B37:M37)</f>
        <v>1018507</v>
      </c>
    </row>
    <row r="38" spans="1:14" ht="15" customHeight="1">
      <c r="A38" s="21" t="s">
        <v>27</v>
      </c>
      <c r="B38" s="44">
        <f>B28-B33</f>
        <v>47363</v>
      </c>
      <c r="C38" s="44">
        <f aca="true" t="shared" si="11" ref="C38:J38">C28-C33</f>
        <v>-42975</v>
      </c>
      <c r="D38" s="44">
        <f t="shared" si="11"/>
        <v>-55208</v>
      </c>
      <c r="E38" s="44">
        <f t="shared" si="11"/>
        <v>-62284</v>
      </c>
      <c r="F38" s="44">
        <f t="shared" si="11"/>
        <v>-36988</v>
      </c>
      <c r="G38" s="44">
        <f t="shared" si="11"/>
        <v>-32550</v>
      </c>
      <c r="H38" s="44">
        <f t="shared" si="11"/>
        <v>-24877</v>
      </c>
      <c r="I38" s="44">
        <f t="shared" si="11"/>
        <v>-6439</v>
      </c>
      <c r="J38" s="44">
        <f t="shared" si="11"/>
        <v>-26218</v>
      </c>
      <c r="K38" s="44">
        <f>K28-K33</f>
        <v>-46772</v>
      </c>
      <c r="L38" s="44">
        <f>L28-L33</f>
        <v>-331823</v>
      </c>
      <c r="M38" s="44">
        <f>M28-M33</f>
        <v>-241243</v>
      </c>
      <c r="N38" s="43">
        <f>SUM(B38:M38)</f>
        <v>-860014</v>
      </c>
    </row>
    <row r="39" spans="1:14" ht="15" customHeight="1" thickBot="1">
      <c r="A39" s="29" t="s">
        <v>14</v>
      </c>
      <c r="B39" s="47">
        <f aca="true" t="shared" si="12" ref="B39:N39">B38/B33</f>
        <v>0.8382980229738579</v>
      </c>
      <c r="C39" s="47">
        <f t="shared" si="12"/>
        <v>-0.581678645389207</v>
      </c>
      <c r="D39" s="47">
        <f t="shared" si="12"/>
        <v>-0.5585027819929186</v>
      </c>
      <c r="E39" s="47">
        <f t="shared" si="12"/>
        <v>-0.5466145947606301</v>
      </c>
      <c r="F39" s="47">
        <f t="shared" si="12"/>
        <v>-0.34680693463850054</v>
      </c>
      <c r="G39" s="47">
        <f t="shared" si="12"/>
        <v>-0.38892606222816994</v>
      </c>
      <c r="H39" s="47">
        <f t="shared" si="12"/>
        <v>-0.21730812907283495</v>
      </c>
      <c r="I39" s="47">
        <f t="shared" si="12"/>
        <v>-0.1487513572204126</v>
      </c>
      <c r="J39" s="47">
        <f t="shared" si="12"/>
        <v>-0.28994194083494607</v>
      </c>
      <c r="K39" s="47">
        <f t="shared" si="12"/>
        <v>-0.5182378229845322</v>
      </c>
      <c r="L39" s="47">
        <f t="shared" si="12"/>
        <v>-0.894893688173551</v>
      </c>
      <c r="M39" s="47">
        <f t="shared" si="12"/>
        <v>-0.7203347825048372</v>
      </c>
      <c r="N39" s="48">
        <f t="shared" si="12"/>
        <v>-0.5451192967822005</v>
      </c>
    </row>
    <row r="40" spans="1:14" ht="15" customHeight="1" thickBot="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</row>
    <row r="41" spans="1:14" ht="15" customHeight="1" thickBot="1">
      <c r="A41" s="31" t="s">
        <v>28</v>
      </c>
      <c r="B41" s="9">
        <f aca="true" t="shared" si="13" ref="B41:M41">B7+B28</f>
        <v>1221428</v>
      </c>
      <c r="C41" s="9">
        <f t="shared" si="13"/>
        <v>648842</v>
      </c>
      <c r="D41" s="9">
        <f t="shared" si="13"/>
        <v>857705</v>
      </c>
      <c r="E41" s="9">
        <f t="shared" si="13"/>
        <v>1101331</v>
      </c>
      <c r="F41" s="9">
        <f t="shared" si="13"/>
        <v>1533863</v>
      </c>
      <c r="G41" s="9">
        <f t="shared" si="13"/>
        <v>1822848</v>
      </c>
      <c r="H41" s="9">
        <f t="shared" si="13"/>
        <v>1350406</v>
      </c>
      <c r="I41" s="9">
        <f t="shared" si="13"/>
        <v>885271</v>
      </c>
      <c r="J41" s="9">
        <f t="shared" si="13"/>
        <v>1058778</v>
      </c>
      <c r="K41" s="9">
        <f t="shared" si="13"/>
        <v>1357242</v>
      </c>
      <c r="L41" s="9">
        <f t="shared" si="13"/>
        <v>893313</v>
      </c>
      <c r="M41" s="9">
        <f t="shared" si="13"/>
        <v>1339394</v>
      </c>
      <c r="N41" s="34">
        <f>SUM(B41:M41)</f>
        <v>14070421</v>
      </c>
    </row>
    <row r="42" spans="1:14" ht="15" customHeight="1" thickBot="1">
      <c r="A42" s="30" t="s">
        <v>29</v>
      </c>
      <c r="B42" s="12">
        <f aca="true" t="shared" si="14" ref="B42:M42">B14+B33</f>
        <v>1294250</v>
      </c>
      <c r="C42" s="12">
        <f t="shared" si="14"/>
        <v>1404305</v>
      </c>
      <c r="D42" s="12">
        <f t="shared" si="14"/>
        <v>1684285</v>
      </c>
      <c r="E42" s="12">
        <f t="shared" si="14"/>
        <v>1554853</v>
      </c>
      <c r="F42" s="12">
        <f t="shared" si="14"/>
        <v>1258078</v>
      </c>
      <c r="G42" s="12">
        <f t="shared" si="14"/>
        <v>1294672</v>
      </c>
      <c r="H42" s="12">
        <f t="shared" si="14"/>
        <v>1249258</v>
      </c>
      <c r="I42" s="12">
        <f t="shared" si="14"/>
        <v>1153491</v>
      </c>
      <c r="J42" s="12">
        <f t="shared" si="14"/>
        <v>1690481</v>
      </c>
      <c r="K42" s="12">
        <f t="shared" si="14"/>
        <v>1535795</v>
      </c>
      <c r="L42" s="12">
        <f t="shared" si="14"/>
        <v>1551079</v>
      </c>
      <c r="M42" s="12">
        <f t="shared" si="14"/>
        <v>1929462</v>
      </c>
      <c r="N42" s="38">
        <f>SUM(B42:M42)</f>
        <v>17600009</v>
      </c>
    </row>
    <row r="43" spans="1:14" ht="15" customHeight="1">
      <c r="A43" s="21" t="s">
        <v>30</v>
      </c>
      <c r="B43" s="44">
        <f>B41-B42</f>
        <v>-72822</v>
      </c>
      <c r="C43" s="44">
        <f aca="true" t="shared" si="15" ref="C43:J43">C41-C42</f>
        <v>-755463</v>
      </c>
      <c r="D43" s="44">
        <f t="shared" si="15"/>
        <v>-826580</v>
      </c>
      <c r="E43" s="44">
        <f t="shared" si="15"/>
        <v>-453522</v>
      </c>
      <c r="F43" s="44">
        <f t="shared" si="15"/>
        <v>275785</v>
      </c>
      <c r="G43" s="44">
        <f t="shared" si="15"/>
        <v>528176</v>
      </c>
      <c r="H43" s="44">
        <f t="shared" si="15"/>
        <v>101148</v>
      </c>
      <c r="I43" s="44">
        <f t="shared" si="15"/>
        <v>-268220</v>
      </c>
      <c r="J43" s="44">
        <f t="shared" si="15"/>
        <v>-631703</v>
      </c>
      <c r="K43" s="44">
        <f>K41-K42</f>
        <v>-178553</v>
      </c>
      <c r="L43" s="44">
        <f>L41-L42</f>
        <v>-657766</v>
      </c>
      <c r="M43" s="44">
        <f>M41-M42</f>
        <v>-590068</v>
      </c>
      <c r="N43" s="43">
        <f>SUM(B43:M43)</f>
        <v>-3529588</v>
      </c>
    </row>
    <row r="44" spans="1:14" ht="15" customHeight="1" thickBot="1">
      <c r="A44" s="29" t="s">
        <v>31</v>
      </c>
      <c r="B44" s="50">
        <f>B43/B42</f>
        <v>-0.05626579099864787</v>
      </c>
      <c r="C44" s="50">
        <f aca="true" t="shared" si="16" ref="C44:J44">C43/C42</f>
        <v>-0.5379621948223499</v>
      </c>
      <c r="D44" s="50">
        <f t="shared" si="16"/>
        <v>-0.49076017419854717</v>
      </c>
      <c r="E44" s="50">
        <f t="shared" si="16"/>
        <v>-0.2916815930509186</v>
      </c>
      <c r="F44" s="50">
        <f t="shared" si="16"/>
        <v>0.2192113684525125</v>
      </c>
      <c r="G44" s="50">
        <f t="shared" si="16"/>
        <v>0.4079612442379228</v>
      </c>
      <c r="H44" s="50">
        <f t="shared" si="16"/>
        <v>0.08096646169166016</v>
      </c>
      <c r="I44" s="50">
        <f t="shared" si="16"/>
        <v>-0.23252890573051718</v>
      </c>
      <c r="J44" s="50">
        <f t="shared" si="16"/>
        <v>-0.3736824016359841</v>
      </c>
      <c r="K44" s="50">
        <f>K43/K42</f>
        <v>-0.11626095930772011</v>
      </c>
      <c r="L44" s="50">
        <f>L43/L42</f>
        <v>-0.42406995388371577</v>
      </c>
      <c r="M44" s="50">
        <f>M43/M42</f>
        <v>-0.30581996432166064</v>
      </c>
      <c r="N44" s="51">
        <f>N43/N42</f>
        <v>-0.20054467017602093</v>
      </c>
    </row>
    <row r="45" spans="1:14" ht="15" customHeight="1">
      <c r="A45" s="32" t="s">
        <v>32</v>
      </c>
      <c r="B45" s="49">
        <f>B41-(B42-(B18+B21))</f>
        <v>304508</v>
      </c>
      <c r="C45" s="49">
        <f aca="true" t="shared" si="17" ref="C45:N45">C41-(C42-(C18+C21))</f>
        <v>-341411</v>
      </c>
      <c r="D45" s="49">
        <f t="shared" si="17"/>
        <v>-181320</v>
      </c>
      <c r="E45" s="49">
        <f t="shared" si="17"/>
        <v>245516</v>
      </c>
      <c r="F45" s="49">
        <f t="shared" si="17"/>
        <v>685807</v>
      </c>
      <c r="G45" s="49">
        <f t="shared" si="17"/>
        <v>993167</v>
      </c>
      <c r="H45" s="49">
        <f t="shared" si="17"/>
        <v>449084</v>
      </c>
      <c r="I45" s="49">
        <f t="shared" si="17"/>
        <v>113598</v>
      </c>
      <c r="J45" s="49">
        <f t="shared" si="17"/>
        <v>66657</v>
      </c>
      <c r="K45" s="49">
        <f t="shared" si="17"/>
        <v>422770</v>
      </c>
      <c r="L45" s="49">
        <f t="shared" si="17"/>
        <v>-143176</v>
      </c>
      <c r="M45" s="49">
        <f t="shared" si="17"/>
        <v>-110572</v>
      </c>
      <c r="N45" s="49">
        <f t="shared" si="17"/>
        <v>2504628</v>
      </c>
    </row>
    <row r="46" spans="1:14" ht="15" customHeight="1" thickBot="1">
      <c r="A46" s="29" t="s">
        <v>31</v>
      </c>
      <c r="B46" s="47">
        <f>B45/B42</f>
        <v>0.23527757388448908</v>
      </c>
      <c r="C46" s="47">
        <f aca="true" t="shared" si="18" ref="C46:J46">C45/C42</f>
        <v>-0.2431174139520973</v>
      </c>
      <c r="D46" s="47">
        <f t="shared" si="18"/>
        <v>-0.10765398967514406</v>
      </c>
      <c r="E46" s="47">
        <f t="shared" si="18"/>
        <v>0.15790303006136272</v>
      </c>
      <c r="F46" s="47">
        <f t="shared" si="18"/>
        <v>0.5451227984274425</v>
      </c>
      <c r="G46" s="47">
        <f t="shared" si="18"/>
        <v>0.7671186215504776</v>
      </c>
      <c r="H46" s="47">
        <f t="shared" si="18"/>
        <v>0.359480587676845</v>
      </c>
      <c r="I46" s="47">
        <f t="shared" si="18"/>
        <v>0.09848191273273914</v>
      </c>
      <c r="J46" s="47">
        <f t="shared" si="18"/>
        <v>0.03943078922507854</v>
      </c>
      <c r="K46" s="47">
        <f>K45/K42</f>
        <v>0.2752776249434332</v>
      </c>
      <c r="L46" s="47">
        <f>L45/L42</f>
        <v>-0.09230735507346821</v>
      </c>
      <c r="M46" s="47">
        <f>M45/M42</f>
        <v>-0.05730716645365392</v>
      </c>
      <c r="N46" s="39">
        <f>N45/N42</f>
        <v>0.14230833631960074</v>
      </c>
    </row>
    <row r="47" ht="13.5" customHeight="1">
      <c r="A47" s="13" t="s">
        <v>5</v>
      </c>
    </row>
  </sheetData>
  <sheetProtection/>
  <mergeCells count="6">
    <mergeCell ref="A40:N40"/>
    <mergeCell ref="A22:N22"/>
    <mergeCell ref="B5:N5"/>
    <mergeCell ref="B3:N3"/>
    <mergeCell ref="A6:N6"/>
    <mergeCell ref="A27:N2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8515625" style="2" customWidth="1"/>
    <col min="2" max="2" width="8.8515625" style="1" customWidth="1"/>
    <col min="3" max="3" width="11.8515625" style="1" customWidth="1"/>
    <col min="4" max="4" width="13.28125" style="1" customWidth="1"/>
    <col min="5" max="5" width="14.28125" style="1" customWidth="1"/>
    <col min="6" max="6" width="14.140625" style="1" customWidth="1"/>
    <col min="7" max="16384" width="9.140625" style="1" customWidth="1"/>
  </cols>
  <sheetData>
    <row r="1" spans="1:6" ht="19.5" customHeight="1">
      <c r="A1" s="42" t="s">
        <v>54</v>
      </c>
      <c r="B1" s="42"/>
      <c r="C1" s="42"/>
      <c r="D1" s="42"/>
      <c r="E1" s="42"/>
      <c r="F1" s="42"/>
    </row>
    <row r="2" s="2" customFormat="1" ht="6.75" customHeight="1" thickBot="1">
      <c r="B2" s="7"/>
    </row>
    <row r="3" spans="1:6" ht="26.25" customHeight="1" thickBot="1">
      <c r="A3" s="60" t="s">
        <v>41</v>
      </c>
      <c r="B3" s="80" t="s">
        <v>61</v>
      </c>
      <c r="C3" s="80" t="s">
        <v>62</v>
      </c>
      <c r="D3" s="80" t="s">
        <v>63</v>
      </c>
      <c r="E3" s="80" t="s">
        <v>64</v>
      </c>
      <c r="F3" s="80" t="s">
        <v>65</v>
      </c>
    </row>
    <row r="4" spans="1:6" ht="13.5" thickBot="1">
      <c r="A4" s="72" t="s">
        <v>55</v>
      </c>
      <c r="B4" s="73">
        <v>1503</v>
      </c>
      <c r="C4" s="73">
        <v>1339</v>
      </c>
      <c r="D4" s="73">
        <v>12684</v>
      </c>
      <c r="E4" s="73">
        <v>14070</v>
      </c>
      <c r="F4" s="74">
        <v>0.109</v>
      </c>
    </row>
    <row r="5" spans="1:6" ht="13.5" thickBot="1">
      <c r="A5" s="72" t="s">
        <v>56</v>
      </c>
      <c r="B5" s="73">
        <v>1553</v>
      </c>
      <c r="C5" s="73">
        <v>1929</v>
      </c>
      <c r="D5" s="73">
        <v>17047</v>
      </c>
      <c r="E5" s="73">
        <v>17600</v>
      </c>
      <c r="F5" s="74">
        <v>0.032</v>
      </c>
    </row>
    <row r="6" spans="1:6" ht="12.75">
      <c r="A6" s="75" t="s">
        <v>57</v>
      </c>
      <c r="B6" s="61">
        <v>486</v>
      </c>
      <c r="C6" s="61">
        <v>429</v>
      </c>
      <c r="D6" s="61">
        <v>5893</v>
      </c>
      <c r="E6" s="61">
        <v>5655</v>
      </c>
      <c r="F6" s="64">
        <v>-0.04</v>
      </c>
    </row>
    <row r="7" spans="1:6" ht="12.75">
      <c r="A7" s="59" t="s">
        <v>58</v>
      </c>
      <c r="B7" s="63">
        <v>23</v>
      </c>
      <c r="C7" s="63">
        <v>50</v>
      </c>
      <c r="D7" s="63">
        <v>324</v>
      </c>
      <c r="E7" s="63">
        <v>379</v>
      </c>
      <c r="F7" s="76">
        <v>0.17</v>
      </c>
    </row>
    <row r="8" spans="1:6" ht="13.5" thickBot="1">
      <c r="A8" s="77" t="s">
        <v>59</v>
      </c>
      <c r="B8" s="78">
        <v>1045</v>
      </c>
      <c r="C8" s="78">
        <v>1450</v>
      </c>
      <c r="D8" s="78">
        <v>10829</v>
      </c>
      <c r="E8" s="78">
        <v>11566</v>
      </c>
      <c r="F8" s="79">
        <v>0.068</v>
      </c>
    </row>
    <row r="9" spans="1:6" ht="13.5" thickBot="1">
      <c r="A9" s="72" t="s">
        <v>30</v>
      </c>
      <c r="B9" s="73">
        <v>-51</v>
      </c>
      <c r="C9" s="73">
        <v>-590</v>
      </c>
      <c r="D9" s="73">
        <v>-4363</v>
      </c>
      <c r="E9" s="73">
        <v>-3530</v>
      </c>
      <c r="F9" s="74">
        <v>-0.4</v>
      </c>
    </row>
    <row r="10" spans="1:6" ht="13.5" thickBot="1">
      <c r="A10" s="72" t="s">
        <v>60</v>
      </c>
      <c r="B10" s="73">
        <v>458</v>
      </c>
      <c r="C10" s="73">
        <v>-111</v>
      </c>
      <c r="D10" s="73">
        <v>1855</v>
      </c>
      <c r="E10" s="73">
        <v>2505</v>
      </c>
      <c r="F10" s="74">
        <v>0.35</v>
      </c>
    </row>
    <row r="11" spans="1:2" s="2" customFormat="1" ht="13.5" customHeight="1">
      <c r="A11" s="13" t="s">
        <v>5</v>
      </c>
      <c r="B11" s="7"/>
    </row>
  </sheetData>
  <sheetProtection/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7109375" style="0" customWidth="1"/>
    <col min="2" max="6" width="14.421875" style="0" customWidth="1"/>
  </cols>
  <sheetData>
    <row r="1" spans="1:6" s="1" customFormat="1" ht="19.5" customHeight="1">
      <c r="A1" s="42" t="s">
        <v>66</v>
      </c>
      <c r="B1" s="42"/>
      <c r="C1" s="42"/>
      <c r="D1" s="42"/>
      <c r="E1" s="42"/>
      <c r="F1" s="42"/>
    </row>
    <row r="2" s="2" customFormat="1" ht="6.75" customHeight="1" thickBot="1">
      <c r="B2" s="7"/>
    </row>
    <row r="3" spans="1:6" s="1" customFormat="1" ht="26.25" customHeight="1" thickBot="1">
      <c r="A3" s="60" t="s">
        <v>41</v>
      </c>
      <c r="B3" s="80" t="s">
        <v>61</v>
      </c>
      <c r="C3" s="80" t="s">
        <v>62</v>
      </c>
      <c r="D3" s="80" t="s">
        <v>63</v>
      </c>
      <c r="E3" s="80" t="s">
        <v>64</v>
      </c>
      <c r="F3" s="80" t="s">
        <v>65</v>
      </c>
    </row>
    <row r="4" spans="1:6" s="1" customFormat="1" ht="13.5" thickBot="1">
      <c r="A4" s="72" t="s">
        <v>67</v>
      </c>
      <c r="B4" s="73">
        <v>1447</v>
      </c>
      <c r="C4" s="73">
        <v>1246</v>
      </c>
      <c r="D4" s="73">
        <v>12018</v>
      </c>
      <c r="E4" s="73">
        <v>13353</v>
      </c>
      <c r="F4" s="74">
        <v>0.11</v>
      </c>
    </row>
    <row r="5" spans="1:6" s="1" customFormat="1" ht="12.75">
      <c r="A5" s="75" t="s">
        <v>69</v>
      </c>
      <c r="B5" s="61">
        <v>708</v>
      </c>
      <c r="C5" s="61">
        <v>757</v>
      </c>
      <c r="D5" s="61">
        <v>9976</v>
      </c>
      <c r="E5" s="61">
        <v>9885</v>
      </c>
      <c r="F5" s="64">
        <v>-0.01</v>
      </c>
    </row>
    <row r="6" spans="1:6" s="1" customFormat="1" ht="13.5" thickBot="1">
      <c r="A6" s="59" t="s">
        <v>70</v>
      </c>
      <c r="B6" s="63">
        <v>739</v>
      </c>
      <c r="C6" s="63">
        <v>488</v>
      </c>
      <c r="D6" s="63">
        <v>2043</v>
      </c>
      <c r="E6" s="63">
        <v>3468</v>
      </c>
      <c r="F6" s="76">
        <v>0.7</v>
      </c>
    </row>
    <row r="7" spans="1:6" s="1" customFormat="1" ht="13.5" thickBot="1">
      <c r="A7" s="72" t="s">
        <v>71</v>
      </c>
      <c r="B7" s="73">
        <v>56</v>
      </c>
      <c r="C7" s="73">
        <v>94</v>
      </c>
      <c r="D7" s="73">
        <v>666</v>
      </c>
      <c r="E7" s="73">
        <v>718</v>
      </c>
      <c r="F7" s="74">
        <v>0.08</v>
      </c>
    </row>
    <row r="8" spans="1:6" s="1" customFormat="1" ht="13.5" thickBot="1">
      <c r="A8" s="72" t="s">
        <v>72</v>
      </c>
      <c r="B8" s="73">
        <v>1503</v>
      </c>
      <c r="C8" s="73">
        <v>1339</v>
      </c>
      <c r="D8" s="73">
        <v>12684</v>
      </c>
      <c r="E8" s="73">
        <v>14070</v>
      </c>
      <c r="F8" s="74">
        <v>0.11</v>
      </c>
    </row>
    <row r="9" spans="1:2" s="2" customFormat="1" ht="13.5" customHeight="1">
      <c r="A9" s="13" t="s">
        <v>5</v>
      </c>
      <c r="B9" s="7"/>
    </row>
    <row r="10" s="1" customFormat="1" ht="12.75">
      <c r="A10" s="2"/>
    </row>
    <row r="11" spans="1:6" s="1" customFormat="1" ht="19.5" customHeight="1">
      <c r="A11" s="42" t="s">
        <v>73</v>
      </c>
      <c r="B11" s="42"/>
      <c r="C11" s="42"/>
      <c r="D11" s="42"/>
      <c r="E11" s="42"/>
      <c r="F11" s="42"/>
    </row>
    <row r="12" s="2" customFormat="1" ht="6.75" customHeight="1" thickBot="1">
      <c r="B12" s="7"/>
    </row>
    <row r="13" spans="1:6" s="1" customFormat="1" ht="26.25" customHeight="1" thickBot="1">
      <c r="A13" s="60" t="s">
        <v>41</v>
      </c>
      <c r="B13" s="80" t="s">
        <v>61</v>
      </c>
      <c r="C13" s="80" t="s">
        <v>62</v>
      </c>
      <c r="D13" s="80" t="s">
        <v>63</v>
      </c>
      <c r="E13" s="80" t="s">
        <v>64</v>
      </c>
      <c r="F13" s="80" t="s">
        <v>65</v>
      </c>
    </row>
    <row r="14" spans="1:6" s="1" customFormat="1" ht="13.5" thickBot="1">
      <c r="A14" s="72" t="s">
        <v>68</v>
      </c>
      <c r="B14" s="73">
        <v>708</v>
      </c>
      <c r="C14" s="73">
        <v>757</v>
      </c>
      <c r="D14" s="73">
        <v>9976</v>
      </c>
      <c r="E14" s="73">
        <v>9885</v>
      </c>
      <c r="F14" s="74">
        <v>-0.009</v>
      </c>
    </row>
    <row r="15" spans="1:6" s="1" customFormat="1" ht="13.5" thickBot="1">
      <c r="A15" s="72" t="s">
        <v>74</v>
      </c>
      <c r="B15" s="73">
        <v>95</v>
      </c>
      <c r="C15" s="73">
        <v>123</v>
      </c>
      <c r="D15" s="73">
        <v>2050</v>
      </c>
      <c r="E15" s="73">
        <v>2423</v>
      </c>
      <c r="F15" s="74">
        <v>0.182</v>
      </c>
    </row>
    <row r="16" spans="1:6" s="1" customFormat="1" ht="12.75">
      <c r="A16" s="75" t="s">
        <v>75</v>
      </c>
      <c r="B16" s="61">
        <v>21</v>
      </c>
      <c r="C16" s="61">
        <v>28</v>
      </c>
      <c r="D16" s="61">
        <v>808</v>
      </c>
      <c r="E16" s="61">
        <v>1032</v>
      </c>
      <c r="F16" s="81">
        <v>0.278</v>
      </c>
    </row>
    <row r="17" spans="1:6" s="1" customFormat="1" ht="12.75">
      <c r="A17" s="59" t="s">
        <v>76</v>
      </c>
      <c r="B17" s="63">
        <v>6</v>
      </c>
      <c r="C17" s="63">
        <v>28</v>
      </c>
      <c r="D17" s="63">
        <v>378</v>
      </c>
      <c r="E17" s="63">
        <v>455</v>
      </c>
      <c r="F17" s="82">
        <v>0.204</v>
      </c>
    </row>
    <row r="18" spans="1:6" s="1" customFormat="1" ht="12.75">
      <c r="A18" s="59" t="s">
        <v>77</v>
      </c>
      <c r="B18" s="63">
        <v>18</v>
      </c>
      <c r="C18" s="63">
        <v>9</v>
      </c>
      <c r="D18" s="63">
        <v>213</v>
      </c>
      <c r="E18" s="63">
        <v>243</v>
      </c>
      <c r="F18" s="82">
        <v>0.14</v>
      </c>
    </row>
    <row r="19" spans="1:6" s="1" customFormat="1" ht="12.75">
      <c r="A19" s="59" t="s">
        <v>78</v>
      </c>
      <c r="B19" s="63">
        <v>45</v>
      </c>
      <c r="C19" s="63">
        <v>48</v>
      </c>
      <c r="D19" s="63">
        <v>628</v>
      </c>
      <c r="E19" s="63">
        <v>652</v>
      </c>
      <c r="F19" s="82">
        <v>0.038</v>
      </c>
    </row>
    <row r="20" spans="1:6" s="1" customFormat="1" ht="13.5" thickBot="1">
      <c r="A20" s="77" t="s">
        <v>79</v>
      </c>
      <c r="B20" s="78">
        <v>5</v>
      </c>
      <c r="C20" s="78">
        <v>11</v>
      </c>
      <c r="D20" s="78">
        <v>22</v>
      </c>
      <c r="E20" s="78">
        <v>40</v>
      </c>
      <c r="F20" s="83">
        <v>0.798</v>
      </c>
    </row>
    <row r="21" spans="1:6" s="1" customFormat="1" ht="13.5" thickBot="1">
      <c r="A21" s="72" t="s">
        <v>245</v>
      </c>
      <c r="B21" s="73">
        <v>127</v>
      </c>
      <c r="C21" s="73">
        <v>155</v>
      </c>
      <c r="D21" s="73">
        <v>1088</v>
      </c>
      <c r="E21" s="73">
        <v>1144</v>
      </c>
      <c r="F21" s="74">
        <v>0.052</v>
      </c>
    </row>
    <row r="22" spans="1:6" s="1" customFormat="1" ht="12.75">
      <c r="A22" s="75" t="s">
        <v>80</v>
      </c>
      <c r="B22" s="61">
        <v>9</v>
      </c>
      <c r="C22" s="61">
        <v>20</v>
      </c>
      <c r="D22" s="61">
        <v>145</v>
      </c>
      <c r="E22" s="61">
        <v>139</v>
      </c>
      <c r="F22" s="81">
        <v>-0.038</v>
      </c>
    </row>
    <row r="23" spans="1:6" s="1" customFormat="1" ht="13.5" thickBot="1">
      <c r="A23" s="77" t="s">
        <v>81</v>
      </c>
      <c r="B23" s="78">
        <v>98</v>
      </c>
      <c r="C23" s="78">
        <v>111</v>
      </c>
      <c r="D23" s="78">
        <v>853</v>
      </c>
      <c r="E23" s="78">
        <v>844</v>
      </c>
      <c r="F23" s="83">
        <v>-0.011</v>
      </c>
    </row>
    <row r="24" spans="1:6" s="1" customFormat="1" ht="13.5" thickBot="1">
      <c r="A24" s="72" t="s">
        <v>244</v>
      </c>
      <c r="B24" s="73">
        <v>233</v>
      </c>
      <c r="C24" s="73">
        <v>261</v>
      </c>
      <c r="D24" s="73">
        <v>3583</v>
      </c>
      <c r="E24" s="73">
        <v>3685</v>
      </c>
      <c r="F24" s="74">
        <v>0.028</v>
      </c>
    </row>
    <row r="25" spans="1:6" s="1" customFormat="1" ht="12.75">
      <c r="A25" s="75" t="s">
        <v>243</v>
      </c>
      <c r="B25" s="61">
        <v>194</v>
      </c>
      <c r="C25" s="61">
        <v>223</v>
      </c>
      <c r="D25" s="61">
        <v>3193</v>
      </c>
      <c r="E25" s="61">
        <v>3300</v>
      </c>
      <c r="F25" s="81">
        <v>0.033</v>
      </c>
    </row>
    <row r="26" spans="1:6" s="1" customFormat="1" ht="12.75">
      <c r="A26" s="59" t="s">
        <v>82</v>
      </c>
      <c r="B26" s="63">
        <v>38</v>
      </c>
      <c r="C26" s="63">
        <v>28</v>
      </c>
      <c r="D26" s="63">
        <v>382</v>
      </c>
      <c r="E26" s="63">
        <v>336</v>
      </c>
      <c r="F26" s="82">
        <v>-0.12</v>
      </c>
    </row>
    <row r="27" spans="1:6" s="1" customFormat="1" ht="12.75">
      <c r="A27" s="59" t="s">
        <v>83</v>
      </c>
      <c r="B27" s="63">
        <v>16</v>
      </c>
      <c r="C27" s="63">
        <v>15</v>
      </c>
      <c r="D27" s="63">
        <v>231</v>
      </c>
      <c r="E27" s="63">
        <v>197</v>
      </c>
      <c r="F27" s="82">
        <v>-0.149</v>
      </c>
    </row>
    <row r="28" spans="1:6" s="1" customFormat="1" ht="13.5" thickBot="1">
      <c r="A28" s="77" t="s">
        <v>84</v>
      </c>
      <c r="B28" s="78">
        <v>22</v>
      </c>
      <c r="C28" s="78">
        <v>12</v>
      </c>
      <c r="D28" s="78">
        <v>148</v>
      </c>
      <c r="E28" s="78">
        <v>137</v>
      </c>
      <c r="F28" s="83">
        <v>-0.079</v>
      </c>
    </row>
    <row r="29" spans="1:6" s="1" customFormat="1" ht="13.5" thickBot="1">
      <c r="A29" s="72" t="s">
        <v>85</v>
      </c>
      <c r="B29" s="73">
        <v>217</v>
      </c>
      <c r="C29" s="73">
        <v>181</v>
      </c>
      <c r="D29" s="73">
        <v>2802</v>
      </c>
      <c r="E29" s="73">
        <v>2179</v>
      </c>
      <c r="F29" s="74">
        <v>-0.222</v>
      </c>
    </row>
    <row r="30" spans="1:6" s="1" customFormat="1" ht="12.75">
      <c r="A30" s="75" t="s">
        <v>86</v>
      </c>
      <c r="B30" s="61">
        <v>68</v>
      </c>
      <c r="C30" s="61">
        <v>66</v>
      </c>
      <c r="D30" s="61">
        <v>810</v>
      </c>
      <c r="E30" s="61">
        <v>777</v>
      </c>
      <c r="F30" s="81">
        <v>-0.041</v>
      </c>
    </row>
    <row r="31" spans="1:6" s="1" customFormat="1" ht="12.75">
      <c r="A31" s="59" t="s">
        <v>87</v>
      </c>
      <c r="B31" s="63">
        <v>150</v>
      </c>
      <c r="C31" s="63">
        <v>115</v>
      </c>
      <c r="D31" s="63">
        <v>1992</v>
      </c>
      <c r="E31" s="63">
        <v>1402</v>
      </c>
      <c r="F31" s="82">
        <v>-0.296</v>
      </c>
    </row>
    <row r="32" spans="1:6" s="1" customFormat="1" ht="12.75">
      <c r="A32" s="59" t="s">
        <v>88</v>
      </c>
      <c r="B32" s="63">
        <v>83</v>
      </c>
      <c r="C32" s="63">
        <v>41</v>
      </c>
      <c r="D32" s="63">
        <v>1040</v>
      </c>
      <c r="E32" s="63">
        <v>542</v>
      </c>
      <c r="F32" s="82">
        <v>-0.479</v>
      </c>
    </row>
    <row r="33" spans="1:6" s="1" customFormat="1" ht="12.75">
      <c r="A33" s="59" t="s">
        <v>89</v>
      </c>
      <c r="B33" s="63">
        <v>4</v>
      </c>
      <c r="C33" s="63">
        <v>31</v>
      </c>
      <c r="D33" s="63">
        <v>347</v>
      </c>
      <c r="E33" s="63">
        <v>404</v>
      </c>
      <c r="F33" s="82">
        <v>0.165</v>
      </c>
    </row>
    <row r="34" spans="1:6" s="1" customFormat="1" ht="13.5" thickBot="1">
      <c r="A34" s="77" t="s">
        <v>90</v>
      </c>
      <c r="B34" s="78">
        <v>42</v>
      </c>
      <c r="C34" s="78">
        <v>41</v>
      </c>
      <c r="D34" s="78">
        <v>598</v>
      </c>
      <c r="E34" s="78">
        <v>446</v>
      </c>
      <c r="F34" s="83">
        <v>-0.255</v>
      </c>
    </row>
    <row r="35" spans="1:6" s="1" customFormat="1" ht="13.5" thickBot="1">
      <c r="A35" s="72" t="s">
        <v>91</v>
      </c>
      <c r="B35" s="73">
        <v>36</v>
      </c>
      <c r="C35" s="73">
        <v>37</v>
      </c>
      <c r="D35" s="73">
        <v>453</v>
      </c>
      <c r="E35" s="73">
        <v>454</v>
      </c>
      <c r="F35" s="74">
        <v>0.003</v>
      </c>
    </row>
    <row r="36" spans="1:2" s="2" customFormat="1" ht="13.5" customHeight="1">
      <c r="A36" s="13" t="s">
        <v>5</v>
      </c>
      <c r="B36" s="7"/>
    </row>
    <row r="37" s="1" customFormat="1" ht="12.75">
      <c r="A37" s="2"/>
    </row>
    <row r="38" spans="1:6" s="1" customFormat="1" ht="19.5" customHeight="1">
      <c r="A38" s="42" t="s">
        <v>92</v>
      </c>
      <c r="B38" s="42"/>
      <c r="C38" s="42"/>
      <c r="D38" s="42"/>
      <c r="E38" s="42"/>
      <c r="F38" s="42"/>
    </row>
    <row r="39" s="2" customFormat="1" ht="6.75" customHeight="1" thickBot="1">
      <c r="B39" s="7"/>
    </row>
    <row r="40" spans="1:6" s="1" customFormat="1" ht="26.25" customHeight="1" thickBot="1">
      <c r="A40" s="60" t="s">
        <v>41</v>
      </c>
      <c r="B40" s="80" t="s">
        <v>61</v>
      </c>
      <c r="C40" s="80" t="s">
        <v>62</v>
      </c>
      <c r="D40" s="80" t="s">
        <v>63</v>
      </c>
      <c r="E40" s="80" t="s">
        <v>64</v>
      </c>
      <c r="F40" s="80" t="s">
        <v>65</v>
      </c>
    </row>
    <row r="41" spans="1:6" s="1" customFormat="1" ht="13.5" thickBot="1">
      <c r="A41" s="72" t="s">
        <v>93</v>
      </c>
      <c r="B41" s="73">
        <v>739</v>
      </c>
      <c r="C41" s="73">
        <v>488</v>
      </c>
      <c r="D41" s="73">
        <v>2043</v>
      </c>
      <c r="E41" s="73">
        <v>3468</v>
      </c>
      <c r="F41" s="74">
        <v>0.698</v>
      </c>
    </row>
    <row r="42" spans="1:6" s="1" customFormat="1" ht="26.25" thickBot="1">
      <c r="A42" s="60" t="s">
        <v>94</v>
      </c>
      <c r="B42" s="65">
        <v>648</v>
      </c>
      <c r="C42" s="65">
        <v>298</v>
      </c>
      <c r="D42" s="65">
        <v>1382</v>
      </c>
      <c r="E42" s="65">
        <v>2679</v>
      </c>
      <c r="F42" s="74">
        <v>0.939</v>
      </c>
    </row>
    <row r="43" spans="1:6" s="1" customFormat="1" ht="25.5">
      <c r="A43" s="75" t="s">
        <v>95</v>
      </c>
      <c r="B43" s="61">
        <v>647</v>
      </c>
      <c r="C43" s="61">
        <v>292</v>
      </c>
      <c r="D43" s="61">
        <v>1255</v>
      </c>
      <c r="E43" s="61">
        <v>2529</v>
      </c>
      <c r="F43" s="64">
        <v>1.015</v>
      </c>
    </row>
    <row r="44" spans="1:6" s="1" customFormat="1" ht="12.75">
      <c r="A44" s="59" t="s">
        <v>96</v>
      </c>
      <c r="B44" s="63">
        <v>15</v>
      </c>
      <c r="C44" s="63">
        <v>12</v>
      </c>
      <c r="D44" s="63">
        <v>171</v>
      </c>
      <c r="E44" s="63">
        <v>168</v>
      </c>
      <c r="F44" s="76">
        <v>-0.015</v>
      </c>
    </row>
    <row r="45" spans="1:6" s="1" customFormat="1" ht="12.75">
      <c r="A45" s="59" t="s">
        <v>97</v>
      </c>
      <c r="B45" s="63">
        <v>0</v>
      </c>
      <c r="C45" s="63">
        <v>0</v>
      </c>
      <c r="D45" s="63">
        <v>65</v>
      </c>
      <c r="E45" s="63">
        <v>48</v>
      </c>
      <c r="F45" s="76">
        <v>-0.262</v>
      </c>
    </row>
    <row r="46" spans="1:6" s="1" customFormat="1" ht="12.75">
      <c r="A46" s="59" t="s">
        <v>98</v>
      </c>
      <c r="B46" s="63">
        <v>5</v>
      </c>
      <c r="C46" s="63">
        <v>10</v>
      </c>
      <c r="D46" s="63">
        <v>59</v>
      </c>
      <c r="E46" s="63">
        <v>50</v>
      </c>
      <c r="F46" s="76">
        <v>-0.158</v>
      </c>
    </row>
    <row r="47" spans="1:6" s="1" customFormat="1" ht="12.75">
      <c r="A47" s="59" t="s">
        <v>99</v>
      </c>
      <c r="B47" s="63">
        <v>626</v>
      </c>
      <c r="C47" s="63">
        <v>26</v>
      </c>
      <c r="D47" s="63">
        <v>957</v>
      </c>
      <c r="E47" s="63">
        <v>2261</v>
      </c>
      <c r="F47" s="76">
        <v>1.363</v>
      </c>
    </row>
    <row r="48" spans="1:6" s="1" customFormat="1" ht="12.75">
      <c r="A48" s="59" t="s">
        <v>100</v>
      </c>
      <c r="B48" s="63">
        <v>0</v>
      </c>
      <c r="C48" s="63">
        <v>0</v>
      </c>
      <c r="D48" s="63">
        <v>60</v>
      </c>
      <c r="E48" s="63">
        <v>60</v>
      </c>
      <c r="F48" s="76">
        <v>0.007</v>
      </c>
    </row>
    <row r="49" spans="1:6" s="1" customFormat="1" ht="25.5">
      <c r="A49" s="59" t="s">
        <v>101</v>
      </c>
      <c r="B49" s="63">
        <v>1</v>
      </c>
      <c r="C49" s="63">
        <v>6</v>
      </c>
      <c r="D49" s="63">
        <v>62</v>
      </c>
      <c r="E49" s="63">
        <v>82</v>
      </c>
      <c r="F49" s="76">
        <v>0.338</v>
      </c>
    </row>
    <row r="50" spans="1:6" s="1" customFormat="1" ht="13.5" thickBot="1">
      <c r="A50" s="77" t="s">
        <v>102</v>
      </c>
      <c r="B50" s="78">
        <v>1</v>
      </c>
      <c r="C50" s="78">
        <v>1</v>
      </c>
      <c r="D50" s="78">
        <v>5</v>
      </c>
      <c r="E50" s="78">
        <v>7</v>
      </c>
      <c r="F50" s="79">
        <v>0.54</v>
      </c>
    </row>
    <row r="51" spans="1:6" s="1" customFormat="1" ht="13.5" thickBot="1">
      <c r="A51" s="72" t="s">
        <v>103</v>
      </c>
      <c r="B51" s="73">
        <v>73</v>
      </c>
      <c r="C51" s="73">
        <v>96</v>
      </c>
      <c r="D51" s="73">
        <v>535</v>
      </c>
      <c r="E51" s="73">
        <v>570</v>
      </c>
      <c r="F51" s="74">
        <v>0.066</v>
      </c>
    </row>
    <row r="52" spans="1:6" s="1" customFormat="1" ht="12.75">
      <c r="A52" s="75" t="s">
        <v>104</v>
      </c>
      <c r="B52" s="61">
        <v>59</v>
      </c>
      <c r="C52" s="61">
        <v>85</v>
      </c>
      <c r="D52" s="61">
        <v>437</v>
      </c>
      <c r="E52" s="61">
        <v>467</v>
      </c>
      <c r="F52" s="81">
        <v>0.07</v>
      </c>
    </row>
    <row r="53" spans="1:6" s="1" customFormat="1" ht="12.75">
      <c r="A53" s="70" t="s">
        <v>105</v>
      </c>
      <c r="B53" s="71">
        <v>2</v>
      </c>
      <c r="C53" s="71">
        <v>2</v>
      </c>
      <c r="D53" s="71">
        <v>29</v>
      </c>
      <c r="E53" s="71">
        <v>29</v>
      </c>
      <c r="F53" s="86">
        <v>0.01</v>
      </c>
    </row>
    <row r="54" spans="1:6" s="1" customFormat="1" ht="12.75">
      <c r="A54" s="70" t="s">
        <v>106</v>
      </c>
      <c r="B54" s="71">
        <v>9</v>
      </c>
      <c r="C54" s="71">
        <v>9</v>
      </c>
      <c r="D54" s="71">
        <v>116</v>
      </c>
      <c r="E54" s="71">
        <v>123</v>
      </c>
      <c r="F54" s="86">
        <v>0.063</v>
      </c>
    </row>
    <row r="55" spans="1:6" s="1" customFormat="1" ht="12.75">
      <c r="A55" s="70" t="s">
        <v>107</v>
      </c>
      <c r="B55" s="71">
        <v>40</v>
      </c>
      <c r="C55" s="71">
        <v>65</v>
      </c>
      <c r="D55" s="71">
        <v>208</v>
      </c>
      <c r="E55" s="71">
        <v>236</v>
      </c>
      <c r="F55" s="86">
        <v>0.135</v>
      </c>
    </row>
    <row r="56" spans="1:6" s="1" customFormat="1" ht="12.75">
      <c r="A56" s="70" t="s">
        <v>108</v>
      </c>
      <c r="B56" s="71">
        <v>2</v>
      </c>
      <c r="C56" s="71">
        <v>2</v>
      </c>
      <c r="D56" s="71">
        <v>22</v>
      </c>
      <c r="E56" s="71">
        <v>25</v>
      </c>
      <c r="F56" s="86">
        <v>0.113</v>
      </c>
    </row>
    <row r="57" spans="1:6" s="1" customFormat="1" ht="12.75">
      <c r="A57" s="70" t="s">
        <v>109</v>
      </c>
      <c r="B57" s="71">
        <v>1</v>
      </c>
      <c r="C57" s="71">
        <v>1</v>
      </c>
      <c r="D57" s="71">
        <v>21</v>
      </c>
      <c r="E57" s="71">
        <v>17</v>
      </c>
      <c r="F57" s="86">
        <v>-0.203</v>
      </c>
    </row>
    <row r="58" spans="1:6" s="1" customFormat="1" ht="12.75">
      <c r="A58" s="70" t="s">
        <v>110</v>
      </c>
      <c r="B58" s="71">
        <v>7</v>
      </c>
      <c r="C58" s="71">
        <v>3</v>
      </c>
      <c r="D58" s="71">
        <v>29</v>
      </c>
      <c r="E58" s="71">
        <v>26</v>
      </c>
      <c r="F58" s="86">
        <v>-0.121</v>
      </c>
    </row>
    <row r="59" spans="1:6" s="1" customFormat="1" ht="12.75">
      <c r="A59" s="70" t="s">
        <v>111</v>
      </c>
      <c r="B59" s="71">
        <v>1</v>
      </c>
      <c r="C59" s="71">
        <v>1</v>
      </c>
      <c r="D59" s="71">
        <v>5</v>
      </c>
      <c r="E59" s="71">
        <v>4</v>
      </c>
      <c r="F59" s="86">
        <v>-0.293</v>
      </c>
    </row>
    <row r="60" spans="1:6" s="1" customFormat="1" ht="12.75">
      <c r="A60" s="70" t="s">
        <v>112</v>
      </c>
      <c r="B60" s="71">
        <v>5</v>
      </c>
      <c r="C60" s="71">
        <v>5</v>
      </c>
      <c r="D60" s="71">
        <v>53</v>
      </c>
      <c r="E60" s="71">
        <v>61</v>
      </c>
      <c r="F60" s="86">
        <v>0.154</v>
      </c>
    </row>
    <row r="61" spans="1:6" s="1" customFormat="1" ht="13.5" thickBot="1">
      <c r="A61" s="70" t="s">
        <v>113</v>
      </c>
      <c r="B61" s="71">
        <v>2</v>
      </c>
      <c r="C61" s="71">
        <v>1</v>
      </c>
      <c r="D61" s="71">
        <v>11</v>
      </c>
      <c r="E61" s="71">
        <v>13</v>
      </c>
      <c r="F61" s="86">
        <v>0.125</v>
      </c>
    </row>
    <row r="62" spans="1:6" s="1" customFormat="1" ht="13.5" thickBot="1">
      <c r="A62" s="72" t="s">
        <v>114</v>
      </c>
      <c r="B62" s="73">
        <v>1</v>
      </c>
      <c r="C62" s="73">
        <v>1</v>
      </c>
      <c r="D62" s="73">
        <v>8</v>
      </c>
      <c r="E62" s="73">
        <v>10</v>
      </c>
      <c r="F62" s="74">
        <v>0.21</v>
      </c>
    </row>
    <row r="63" spans="1:6" s="1" customFormat="1" ht="26.25" thickBot="1">
      <c r="A63" s="72" t="s">
        <v>115</v>
      </c>
      <c r="B63" s="73">
        <v>17</v>
      </c>
      <c r="C63" s="73">
        <v>94</v>
      </c>
      <c r="D63" s="73">
        <v>118</v>
      </c>
      <c r="E63" s="73">
        <v>208</v>
      </c>
      <c r="F63" s="74">
        <v>0.771</v>
      </c>
    </row>
    <row r="64" spans="1:2" s="2" customFormat="1" ht="13.5" customHeight="1">
      <c r="A64" s="13" t="s">
        <v>5</v>
      </c>
      <c r="B64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11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4.8515625" style="0" customWidth="1"/>
    <col min="2" max="3" width="14.57421875" style="0" bestFit="1" customWidth="1"/>
    <col min="4" max="4" width="15.7109375" style="0" bestFit="1" customWidth="1"/>
    <col min="5" max="6" width="14.57421875" style="0" bestFit="1" customWidth="1"/>
    <col min="7" max="7" width="15.7109375" style="0" bestFit="1" customWidth="1"/>
    <col min="8" max="9" width="14.57421875" style="0" bestFit="1" customWidth="1"/>
    <col min="10" max="10" width="12.7109375" style="0" bestFit="1" customWidth="1"/>
    <col min="11" max="12" width="14.57421875" style="0" bestFit="1" customWidth="1"/>
  </cols>
  <sheetData>
    <row r="1" spans="1:4" s="1" customFormat="1" ht="19.5" customHeight="1">
      <c r="A1" s="42" t="s">
        <v>169</v>
      </c>
      <c r="B1" s="42"/>
      <c r="C1" s="42"/>
      <c r="D1" s="42"/>
    </row>
    <row r="2" s="2" customFormat="1" ht="6.75" customHeight="1" thickBot="1"/>
    <row r="3" spans="1:4" s="1" customFormat="1" ht="26.25" customHeight="1" thickBot="1">
      <c r="A3" s="60" t="s">
        <v>41</v>
      </c>
      <c r="B3" s="80" t="s">
        <v>63</v>
      </c>
      <c r="C3" s="80" t="s">
        <v>64</v>
      </c>
      <c r="D3" s="80" t="s">
        <v>65</v>
      </c>
    </row>
    <row r="4" spans="1:4" s="1" customFormat="1" ht="13.5" thickBot="1">
      <c r="A4" s="72" t="s">
        <v>116</v>
      </c>
      <c r="B4" s="73">
        <v>14734</v>
      </c>
      <c r="C4" s="73">
        <v>15841</v>
      </c>
      <c r="D4" s="74">
        <v>0.075</v>
      </c>
    </row>
    <row r="5" spans="1:4" s="1" customFormat="1" ht="12.75">
      <c r="A5" s="84" t="s">
        <v>117</v>
      </c>
      <c r="B5" s="85">
        <v>5066</v>
      </c>
      <c r="C5" s="85">
        <v>5533</v>
      </c>
      <c r="D5" s="89">
        <v>0.092</v>
      </c>
    </row>
    <row r="6" spans="1:4" s="1" customFormat="1" ht="12.75">
      <c r="A6" s="59" t="s">
        <v>118</v>
      </c>
      <c r="B6" s="63">
        <v>3354</v>
      </c>
      <c r="C6" s="63">
        <v>3818</v>
      </c>
      <c r="D6" s="82">
        <v>0.138</v>
      </c>
    </row>
    <row r="7" spans="1:4" s="1" customFormat="1" ht="12.75">
      <c r="A7" s="70" t="s">
        <v>119</v>
      </c>
      <c r="B7" s="71">
        <v>1391</v>
      </c>
      <c r="C7" s="71">
        <v>1420</v>
      </c>
      <c r="D7" s="82">
        <v>0.021</v>
      </c>
    </row>
    <row r="8" spans="1:4" s="1" customFormat="1" ht="12.75">
      <c r="A8" s="70" t="s">
        <v>120</v>
      </c>
      <c r="B8" s="71">
        <v>1086</v>
      </c>
      <c r="C8" s="71">
        <v>1189</v>
      </c>
      <c r="D8" s="82">
        <v>0.094</v>
      </c>
    </row>
    <row r="9" spans="1:4" s="1" customFormat="1" ht="12.75">
      <c r="A9" s="70" t="s">
        <v>121</v>
      </c>
      <c r="B9" s="71">
        <v>304</v>
      </c>
      <c r="C9" s="71">
        <v>232</v>
      </c>
      <c r="D9" s="82">
        <v>-0.238</v>
      </c>
    </row>
    <row r="10" spans="1:4" s="1" customFormat="1" ht="12.75">
      <c r="A10" s="70" t="s">
        <v>156</v>
      </c>
      <c r="B10" s="71">
        <v>322</v>
      </c>
      <c r="C10" s="71">
        <v>295</v>
      </c>
      <c r="D10" s="82">
        <v>-0.083</v>
      </c>
    </row>
    <row r="11" spans="1:4" s="1" customFormat="1" ht="12.75">
      <c r="A11" s="70" t="s">
        <v>157</v>
      </c>
      <c r="B11" s="71">
        <v>5893</v>
      </c>
      <c r="C11" s="71">
        <v>5655</v>
      </c>
      <c r="D11" s="82">
        <v>-0.04</v>
      </c>
    </row>
    <row r="12" spans="1:4" s="1" customFormat="1" ht="12.75">
      <c r="A12" s="70" t="s">
        <v>122</v>
      </c>
      <c r="B12" s="71">
        <v>3763</v>
      </c>
      <c r="C12" s="71">
        <v>3552</v>
      </c>
      <c r="D12" s="82">
        <v>-0.56</v>
      </c>
    </row>
    <row r="13" spans="1:4" s="1" customFormat="1" ht="12.75">
      <c r="A13" s="70" t="s">
        <v>123</v>
      </c>
      <c r="B13" s="71">
        <v>2131</v>
      </c>
      <c r="C13" s="71">
        <v>2103</v>
      </c>
      <c r="D13" s="82">
        <v>-0.013</v>
      </c>
    </row>
    <row r="14" spans="1:4" s="1" customFormat="1" ht="12.75">
      <c r="A14" s="70" t="s">
        <v>124</v>
      </c>
      <c r="B14" s="71">
        <v>324</v>
      </c>
      <c r="C14" s="71">
        <v>379</v>
      </c>
      <c r="D14" s="82">
        <v>0.17</v>
      </c>
    </row>
    <row r="15" spans="1:4" s="1" customFormat="1" ht="12.75">
      <c r="A15" s="59" t="s">
        <v>125</v>
      </c>
      <c r="B15" s="63">
        <v>277</v>
      </c>
      <c r="C15" s="63">
        <v>329</v>
      </c>
      <c r="D15" s="82">
        <v>0.189</v>
      </c>
    </row>
    <row r="16" spans="1:4" s="1" customFormat="1" ht="12.75">
      <c r="A16" s="59" t="s">
        <v>126</v>
      </c>
      <c r="B16" s="63">
        <v>66</v>
      </c>
      <c r="C16" s="63">
        <v>61</v>
      </c>
      <c r="D16" s="82">
        <v>-0.078</v>
      </c>
    </row>
    <row r="17" spans="1:4" s="1" customFormat="1" ht="12.75">
      <c r="A17" s="59" t="s">
        <v>127</v>
      </c>
      <c r="B17" s="63">
        <v>8</v>
      </c>
      <c r="C17" s="63">
        <v>20</v>
      </c>
      <c r="D17" s="82">
        <v>1.581</v>
      </c>
    </row>
    <row r="18" spans="1:4" s="1" customFormat="1" ht="12.75">
      <c r="A18" s="59" t="s">
        <v>128</v>
      </c>
      <c r="B18" s="63">
        <v>128</v>
      </c>
      <c r="C18" s="63">
        <v>156</v>
      </c>
      <c r="D18" s="82">
        <v>0.22</v>
      </c>
    </row>
    <row r="19" spans="1:4" s="1" customFormat="1" ht="12.75">
      <c r="A19" s="59" t="s">
        <v>139</v>
      </c>
      <c r="B19" s="63">
        <v>39</v>
      </c>
      <c r="C19" s="63">
        <v>40</v>
      </c>
      <c r="D19" s="82">
        <v>0.019</v>
      </c>
    </row>
    <row r="20" spans="1:4" s="1" customFormat="1" ht="12.75">
      <c r="A20" s="59" t="s">
        <v>129</v>
      </c>
      <c r="B20" s="63">
        <v>103</v>
      </c>
      <c r="C20" s="63">
        <v>135</v>
      </c>
      <c r="D20" s="82">
        <v>0.306</v>
      </c>
    </row>
    <row r="21" spans="1:4" s="1" customFormat="1" ht="12.75">
      <c r="A21" s="59" t="s">
        <v>130</v>
      </c>
      <c r="B21" s="63">
        <v>2503</v>
      </c>
      <c r="C21" s="63">
        <v>3278</v>
      </c>
      <c r="D21" s="82">
        <v>0.31</v>
      </c>
    </row>
    <row r="22" spans="1:4" s="1" customFormat="1" ht="12.75">
      <c r="A22" s="59" t="s">
        <v>241</v>
      </c>
      <c r="B22" s="63">
        <v>1797</v>
      </c>
      <c r="C22" s="63">
        <v>2626</v>
      </c>
      <c r="D22" s="82">
        <v>0.461</v>
      </c>
    </row>
    <row r="23" spans="1:4" s="1" customFormat="1" ht="12.75">
      <c r="A23" s="59" t="s">
        <v>131</v>
      </c>
      <c r="B23" s="63">
        <v>150</v>
      </c>
      <c r="C23" s="63">
        <v>120</v>
      </c>
      <c r="D23" s="82">
        <v>-0.2</v>
      </c>
    </row>
    <row r="24" spans="1:4" s="1" customFormat="1" ht="12.75">
      <c r="A24" s="59" t="s">
        <v>132</v>
      </c>
      <c r="B24" s="63">
        <v>61</v>
      </c>
      <c r="C24" s="63">
        <v>0</v>
      </c>
      <c r="D24" s="82">
        <v>-1</v>
      </c>
    </row>
    <row r="25" spans="1:4" s="1" customFormat="1" ht="12.75">
      <c r="A25" s="59" t="s">
        <v>133</v>
      </c>
      <c r="B25" s="63">
        <v>42</v>
      </c>
      <c r="C25" s="63">
        <v>58</v>
      </c>
      <c r="D25" s="82">
        <v>0.358</v>
      </c>
    </row>
    <row r="26" spans="1:4" s="1" customFormat="1" ht="12.75">
      <c r="A26" s="59" t="s">
        <v>134</v>
      </c>
      <c r="B26" s="63">
        <v>41</v>
      </c>
      <c r="C26" s="63">
        <v>0</v>
      </c>
      <c r="D26" s="82">
        <v>-1</v>
      </c>
    </row>
    <row r="27" spans="1:4" s="1" customFormat="1" ht="12.75">
      <c r="A27" s="59" t="s">
        <v>135</v>
      </c>
      <c r="B27" s="63">
        <v>0</v>
      </c>
      <c r="C27" s="63">
        <v>41</v>
      </c>
      <c r="D27" s="82"/>
    </row>
    <row r="28" spans="1:4" s="1" customFormat="1" ht="12.75">
      <c r="A28" s="59" t="s">
        <v>139</v>
      </c>
      <c r="B28" s="63">
        <v>2</v>
      </c>
      <c r="C28" s="63">
        <v>18</v>
      </c>
      <c r="D28" s="82">
        <v>10.095</v>
      </c>
    </row>
    <row r="29" spans="1:4" s="1" customFormat="1" ht="12.75">
      <c r="A29" s="59" t="s">
        <v>136</v>
      </c>
      <c r="B29" s="63">
        <v>440</v>
      </c>
      <c r="C29" s="63">
        <v>378</v>
      </c>
      <c r="D29" s="82">
        <v>-0.141</v>
      </c>
    </row>
    <row r="30" spans="1:4" s="1" customFormat="1" ht="12.75">
      <c r="A30" s="59" t="s">
        <v>137</v>
      </c>
      <c r="B30" s="63">
        <v>338</v>
      </c>
      <c r="C30" s="63">
        <v>301</v>
      </c>
      <c r="D30" s="82">
        <v>-0.109</v>
      </c>
    </row>
    <row r="31" spans="1:4" s="1" customFormat="1" ht="12.75">
      <c r="A31" s="59" t="s">
        <v>138</v>
      </c>
      <c r="B31" s="63">
        <v>80</v>
      </c>
      <c r="C31" s="63">
        <v>67</v>
      </c>
      <c r="D31" s="82">
        <v>-0.162</v>
      </c>
    </row>
    <row r="32" spans="1:4" s="1" customFormat="1" ht="12.75">
      <c r="A32" s="59" t="s">
        <v>139</v>
      </c>
      <c r="B32" s="63">
        <v>19</v>
      </c>
      <c r="C32" s="63">
        <v>7</v>
      </c>
      <c r="D32" s="82">
        <v>-0.635</v>
      </c>
    </row>
    <row r="33" spans="1:4" s="1" customFormat="1" ht="12.75">
      <c r="A33" s="59" t="s">
        <v>140</v>
      </c>
      <c r="B33" s="63">
        <v>128</v>
      </c>
      <c r="C33" s="63">
        <v>155</v>
      </c>
      <c r="D33" s="82">
        <v>0.212</v>
      </c>
    </row>
    <row r="34" spans="1:4" s="1" customFormat="1" ht="13.5" thickBot="1">
      <c r="A34" s="66" t="s">
        <v>141</v>
      </c>
      <c r="B34" s="67">
        <v>128</v>
      </c>
      <c r="C34" s="67">
        <v>155</v>
      </c>
      <c r="D34" s="82">
        <v>0.212</v>
      </c>
    </row>
    <row r="35" spans="1:4" s="1" customFormat="1" ht="13.5" thickBot="1">
      <c r="A35" s="72" t="s">
        <v>142</v>
      </c>
      <c r="B35" s="73">
        <v>701</v>
      </c>
      <c r="C35" s="73">
        <v>676</v>
      </c>
      <c r="D35" s="74">
        <v>-0.037</v>
      </c>
    </row>
    <row r="36" spans="1:4" s="1" customFormat="1" ht="25.5">
      <c r="A36" s="70" t="s">
        <v>143</v>
      </c>
      <c r="B36" s="71">
        <v>1</v>
      </c>
      <c r="C36" s="71">
        <v>1</v>
      </c>
      <c r="D36" s="86">
        <v>0.349</v>
      </c>
    </row>
    <row r="37" spans="1:4" s="1" customFormat="1" ht="12.75">
      <c r="A37" s="70" t="s">
        <v>144</v>
      </c>
      <c r="B37" s="71">
        <v>40</v>
      </c>
      <c r="C37" s="71">
        <v>52</v>
      </c>
      <c r="D37" s="86">
        <v>0.296</v>
      </c>
    </row>
    <row r="38" spans="1:4" s="1" customFormat="1" ht="12.75">
      <c r="A38" s="70" t="s">
        <v>145</v>
      </c>
      <c r="B38" s="71">
        <v>467</v>
      </c>
      <c r="C38" s="71">
        <v>402</v>
      </c>
      <c r="D38" s="86">
        <v>-0.14</v>
      </c>
    </row>
    <row r="39" spans="1:4" s="1" customFormat="1" ht="12.75">
      <c r="A39" s="70" t="s">
        <v>146</v>
      </c>
      <c r="B39" s="71">
        <v>120</v>
      </c>
      <c r="C39" s="71">
        <v>73</v>
      </c>
      <c r="D39" s="86">
        <v>-0.396</v>
      </c>
    </row>
    <row r="40" spans="1:4" s="1" customFormat="1" ht="12.75">
      <c r="A40" s="70" t="s">
        <v>147</v>
      </c>
      <c r="B40" s="71">
        <v>46</v>
      </c>
      <c r="C40" s="71">
        <v>49</v>
      </c>
      <c r="D40" s="86">
        <v>0.081</v>
      </c>
    </row>
    <row r="41" spans="1:4" s="1" customFormat="1" ht="12.75">
      <c r="A41" s="70" t="s">
        <v>148</v>
      </c>
      <c r="B41" s="71">
        <v>168</v>
      </c>
      <c r="C41" s="71">
        <v>145</v>
      </c>
      <c r="D41" s="86">
        <v>-0.134</v>
      </c>
    </row>
    <row r="42" spans="1:4" s="1" customFormat="1" ht="12.75">
      <c r="A42" s="70" t="s">
        <v>149</v>
      </c>
      <c r="B42" s="71">
        <v>109</v>
      </c>
      <c r="C42" s="71">
        <v>92</v>
      </c>
      <c r="D42" s="86">
        <v>-0.157</v>
      </c>
    </row>
    <row r="43" spans="1:4" s="1" customFormat="1" ht="12.75">
      <c r="A43" s="70" t="s">
        <v>150</v>
      </c>
      <c r="B43" s="71">
        <v>24</v>
      </c>
      <c r="C43" s="71">
        <v>41</v>
      </c>
      <c r="D43" s="86">
        <v>0.74</v>
      </c>
    </row>
    <row r="44" spans="1:4" s="1" customFormat="1" ht="12.75">
      <c r="A44" s="70" t="s">
        <v>151</v>
      </c>
      <c r="B44" s="71">
        <v>0</v>
      </c>
      <c r="C44" s="71">
        <v>13</v>
      </c>
      <c r="D44" s="86"/>
    </row>
    <row r="45" spans="1:4" s="1" customFormat="1" ht="12.75">
      <c r="A45" s="70" t="s">
        <v>152</v>
      </c>
      <c r="B45" s="71">
        <v>129</v>
      </c>
      <c r="C45" s="71">
        <v>186</v>
      </c>
      <c r="D45" s="86">
        <v>0.442</v>
      </c>
    </row>
    <row r="46" spans="1:4" s="1" customFormat="1" ht="12.75">
      <c r="A46" s="70" t="s">
        <v>153</v>
      </c>
      <c r="B46" s="71">
        <v>53</v>
      </c>
      <c r="C46" s="71">
        <v>13</v>
      </c>
      <c r="D46" s="86">
        <v>-0.761</v>
      </c>
    </row>
    <row r="47" spans="1:4" s="1" customFormat="1" ht="13.5" thickBot="1">
      <c r="A47" s="87" t="s">
        <v>155</v>
      </c>
      <c r="B47" s="88">
        <v>11</v>
      </c>
      <c r="C47" s="88">
        <v>22</v>
      </c>
      <c r="D47" s="91">
        <v>1.029</v>
      </c>
    </row>
    <row r="48" spans="1:4" s="1" customFormat="1" ht="13.5" thickBot="1">
      <c r="A48" s="72" t="s">
        <v>154</v>
      </c>
      <c r="B48" s="73">
        <v>198</v>
      </c>
      <c r="C48" s="73">
        <v>179</v>
      </c>
      <c r="D48" s="74">
        <v>-0.095</v>
      </c>
    </row>
    <row r="49" spans="1:4" s="1" customFormat="1" ht="13.5" thickBot="1">
      <c r="A49" s="72" t="s">
        <v>158</v>
      </c>
      <c r="B49" s="73">
        <v>46</v>
      </c>
      <c r="C49" s="73">
        <v>36</v>
      </c>
      <c r="D49" s="74">
        <v>-0.221</v>
      </c>
    </row>
    <row r="50" spans="1:4" s="1" customFormat="1" ht="13.5" thickBot="1">
      <c r="A50" s="72" t="s">
        <v>159</v>
      </c>
      <c r="B50" s="73">
        <v>1363</v>
      </c>
      <c r="C50" s="73">
        <v>867</v>
      </c>
      <c r="D50" s="74">
        <v>-0.364</v>
      </c>
    </row>
    <row r="51" spans="1:4" s="1" customFormat="1" ht="12.75">
      <c r="A51" s="70" t="s">
        <v>160</v>
      </c>
      <c r="B51" s="71">
        <v>735</v>
      </c>
      <c r="C51" s="71">
        <v>368</v>
      </c>
      <c r="D51" s="86">
        <v>-0.499</v>
      </c>
    </row>
    <row r="52" spans="1:4" s="1" customFormat="1" ht="12.75">
      <c r="A52" s="59" t="s">
        <v>161</v>
      </c>
      <c r="B52" s="63">
        <v>71</v>
      </c>
      <c r="C52" s="63">
        <v>54</v>
      </c>
      <c r="D52" s="82">
        <v>-0.238</v>
      </c>
    </row>
    <row r="53" spans="1:4" s="1" customFormat="1" ht="12.75">
      <c r="A53" s="59" t="s">
        <v>162</v>
      </c>
      <c r="B53" s="63">
        <v>105</v>
      </c>
      <c r="C53" s="63">
        <v>97</v>
      </c>
      <c r="D53" s="82">
        <v>-0.079</v>
      </c>
    </row>
    <row r="54" spans="1:4" s="1" customFormat="1" ht="12.75">
      <c r="A54" s="59" t="s">
        <v>163</v>
      </c>
      <c r="B54" s="63">
        <v>451</v>
      </c>
      <c r="C54" s="63">
        <v>325</v>
      </c>
      <c r="D54" s="82">
        <v>-0.28</v>
      </c>
    </row>
    <row r="55" spans="1:4" s="1" customFormat="1" ht="12.75">
      <c r="A55" s="59" t="s">
        <v>164</v>
      </c>
      <c r="B55" s="63">
        <v>384</v>
      </c>
      <c r="C55" s="63">
        <v>195</v>
      </c>
      <c r="D55" s="82">
        <v>-0.492</v>
      </c>
    </row>
    <row r="56" spans="1:4" s="1" customFormat="1" ht="12.75">
      <c r="A56" s="59" t="s">
        <v>165</v>
      </c>
      <c r="B56" s="63">
        <v>0</v>
      </c>
      <c r="C56" s="63">
        <v>0</v>
      </c>
      <c r="D56" s="82"/>
    </row>
    <row r="57" spans="1:4" s="1" customFormat="1" ht="13.5" thickBot="1">
      <c r="A57" s="66" t="s">
        <v>166</v>
      </c>
      <c r="B57" s="67">
        <v>0</v>
      </c>
      <c r="C57" s="67">
        <v>23</v>
      </c>
      <c r="D57" s="90"/>
    </row>
    <row r="58" spans="1:4" s="1" customFormat="1" ht="13.5" thickBot="1">
      <c r="A58" s="72" t="s">
        <v>167</v>
      </c>
      <c r="B58" s="73">
        <v>4</v>
      </c>
      <c r="C58" s="73">
        <v>1</v>
      </c>
      <c r="D58" s="74">
        <v>-0.659</v>
      </c>
    </row>
    <row r="59" spans="1:4" s="1" customFormat="1" ht="13.5" thickBot="1">
      <c r="A59" s="72" t="s">
        <v>168</v>
      </c>
      <c r="B59" s="73">
        <v>17047</v>
      </c>
      <c r="C59" s="73">
        <v>17600</v>
      </c>
      <c r="D59" s="74">
        <v>0.032</v>
      </c>
    </row>
    <row r="60" s="2" customFormat="1" ht="13.5" customHeight="1">
      <c r="A60" s="13" t="s">
        <v>5</v>
      </c>
    </row>
    <row r="62" spans="1:4" s="1" customFormat="1" ht="19.5" customHeight="1">
      <c r="A62" s="42" t="s">
        <v>170</v>
      </c>
      <c r="B62" s="42"/>
      <c r="C62" s="42"/>
      <c r="D62" s="42"/>
    </row>
    <row r="63" s="2" customFormat="1" ht="6.75" customHeight="1" thickBot="1"/>
    <row r="64" spans="1:4" s="1" customFormat="1" ht="26.25" customHeight="1" thickBot="1">
      <c r="A64" s="60" t="s">
        <v>41</v>
      </c>
      <c r="B64" s="80" t="s">
        <v>63</v>
      </c>
      <c r="C64" s="80" t="s">
        <v>64</v>
      </c>
      <c r="D64" s="80" t="s">
        <v>65</v>
      </c>
    </row>
    <row r="65" spans="1:4" s="1" customFormat="1" ht="12.75">
      <c r="A65" s="75" t="s">
        <v>171</v>
      </c>
      <c r="B65" s="61">
        <v>13</v>
      </c>
      <c r="C65" s="61">
        <v>9</v>
      </c>
      <c r="D65" s="81">
        <v>-0.3</v>
      </c>
    </row>
    <row r="66" spans="1:4" s="1" customFormat="1" ht="12.75">
      <c r="A66" s="59" t="s">
        <v>172</v>
      </c>
      <c r="B66" s="63">
        <v>34</v>
      </c>
      <c r="C66" s="63">
        <v>27</v>
      </c>
      <c r="D66" s="82">
        <v>-0.21</v>
      </c>
    </row>
    <row r="67" spans="1:4" s="1" customFormat="1" ht="12.75">
      <c r="A67" s="59" t="s">
        <v>173</v>
      </c>
      <c r="B67" s="63">
        <v>7</v>
      </c>
      <c r="C67" s="63">
        <v>6</v>
      </c>
      <c r="D67" s="82">
        <v>-0.08</v>
      </c>
    </row>
    <row r="68" spans="1:4" s="1" customFormat="1" ht="12.75">
      <c r="A68" s="59" t="s">
        <v>174</v>
      </c>
      <c r="B68" s="63">
        <v>254</v>
      </c>
      <c r="C68" s="63">
        <v>240</v>
      </c>
      <c r="D68" s="82">
        <v>-0.05</v>
      </c>
    </row>
    <row r="69" spans="1:4" s="1" customFormat="1" ht="13.5" thickBot="1">
      <c r="A69" s="77" t="s">
        <v>175</v>
      </c>
      <c r="B69" s="78">
        <v>14</v>
      </c>
      <c r="C69" s="78">
        <v>12</v>
      </c>
      <c r="D69" s="83">
        <v>-0.09</v>
      </c>
    </row>
    <row r="70" s="2" customFormat="1" ht="13.5" customHeight="1">
      <c r="A70" s="13" t="s">
        <v>5</v>
      </c>
    </row>
    <row r="72" spans="1:4" s="1" customFormat="1" ht="19.5" customHeight="1">
      <c r="A72" s="42" t="s">
        <v>176</v>
      </c>
      <c r="B72" s="42"/>
      <c r="C72" s="42"/>
      <c r="D72" s="42"/>
    </row>
    <row r="73" s="2" customFormat="1" ht="6.75" customHeight="1" thickBot="1"/>
    <row r="74" spans="1:6" s="1" customFormat="1" ht="26.25" customHeight="1" thickBot="1">
      <c r="A74" s="60" t="s">
        <v>41</v>
      </c>
      <c r="B74" s="80" t="s">
        <v>61</v>
      </c>
      <c r="C74" s="80" t="s">
        <v>62</v>
      </c>
      <c r="D74" s="80" t="s">
        <v>63</v>
      </c>
      <c r="E74" s="80" t="s">
        <v>64</v>
      </c>
      <c r="F74" s="80" t="s">
        <v>65</v>
      </c>
    </row>
    <row r="75" spans="1:6" s="1" customFormat="1" ht="13.5" thickBot="1">
      <c r="A75" s="72" t="s">
        <v>177</v>
      </c>
      <c r="B75" s="73">
        <v>486</v>
      </c>
      <c r="C75" s="73">
        <v>429</v>
      </c>
      <c r="D75" s="73">
        <v>5893</v>
      </c>
      <c r="E75" s="73">
        <v>5655</v>
      </c>
      <c r="F75" s="74">
        <v>-0.04</v>
      </c>
    </row>
    <row r="76" spans="1:6" s="1" customFormat="1" ht="12.75">
      <c r="A76" s="70" t="s">
        <v>178</v>
      </c>
      <c r="B76" s="71">
        <v>346</v>
      </c>
      <c r="C76" s="71">
        <v>316</v>
      </c>
      <c r="D76" s="71">
        <v>3763</v>
      </c>
      <c r="E76" s="71">
        <v>3552</v>
      </c>
      <c r="F76" s="86">
        <v>-0.06</v>
      </c>
    </row>
    <row r="77" spans="1:6" s="1" customFormat="1" ht="12.75">
      <c r="A77" s="59" t="s">
        <v>179</v>
      </c>
      <c r="B77" s="63">
        <v>140</v>
      </c>
      <c r="C77" s="63">
        <v>113</v>
      </c>
      <c r="D77" s="63">
        <v>231</v>
      </c>
      <c r="E77" s="63">
        <v>2102</v>
      </c>
      <c r="F77" s="82">
        <v>-0.01</v>
      </c>
    </row>
    <row r="78" spans="1:6" s="1" customFormat="1" ht="12.75">
      <c r="A78" s="59" t="s">
        <v>180</v>
      </c>
      <c r="B78" s="63">
        <v>119</v>
      </c>
      <c r="C78" s="63">
        <v>111</v>
      </c>
      <c r="D78" s="63">
        <v>1943</v>
      </c>
      <c r="E78" s="63">
        <v>1971</v>
      </c>
      <c r="F78" s="82">
        <v>0.01</v>
      </c>
    </row>
    <row r="79" spans="1:6" s="1" customFormat="1" ht="12.75">
      <c r="A79" s="59" t="s">
        <v>181</v>
      </c>
      <c r="B79" s="63">
        <v>14</v>
      </c>
      <c r="C79" s="63">
        <v>0</v>
      </c>
      <c r="D79" s="63">
        <v>27</v>
      </c>
      <c r="E79" s="63">
        <v>4</v>
      </c>
      <c r="F79" s="82">
        <v>-0.85</v>
      </c>
    </row>
    <row r="80" spans="1:6" s="1" customFormat="1" ht="13.5" thickBot="1">
      <c r="A80" s="66" t="s">
        <v>182</v>
      </c>
      <c r="B80" s="67">
        <v>6</v>
      </c>
      <c r="C80" s="67">
        <v>3</v>
      </c>
      <c r="D80" s="67">
        <v>160</v>
      </c>
      <c r="E80" s="67">
        <v>127</v>
      </c>
      <c r="F80" s="90">
        <v>-0.21</v>
      </c>
    </row>
    <row r="81" spans="1:6" s="1" customFormat="1" ht="13.5" thickBot="1">
      <c r="A81" s="72" t="s">
        <v>183</v>
      </c>
      <c r="B81" s="73">
        <v>23</v>
      </c>
      <c r="C81" s="73">
        <v>50</v>
      </c>
      <c r="D81" s="73">
        <v>324</v>
      </c>
      <c r="E81" s="73">
        <v>379</v>
      </c>
      <c r="F81" s="74">
        <v>0.17</v>
      </c>
    </row>
    <row r="82" s="2" customFormat="1" ht="13.5" customHeight="1">
      <c r="A82" s="13" t="s">
        <v>5</v>
      </c>
    </row>
    <row r="84" spans="1:4" s="1" customFormat="1" ht="19.5" customHeight="1">
      <c r="A84" s="42" t="s">
        <v>217</v>
      </c>
      <c r="B84" s="42"/>
      <c r="C84" s="42"/>
      <c r="D84" s="42"/>
    </row>
    <row r="85" s="2" customFormat="1" ht="6.75" customHeight="1" thickBot="1">
      <c r="A85" s="2" t="s">
        <v>184</v>
      </c>
    </row>
    <row r="86" spans="1:13" s="1" customFormat="1" ht="26.25" customHeight="1" thickBot="1">
      <c r="A86" s="60" t="s">
        <v>41</v>
      </c>
      <c r="B86" s="80" t="s">
        <v>211</v>
      </c>
      <c r="C86" s="80" t="s">
        <v>212</v>
      </c>
      <c r="D86" s="80" t="s">
        <v>213</v>
      </c>
      <c r="E86" s="80" t="s">
        <v>214</v>
      </c>
      <c r="F86" s="80" t="s">
        <v>63</v>
      </c>
      <c r="G86" s="80" t="s">
        <v>215</v>
      </c>
      <c r="H86" s="80" t="s">
        <v>216</v>
      </c>
      <c r="I86" s="80" t="s">
        <v>64</v>
      </c>
      <c r="J86" s="80" t="s">
        <v>65</v>
      </c>
      <c r="K86" s="80" t="s">
        <v>63</v>
      </c>
      <c r="L86" s="80" t="s">
        <v>64</v>
      </c>
      <c r="M86" s="80" t="s">
        <v>65</v>
      </c>
    </row>
    <row r="87" spans="1:15" s="1" customFormat="1" ht="13.5" thickBot="1">
      <c r="A87" s="94" t="s">
        <v>185</v>
      </c>
      <c r="B87" s="102">
        <v>2430</v>
      </c>
      <c r="C87" s="102">
        <v>2259</v>
      </c>
      <c r="D87" s="128">
        <v>-172</v>
      </c>
      <c r="E87" s="129">
        <v>-0.071</v>
      </c>
      <c r="F87" s="102">
        <v>1797</v>
      </c>
      <c r="G87" s="128">
        <v>-461</v>
      </c>
      <c r="H87" s="129">
        <v>-0.2</v>
      </c>
      <c r="I87" s="98">
        <v>2626</v>
      </c>
      <c r="J87" s="105">
        <v>0.46</v>
      </c>
      <c r="K87" s="98">
        <v>1797</v>
      </c>
      <c r="L87" s="98">
        <v>2626</v>
      </c>
      <c r="M87" s="105">
        <v>0.46</v>
      </c>
      <c r="O87" s="55"/>
    </row>
    <row r="88" spans="1:13" s="1" customFormat="1" ht="12.75">
      <c r="A88" s="70" t="s">
        <v>186</v>
      </c>
      <c r="B88" s="99">
        <v>155</v>
      </c>
      <c r="C88" s="99">
        <v>127</v>
      </c>
      <c r="D88" s="99">
        <v>-28</v>
      </c>
      <c r="E88" s="86">
        <v>-0.181</v>
      </c>
      <c r="F88" s="99">
        <v>100</v>
      </c>
      <c r="G88" s="99">
        <v>-27</v>
      </c>
      <c r="H88" s="86">
        <v>-0.21</v>
      </c>
      <c r="I88" s="99">
        <v>101</v>
      </c>
      <c r="J88" s="86">
        <v>0</v>
      </c>
      <c r="K88" s="99">
        <v>100</v>
      </c>
      <c r="L88" s="99">
        <v>101</v>
      </c>
      <c r="M88" s="86">
        <v>0</v>
      </c>
    </row>
    <row r="89" spans="1:13" s="1" customFormat="1" ht="12.75">
      <c r="A89" s="59" t="s">
        <v>200</v>
      </c>
      <c r="B89" s="100">
        <v>115</v>
      </c>
      <c r="C89" s="100">
        <v>93</v>
      </c>
      <c r="D89" s="100">
        <v>-22</v>
      </c>
      <c r="E89" s="82">
        <v>-0.189</v>
      </c>
      <c r="F89" s="100">
        <v>67</v>
      </c>
      <c r="G89" s="100">
        <v>-26</v>
      </c>
      <c r="H89" s="82">
        <v>-0.28</v>
      </c>
      <c r="I89" s="100">
        <v>61</v>
      </c>
      <c r="J89" s="82">
        <v>-0.09</v>
      </c>
      <c r="K89" s="100">
        <v>67</v>
      </c>
      <c r="L89" s="100">
        <v>61</v>
      </c>
      <c r="M89" s="82">
        <v>-0.09</v>
      </c>
    </row>
    <row r="90" spans="1:13" s="1" customFormat="1" ht="12.75">
      <c r="A90" s="59" t="s">
        <v>201</v>
      </c>
      <c r="B90" s="100">
        <v>94</v>
      </c>
      <c r="C90" s="100">
        <v>79</v>
      </c>
      <c r="D90" s="100">
        <v>-15</v>
      </c>
      <c r="E90" s="82">
        <v>-0.157</v>
      </c>
      <c r="F90" s="100">
        <v>56</v>
      </c>
      <c r="G90" s="100">
        <v>-23</v>
      </c>
      <c r="H90" s="82">
        <v>-0.29</v>
      </c>
      <c r="I90" s="100">
        <v>51</v>
      </c>
      <c r="J90" s="82">
        <v>-0.09</v>
      </c>
      <c r="K90" s="100">
        <v>56</v>
      </c>
      <c r="L90" s="100">
        <v>51</v>
      </c>
      <c r="M90" s="82">
        <v>-0.09</v>
      </c>
    </row>
    <row r="91" spans="1:13" s="1" customFormat="1" ht="12.75">
      <c r="A91" s="59" t="s">
        <v>202</v>
      </c>
      <c r="B91" s="100">
        <v>22</v>
      </c>
      <c r="C91" s="100">
        <v>15</v>
      </c>
      <c r="D91" s="100">
        <v>-7</v>
      </c>
      <c r="E91" s="82">
        <v>-0.326</v>
      </c>
      <c r="F91" s="100">
        <v>11</v>
      </c>
      <c r="G91" s="100">
        <v>-3</v>
      </c>
      <c r="H91" s="82">
        <v>-0.23</v>
      </c>
      <c r="I91" s="100">
        <v>10</v>
      </c>
      <c r="J91" s="82">
        <v>-0.12</v>
      </c>
      <c r="K91" s="100">
        <v>11</v>
      </c>
      <c r="L91" s="100">
        <v>10</v>
      </c>
      <c r="M91" s="82">
        <v>-0.12</v>
      </c>
    </row>
    <row r="92" spans="1:13" s="1" customFormat="1" ht="13.5" thickBot="1">
      <c r="A92" s="66" t="s">
        <v>203</v>
      </c>
      <c r="B92" s="101">
        <v>40</v>
      </c>
      <c r="C92" s="101">
        <v>34</v>
      </c>
      <c r="D92" s="101">
        <v>6</v>
      </c>
      <c r="E92" s="90">
        <v>-0.158</v>
      </c>
      <c r="F92" s="101">
        <v>33</v>
      </c>
      <c r="G92" s="101">
        <v>0</v>
      </c>
      <c r="H92" s="90">
        <v>-0.01</v>
      </c>
      <c r="I92" s="101">
        <v>40</v>
      </c>
      <c r="J92" s="90">
        <v>0.19</v>
      </c>
      <c r="K92" s="101">
        <v>33</v>
      </c>
      <c r="L92" s="101">
        <v>40</v>
      </c>
      <c r="M92" s="90">
        <v>0.19</v>
      </c>
    </row>
    <row r="93" spans="1:15" s="1" customFormat="1" ht="13.5" thickBot="1">
      <c r="A93" s="72" t="s">
        <v>187</v>
      </c>
      <c r="B93" s="102">
        <v>2275</v>
      </c>
      <c r="C93" s="102">
        <v>2131</v>
      </c>
      <c r="D93" s="102">
        <v>-144</v>
      </c>
      <c r="E93" s="74">
        <v>-0.063</v>
      </c>
      <c r="F93" s="102">
        <v>1697</v>
      </c>
      <c r="G93" s="102">
        <v>-435</v>
      </c>
      <c r="H93" s="74">
        <v>-0.2</v>
      </c>
      <c r="I93" s="102">
        <v>2525</v>
      </c>
      <c r="J93" s="74">
        <v>0.49</v>
      </c>
      <c r="K93" s="102">
        <v>1697</v>
      </c>
      <c r="L93" s="102">
        <v>2525</v>
      </c>
      <c r="M93" s="74">
        <v>0.49</v>
      </c>
      <c r="O93" s="55"/>
    </row>
    <row r="94" spans="1:15" s="1" customFormat="1" ht="12.75">
      <c r="A94" s="75" t="s">
        <v>204</v>
      </c>
      <c r="B94" s="103"/>
      <c r="C94" s="103"/>
      <c r="D94" s="103"/>
      <c r="E94" s="106"/>
      <c r="F94" s="103">
        <v>1655</v>
      </c>
      <c r="G94" s="103">
        <v>-477</v>
      </c>
      <c r="H94" s="106">
        <v>-0.22</v>
      </c>
      <c r="I94" s="103">
        <v>2470</v>
      </c>
      <c r="J94" s="106"/>
      <c r="K94" s="103">
        <v>1665</v>
      </c>
      <c r="L94" s="103">
        <v>2470</v>
      </c>
      <c r="M94" s="106"/>
      <c r="O94" s="55"/>
    </row>
    <row r="95" spans="1:15" s="1" customFormat="1" ht="13.5" thickBot="1">
      <c r="A95" s="77" t="s">
        <v>205</v>
      </c>
      <c r="B95" s="104"/>
      <c r="C95" s="104"/>
      <c r="D95" s="104"/>
      <c r="E95" s="107"/>
      <c r="F95" s="104">
        <v>42</v>
      </c>
      <c r="G95" s="104">
        <v>42</v>
      </c>
      <c r="H95" s="107"/>
      <c r="I95" s="104">
        <v>55</v>
      </c>
      <c r="J95" s="107"/>
      <c r="K95" s="104">
        <v>42</v>
      </c>
      <c r="L95" s="104">
        <v>55</v>
      </c>
      <c r="M95" s="107"/>
      <c r="O95" s="55"/>
    </row>
    <row r="96" s="2" customFormat="1" ht="13.5" customHeight="1">
      <c r="A96" s="13" t="s">
        <v>5</v>
      </c>
    </row>
    <row r="113" spans="2:8" ht="12.75">
      <c r="B113" s="92"/>
      <c r="H113" s="9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N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8515625" style="124" customWidth="1"/>
    <col min="2" max="6" width="5.421875" style="124" bestFit="1" customWidth="1"/>
    <col min="7" max="8" width="5.28125" style="124" bestFit="1" customWidth="1"/>
    <col min="9" max="9" width="4.8515625" style="124" bestFit="1" customWidth="1"/>
    <col min="10" max="10" width="4.421875" style="124" bestFit="1" customWidth="1"/>
    <col min="11" max="13" width="5.28125" style="124" bestFit="1" customWidth="1"/>
    <col min="14" max="14" width="6.7109375" style="124" customWidth="1"/>
    <col min="15" max="17" width="5.140625" style="124" bestFit="1" customWidth="1"/>
    <col min="18" max="19" width="4.57421875" style="124" bestFit="1" customWidth="1"/>
    <col min="20" max="21" width="5.57421875" style="124" bestFit="1" customWidth="1"/>
    <col min="22" max="23" width="4.7109375" style="124" bestFit="1" customWidth="1"/>
    <col min="24" max="26" width="5.57421875" style="124" bestFit="1" customWidth="1"/>
    <col min="27" max="27" width="8.140625" style="124" bestFit="1" customWidth="1"/>
    <col min="28" max="28" width="4.28125" style="124" bestFit="1" customWidth="1"/>
    <col min="29" max="29" width="5.140625" style="124" bestFit="1" customWidth="1"/>
    <col min="30" max="30" width="4.57421875" style="124" bestFit="1" customWidth="1"/>
    <col min="31" max="32" width="4.8515625" style="124" bestFit="1" customWidth="1"/>
    <col min="33" max="33" width="4.7109375" style="124" bestFit="1" customWidth="1"/>
    <col min="34" max="34" width="5.57421875" style="124" bestFit="1" customWidth="1"/>
    <col min="35" max="35" width="4.7109375" style="124" bestFit="1" customWidth="1"/>
    <col min="36" max="37" width="5.57421875" style="124" bestFit="1" customWidth="1"/>
    <col min="38" max="38" width="4.7109375" style="124" bestFit="1" customWidth="1"/>
    <col min="39" max="39" width="5.57421875" style="124" bestFit="1" customWidth="1"/>
    <col min="40" max="40" width="8.421875" style="124" bestFit="1" customWidth="1"/>
    <col min="41" max="16384" width="9.140625" style="124" customWidth="1"/>
  </cols>
  <sheetData>
    <row r="1" spans="1:4" s="2" customFormat="1" ht="19.5" customHeight="1">
      <c r="A1" s="112" t="s">
        <v>210</v>
      </c>
      <c r="B1" s="112"/>
      <c r="C1" s="112"/>
      <c r="D1" s="112"/>
    </row>
    <row r="2" s="2" customFormat="1" ht="6.75" customHeight="1" thickBot="1">
      <c r="A2" s="2" t="s">
        <v>184</v>
      </c>
    </row>
    <row r="3" spans="2:40" s="2" customFormat="1" ht="13.5" customHeight="1" thickBot="1">
      <c r="B3" s="154">
        <v>2009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>
        <v>2010</v>
      </c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>
        <v>2011</v>
      </c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</row>
    <row r="4" spans="1:40" s="2" customFormat="1" ht="26.25" thickBot="1">
      <c r="A4" s="72" t="s">
        <v>41</v>
      </c>
      <c r="B4" s="108" t="s">
        <v>188</v>
      </c>
      <c r="C4" s="108" t="s">
        <v>189</v>
      </c>
      <c r="D4" s="108" t="s">
        <v>190</v>
      </c>
      <c r="E4" s="108" t="s">
        <v>191</v>
      </c>
      <c r="F4" s="108" t="s">
        <v>192</v>
      </c>
      <c r="G4" s="113" t="s">
        <v>193</v>
      </c>
      <c r="H4" s="113" t="s">
        <v>194</v>
      </c>
      <c r="I4" s="113" t="s">
        <v>195</v>
      </c>
      <c r="J4" s="113" t="s">
        <v>196</v>
      </c>
      <c r="K4" s="113" t="s">
        <v>197</v>
      </c>
      <c r="L4" s="113" t="s">
        <v>198</v>
      </c>
      <c r="M4" s="113" t="s">
        <v>199</v>
      </c>
      <c r="N4" s="114" t="s">
        <v>206</v>
      </c>
      <c r="O4" s="108" t="s">
        <v>188</v>
      </c>
      <c r="P4" s="108" t="s">
        <v>189</v>
      </c>
      <c r="Q4" s="108" t="s">
        <v>190</v>
      </c>
      <c r="R4" s="108" t="s">
        <v>191</v>
      </c>
      <c r="S4" s="108" t="s">
        <v>192</v>
      </c>
      <c r="T4" s="113" t="s">
        <v>193</v>
      </c>
      <c r="U4" s="113" t="s">
        <v>194</v>
      </c>
      <c r="V4" s="113" t="s">
        <v>195</v>
      </c>
      <c r="W4" s="113" t="s">
        <v>196</v>
      </c>
      <c r="X4" s="113" t="s">
        <v>197</v>
      </c>
      <c r="Y4" s="113" t="s">
        <v>198</v>
      </c>
      <c r="Z4" s="113" t="s">
        <v>199</v>
      </c>
      <c r="AA4" s="114" t="s">
        <v>207</v>
      </c>
      <c r="AB4" s="108" t="s">
        <v>188</v>
      </c>
      <c r="AC4" s="108" t="s">
        <v>189</v>
      </c>
      <c r="AD4" s="108" t="s">
        <v>190</v>
      </c>
      <c r="AE4" s="108" t="s">
        <v>191</v>
      </c>
      <c r="AF4" s="108" t="s">
        <v>192</v>
      </c>
      <c r="AG4" s="113" t="s">
        <v>193</v>
      </c>
      <c r="AH4" s="113" t="s">
        <v>194</v>
      </c>
      <c r="AI4" s="113" t="s">
        <v>195</v>
      </c>
      <c r="AJ4" s="113" t="s">
        <v>196</v>
      </c>
      <c r="AK4" s="113" t="s">
        <v>197</v>
      </c>
      <c r="AL4" s="113" t="s">
        <v>198</v>
      </c>
      <c r="AM4" s="113" t="s">
        <v>199</v>
      </c>
      <c r="AN4" s="114" t="s">
        <v>44</v>
      </c>
    </row>
    <row r="5" spans="1:40" s="5" customFormat="1" ht="13.5" thickBot="1">
      <c r="A5" s="109" t="s">
        <v>185</v>
      </c>
      <c r="B5" s="110">
        <v>414.7</v>
      </c>
      <c r="C5" s="110">
        <v>261.4</v>
      </c>
      <c r="D5" s="110">
        <v>408.8</v>
      </c>
      <c r="E5" s="110">
        <v>115.2</v>
      </c>
      <c r="F5" s="110">
        <v>147.1</v>
      </c>
      <c r="G5" s="115">
        <v>163.4</v>
      </c>
      <c r="H5" s="115">
        <v>147.6</v>
      </c>
      <c r="I5" s="115">
        <v>54.6</v>
      </c>
      <c r="J5" s="115">
        <v>30.3</v>
      </c>
      <c r="K5" s="115">
        <v>201.4</v>
      </c>
      <c r="L5" s="115">
        <v>112.5</v>
      </c>
      <c r="M5" s="115">
        <v>201.7</v>
      </c>
      <c r="N5" s="116">
        <v>2259</v>
      </c>
      <c r="O5" s="110">
        <v>94</v>
      </c>
      <c r="P5" s="110">
        <v>264</v>
      </c>
      <c r="Q5" s="110">
        <v>147</v>
      </c>
      <c r="R5" s="110">
        <v>145</v>
      </c>
      <c r="S5" s="110">
        <v>155</v>
      </c>
      <c r="T5" s="115">
        <v>43</v>
      </c>
      <c r="U5" s="115">
        <v>232</v>
      </c>
      <c r="V5" s="115">
        <v>46</v>
      </c>
      <c r="W5" s="115">
        <v>124</v>
      </c>
      <c r="X5" s="115">
        <v>275</v>
      </c>
      <c r="Y5" s="115">
        <v>72</v>
      </c>
      <c r="Z5" s="115">
        <v>199</v>
      </c>
      <c r="AA5" s="116">
        <v>1797</v>
      </c>
      <c r="AB5" s="110">
        <v>95</v>
      </c>
      <c r="AC5" s="110">
        <v>255</v>
      </c>
      <c r="AD5" s="110">
        <v>154</v>
      </c>
      <c r="AE5" s="110">
        <v>248</v>
      </c>
      <c r="AF5" s="110">
        <v>195</v>
      </c>
      <c r="AG5" s="115">
        <v>85</v>
      </c>
      <c r="AH5" s="115">
        <v>113</v>
      </c>
      <c r="AI5" s="115">
        <v>197</v>
      </c>
      <c r="AJ5" s="115">
        <v>362</v>
      </c>
      <c r="AK5" s="115">
        <v>447</v>
      </c>
      <c r="AL5" s="115">
        <v>197</v>
      </c>
      <c r="AM5" s="115">
        <v>278</v>
      </c>
      <c r="AN5" s="116">
        <v>2626</v>
      </c>
    </row>
    <row r="6" spans="1:40" s="2" customFormat="1" ht="12.75">
      <c r="A6" s="75" t="s">
        <v>186</v>
      </c>
      <c r="B6" s="54">
        <v>9.9</v>
      </c>
      <c r="C6" s="54">
        <v>13.9</v>
      </c>
      <c r="D6" s="54">
        <v>12.7</v>
      </c>
      <c r="E6" s="54">
        <v>15.1</v>
      </c>
      <c r="F6" s="97">
        <v>0</v>
      </c>
      <c r="G6" s="117">
        <v>8.9</v>
      </c>
      <c r="H6" s="117">
        <v>25.8</v>
      </c>
      <c r="I6" s="117">
        <v>20.1</v>
      </c>
      <c r="J6" s="117">
        <v>1.8</v>
      </c>
      <c r="K6" s="117">
        <v>8.7</v>
      </c>
      <c r="L6" s="117">
        <v>1.6</v>
      </c>
      <c r="M6" s="117">
        <v>8.5</v>
      </c>
      <c r="N6" s="118">
        <v>127</v>
      </c>
      <c r="O6" s="54">
        <v>0.4</v>
      </c>
      <c r="P6" s="54">
        <v>8</v>
      </c>
      <c r="Q6" s="54">
        <v>13.3</v>
      </c>
      <c r="R6" s="54">
        <v>11</v>
      </c>
      <c r="S6" s="97">
        <v>0</v>
      </c>
      <c r="T6" s="117">
        <v>8.5</v>
      </c>
      <c r="U6" s="117">
        <v>19.6</v>
      </c>
      <c r="V6" s="117">
        <v>4.1</v>
      </c>
      <c r="W6" s="117">
        <v>11.1</v>
      </c>
      <c r="X6" s="117">
        <v>18.3</v>
      </c>
      <c r="Y6" s="117">
        <v>1.6</v>
      </c>
      <c r="Z6" s="117">
        <v>4.5</v>
      </c>
      <c r="AA6" s="143">
        <v>100.5</v>
      </c>
      <c r="AB6" s="54">
        <v>2</v>
      </c>
      <c r="AC6" s="54">
        <v>14.3</v>
      </c>
      <c r="AD6" s="54">
        <v>0.5</v>
      </c>
      <c r="AE6" s="54">
        <v>19.9</v>
      </c>
      <c r="AF6" s="97">
        <v>1.7</v>
      </c>
      <c r="AG6" s="117">
        <v>3.9</v>
      </c>
      <c r="AH6" s="117">
        <v>17.9</v>
      </c>
      <c r="AI6" s="117">
        <v>14.4</v>
      </c>
      <c r="AJ6" s="117">
        <v>0.5</v>
      </c>
      <c r="AK6" s="117">
        <v>20.6</v>
      </c>
      <c r="AL6" s="117">
        <v>1.6</v>
      </c>
      <c r="AM6" s="117">
        <v>3.4</v>
      </c>
      <c r="AN6" s="143">
        <v>100.6</v>
      </c>
    </row>
    <row r="7" spans="1:40" s="2" customFormat="1" ht="12.75">
      <c r="A7" s="59" t="s">
        <v>200</v>
      </c>
      <c r="B7" s="40">
        <v>4.1</v>
      </c>
      <c r="C7" s="40">
        <v>13.9</v>
      </c>
      <c r="D7" s="40">
        <v>12.7</v>
      </c>
      <c r="E7" s="40">
        <v>1</v>
      </c>
      <c r="F7" s="93">
        <v>0</v>
      </c>
      <c r="G7" s="119">
        <v>8.9</v>
      </c>
      <c r="H7" s="119">
        <v>19.7</v>
      </c>
      <c r="I7" s="119">
        <v>20.1</v>
      </c>
      <c r="J7" s="119">
        <v>1.8</v>
      </c>
      <c r="K7" s="119">
        <v>1</v>
      </c>
      <c r="L7" s="119">
        <v>1.6</v>
      </c>
      <c r="M7" s="119">
        <v>8.5</v>
      </c>
      <c r="N7" s="120">
        <v>93</v>
      </c>
      <c r="O7" s="40">
        <v>0.4</v>
      </c>
      <c r="P7" s="40">
        <v>8</v>
      </c>
      <c r="Q7" s="40">
        <v>13.3</v>
      </c>
      <c r="R7" s="40">
        <v>1</v>
      </c>
      <c r="S7" s="93">
        <v>0</v>
      </c>
      <c r="T7" s="119">
        <v>8.5</v>
      </c>
      <c r="U7" s="119">
        <v>13.5</v>
      </c>
      <c r="V7" s="119">
        <v>4.1</v>
      </c>
      <c r="W7" s="119">
        <v>11.1</v>
      </c>
      <c r="X7" s="119">
        <v>1</v>
      </c>
      <c r="Y7" s="119">
        <v>1.6</v>
      </c>
      <c r="Z7" s="119">
        <v>4.5</v>
      </c>
      <c r="AA7" s="144">
        <v>67</v>
      </c>
      <c r="AB7" s="40">
        <v>2</v>
      </c>
      <c r="AC7" s="40">
        <v>14.3</v>
      </c>
      <c r="AD7" s="40">
        <v>0.5</v>
      </c>
      <c r="AE7" s="40">
        <v>1</v>
      </c>
      <c r="AF7" s="93">
        <v>1.7</v>
      </c>
      <c r="AG7" s="119">
        <v>3.9</v>
      </c>
      <c r="AH7" s="119">
        <v>16.6</v>
      </c>
      <c r="AI7" s="119">
        <v>14.4</v>
      </c>
      <c r="AJ7" s="119">
        <v>0.5</v>
      </c>
      <c r="AK7" s="119">
        <v>0.9</v>
      </c>
      <c r="AL7" s="119">
        <v>1.6</v>
      </c>
      <c r="AM7" s="119">
        <v>3.4</v>
      </c>
      <c r="AN7" s="144">
        <v>60.8</v>
      </c>
    </row>
    <row r="8" spans="1:40" s="2" customFormat="1" ht="12.75">
      <c r="A8" s="59" t="s">
        <v>201</v>
      </c>
      <c r="B8" s="40">
        <v>3.6</v>
      </c>
      <c r="C8" s="40">
        <v>12.9</v>
      </c>
      <c r="D8" s="40">
        <v>9.2</v>
      </c>
      <c r="E8" s="40">
        <v>0.9</v>
      </c>
      <c r="F8" s="93">
        <v>0</v>
      </c>
      <c r="G8" s="119">
        <v>8</v>
      </c>
      <c r="H8" s="119">
        <v>16</v>
      </c>
      <c r="I8" s="119">
        <v>16.6</v>
      </c>
      <c r="J8" s="119">
        <v>1.5</v>
      </c>
      <c r="K8" s="119">
        <v>0.9</v>
      </c>
      <c r="L8" s="119">
        <v>1.3</v>
      </c>
      <c r="M8" s="119">
        <v>7.9</v>
      </c>
      <c r="N8" s="120">
        <v>79</v>
      </c>
      <c r="O8" s="40">
        <v>0</v>
      </c>
      <c r="P8" s="40">
        <v>7.6</v>
      </c>
      <c r="Q8" s="40">
        <v>10.3</v>
      </c>
      <c r="R8" s="40">
        <v>0.9</v>
      </c>
      <c r="S8" s="93">
        <v>0</v>
      </c>
      <c r="T8" s="119">
        <v>7.8</v>
      </c>
      <c r="U8" s="119">
        <v>11.2</v>
      </c>
      <c r="V8" s="119">
        <v>3.3</v>
      </c>
      <c r="W8" s="119">
        <v>8.3</v>
      </c>
      <c r="X8" s="119">
        <v>0.9</v>
      </c>
      <c r="Y8" s="119">
        <v>1.3</v>
      </c>
      <c r="Z8" s="119">
        <v>4.2</v>
      </c>
      <c r="AA8" s="144">
        <v>55.7</v>
      </c>
      <c r="AB8" s="40">
        <v>1.3</v>
      </c>
      <c r="AC8" s="40">
        <v>11.6</v>
      </c>
      <c r="AD8" s="40">
        <v>0.3</v>
      </c>
      <c r="AE8" s="40">
        <v>0.9</v>
      </c>
      <c r="AF8" s="93">
        <v>1.3</v>
      </c>
      <c r="AG8" s="119">
        <v>3.6</v>
      </c>
      <c r="AH8" s="119">
        <v>14.2</v>
      </c>
      <c r="AI8" s="119">
        <v>11.9</v>
      </c>
      <c r="AJ8" s="119">
        <v>0.3</v>
      </c>
      <c r="AK8" s="119">
        <v>0.9</v>
      </c>
      <c r="AL8" s="119">
        <v>1.3</v>
      </c>
      <c r="AM8" s="119">
        <v>3.2</v>
      </c>
      <c r="AN8" s="144">
        <v>50.8</v>
      </c>
    </row>
    <row r="9" spans="1:40" s="2" customFormat="1" ht="12.75">
      <c r="A9" s="59" t="s">
        <v>202</v>
      </c>
      <c r="B9" s="40">
        <v>0.5</v>
      </c>
      <c r="C9" s="40">
        <v>1</v>
      </c>
      <c r="D9" s="40">
        <v>3.4</v>
      </c>
      <c r="E9" s="40">
        <v>0.1</v>
      </c>
      <c r="F9" s="93">
        <v>0</v>
      </c>
      <c r="G9" s="119">
        <v>1</v>
      </c>
      <c r="H9" s="119">
        <v>3.7</v>
      </c>
      <c r="I9" s="119">
        <v>3.5</v>
      </c>
      <c r="J9" s="119">
        <v>0.3</v>
      </c>
      <c r="K9" s="119">
        <v>0.1</v>
      </c>
      <c r="L9" s="119">
        <v>0.3</v>
      </c>
      <c r="M9" s="119">
        <v>0.6</v>
      </c>
      <c r="N9" s="120">
        <v>15</v>
      </c>
      <c r="O9" s="40">
        <v>0.4</v>
      </c>
      <c r="P9" s="40">
        <v>0.4</v>
      </c>
      <c r="Q9" s="40">
        <v>3</v>
      </c>
      <c r="R9" s="40">
        <v>0.1</v>
      </c>
      <c r="S9" s="93">
        <v>0</v>
      </c>
      <c r="T9" s="119">
        <v>0.7</v>
      </c>
      <c r="U9" s="119">
        <v>2.3</v>
      </c>
      <c r="V9" s="119">
        <v>0.8</v>
      </c>
      <c r="W9" s="119">
        <v>2.8</v>
      </c>
      <c r="X9" s="119">
        <v>0.1</v>
      </c>
      <c r="Y9" s="119">
        <v>0.3</v>
      </c>
      <c r="Z9" s="119">
        <v>0.3</v>
      </c>
      <c r="AA9" s="144">
        <v>11.3</v>
      </c>
      <c r="AB9" s="40">
        <v>0.7</v>
      </c>
      <c r="AC9" s="40">
        <v>2.7</v>
      </c>
      <c r="AD9" s="40">
        <v>0.2</v>
      </c>
      <c r="AE9" s="40">
        <v>0.1</v>
      </c>
      <c r="AF9" s="93">
        <v>0.3</v>
      </c>
      <c r="AG9" s="119">
        <v>0.3</v>
      </c>
      <c r="AH9" s="119">
        <v>2.4</v>
      </c>
      <c r="AI9" s="119">
        <v>2.5</v>
      </c>
      <c r="AJ9" s="119">
        <v>0.2</v>
      </c>
      <c r="AK9" s="119">
        <v>0.1</v>
      </c>
      <c r="AL9" s="119">
        <v>0.3</v>
      </c>
      <c r="AM9" s="119">
        <v>0.2</v>
      </c>
      <c r="AN9" s="144">
        <v>9.9</v>
      </c>
    </row>
    <row r="10" spans="1:40" s="2" customFormat="1" ht="12.75">
      <c r="A10" s="59" t="s">
        <v>203</v>
      </c>
      <c r="B10" s="40">
        <v>5.8</v>
      </c>
      <c r="C10" s="40">
        <v>0</v>
      </c>
      <c r="D10" s="40">
        <v>0</v>
      </c>
      <c r="E10" s="40">
        <v>14</v>
      </c>
      <c r="F10" s="93">
        <v>0</v>
      </c>
      <c r="G10" s="119">
        <v>0</v>
      </c>
      <c r="H10" s="119">
        <v>6.2</v>
      </c>
      <c r="I10" s="119">
        <v>0</v>
      </c>
      <c r="J10" s="119">
        <v>0</v>
      </c>
      <c r="K10" s="119">
        <v>7.7</v>
      </c>
      <c r="L10" s="119">
        <v>0</v>
      </c>
      <c r="M10" s="119">
        <v>0</v>
      </c>
      <c r="N10" s="120">
        <v>34</v>
      </c>
      <c r="O10" s="40">
        <v>0</v>
      </c>
      <c r="P10" s="40">
        <v>0</v>
      </c>
      <c r="Q10" s="40">
        <v>0</v>
      </c>
      <c r="R10" s="40">
        <v>10.1</v>
      </c>
      <c r="S10" s="93">
        <v>0</v>
      </c>
      <c r="T10" s="119">
        <v>0</v>
      </c>
      <c r="U10" s="119">
        <v>6.1</v>
      </c>
      <c r="V10" s="119">
        <v>0</v>
      </c>
      <c r="W10" s="119">
        <v>0</v>
      </c>
      <c r="X10" s="119">
        <v>17.3</v>
      </c>
      <c r="Y10" s="119">
        <v>0</v>
      </c>
      <c r="Z10" s="119">
        <v>0</v>
      </c>
      <c r="AA10" s="144">
        <v>33.5</v>
      </c>
      <c r="AB10" s="40">
        <v>0</v>
      </c>
      <c r="AC10" s="40">
        <v>0</v>
      </c>
      <c r="AD10" s="40">
        <v>0</v>
      </c>
      <c r="AE10" s="40">
        <v>19</v>
      </c>
      <c r="AF10" s="93">
        <v>0</v>
      </c>
      <c r="AG10" s="119">
        <v>0</v>
      </c>
      <c r="AH10" s="119">
        <v>1.3</v>
      </c>
      <c r="AI10" s="119">
        <v>0</v>
      </c>
      <c r="AJ10" s="119">
        <v>0</v>
      </c>
      <c r="AK10" s="119">
        <v>19.6</v>
      </c>
      <c r="AL10" s="119">
        <v>0</v>
      </c>
      <c r="AM10" s="119">
        <v>0</v>
      </c>
      <c r="AN10" s="144">
        <v>39.9</v>
      </c>
    </row>
    <row r="11" spans="1:40" s="5" customFormat="1" ht="12.75">
      <c r="A11" s="56" t="s">
        <v>187</v>
      </c>
      <c r="B11" s="58">
        <v>404.8</v>
      </c>
      <c r="C11" s="58">
        <v>247.4</v>
      </c>
      <c r="D11" s="58">
        <v>396.1</v>
      </c>
      <c r="E11" s="58">
        <v>100.1</v>
      </c>
      <c r="F11" s="125">
        <v>147.1</v>
      </c>
      <c r="G11" s="120">
        <v>154.5</v>
      </c>
      <c r="H11" s="120">
        <v>121.7</v>
      </c>
      <c r="I11" s="120">
        <v>34.5</v>
      </c>
      <c r="J11" s="120">
        <v>28.5</v>
      </c>
      <c r="K11" s="120">
        <v>192.7</v>
      </c>
      <c r="L11" s="120">
        <v>110.9</v>
      </c>
      <c r="M11" s="120">
        <v>193.2</v>
      </c>
      <c r="N11" s="122">
        <v>2131</v>
      </c>
      <c r="O11" s="58">
        <v>93.3</v>
      </c>
      <c r="P11" s="58">
        <v>255.8</v>
      </c>
      <c r="Q11" s="58">
        <v>134.1</v>
      </c>
      <c r="R11" s="58">
        <v>134.2</v>
      </c>
      <c r="S11" s="125">
        <v>155.2</v>
      </c>
      <c r="T11" s="120">
        <v>34.7</v>
      </c>
      <c r="U11" s="120">
        <v>212.2</v>
      </c>
      <c r="V11" s="120">
        <v>41.5</v>
      </c>
      <c r="W11" s="120">
        <v>113.2</v>
      </c>
      <c r="X11" s="120">
        <v>257.1</v>
      </c>
      <c r="Y11" s="120">
        <v>70.5</v>
      </c>
      <c r="Z11" s="120">
        <v>194.9</v>
      </c>
      <c r="AA11" s="144">
        <v>1697</v>
      </c>
      <c r="AB11" s="58">
        <v>92.5</v>
      </c>
      <c r="AC11" s="58">
        <v>240.6</v>
      </c>
      <c r="AD11" s="58">
        <v>153.6</v>
      </c>
      <c r="AE11" s="58">
        <v>228.5</v>
      </c>
      <c r="AF11" s="125">
        <v>192.9</v>
      </c>
      <c r="AG11" s="120">
        <v>81</v>
      </c>
      <c r="AH11" s="120">
        <v>95</v>
      </c>
      <c r="AI11" s="120">
        <v>182.9</v>
      </c>
      <c r="AJ11" s="120">
        <v>361.4</v>
      </c>
      <c r="AK11" s="120">
        <v>426.6</v>
      </c>
      <c r="AL11" s="120">
        <v>195.5</v>
      </c>
      <c r="AM11" s="120">
        <v>274.5</v>
      </c>
      <c r="AN11" s="144">
        <v>2525.1</v>
      </c>
    </row>
    <row r="12" spans="1:40" s="2" customFormat="1" ht="12.75">
      <c r="A12" s="59" t="s">
        <v>208</v>
      </c>
      <c r="B12" s="40"/>
      <c r="C12" s="40"/>
      <c r="D12" s="40"/>
      <c r="E12" s="40"/>
      <c r="F12" s="93"/>
      <c r="G12" s="119"/>
      <c r="H12" s="119"/>
      <c r="I12" s="119"/>
      <c r="J12" s="119"/>
      <c r="K12" s="119"/>
      <c r="L12" s="119"/>
      <c r="M12" s="119"/>
      <c r="N12" s="120"/>
      <c r="O12" s="40">
        <v>93.3</v>
      </c>
      <c r="P12" s="40">
        <v>255.8</v>
      </c>
      <c r="Q12" s="40">
        <v>134.1</v>
      </c>
      <c r="R12" s="40">
        <v>134.2</v>
      </c>
      <c r="S12" s="93">
        <v>155.2</v>
      </c>
      <c r="T12" s="119">
        <v>34.7</v>
      </c>
      <c r="U12" s="119">
        <v>212.2</v>
      </c>
      <c r="V12" s="119">
        <v>41.5</v>
      </c>
      <c r="W12" s="119">
        <v>113.2</v>
      </c>
      <c r="X12" s="119">
        <v>257.1</v>
      </c>
      <c r="Y12" s="119">
        <v>70.5</v>
      </c>
      <c r="Z12" s="119">
        <v>152.7</v>
      </c>
      <c r="AA12" s="144">
        <v>1655</v>
      </c>
      <c r="AB12" s="40">
        <v>92.5</v>
      </c>
      <c r="AC12" s="40">
        <v>240.6</v>
      </c>
      <c r="AD12" s="40">
        <v>153.6</v>
      </c>
      <c r="AE12" s="40">
        <v>215.2</v>
      </c>
      <c r="AF12" s="93">
        <v>151.4</v>
      </c>
      <c r="AG12" s="119">
        <v>81</v>
      </c>
      <c r="AH12" s="119">
        <v>95</v>
      </c>
      <c r="AI12" s="119">
        <v>182.9</v>
      </c>
      <c r="AJ12" s="119">
        <v>361.4</v>
      </c>
      <c r="AK12" s="119">
        <v>426.6</v>
      </c>
      <c r="AL12" s="119">
        <v>195.5</v>
      </c>
      <c r="AM12" s="119">
        <v>274.5</v>
      </c>
      <c r="AN12" s="144">
        <v>2470.2</v>
      </c>
    </row>
    <row r="13" spans="1:40" s="2" customFormat="1" ht="12.75">
      <c r="A13" s="59" t="s">
        <v>205</v>
      </c>
      <c r="B13" s="40"/>
      <c r="C13" s="40"/>
      <c r="D13" s="40"/>
      <c r="E13" s="40"/>
      <c r="F13" s="93"/>
      <c r="G13" s="119"/>
      <c r="H13" s="119"/>
      <c r="I13" s="119"/>
      <c r="J13" s="119"/>
      <c r="K13" s="119"/>
      <c r="L13" s="119"/>
      <c r="M13" s="119"/>
      <c r="N13" s="120"/>
      <c r="O13" s="40"/>
      <c r="P13" s="40"/>
      <c r="Q13" s="40"/>
      <c r="R13" s="40"/>
      <c r="S13" s="93"/>
      <c r="T13" s="119"/>
      <c r="U13" s="119"/>
      <c r="V13" s="119"/>
      <c r="W13" s="119"/>
      <c r="X13" s="119"/>
      <c r="Y13" s="119"/>
      <c r="Z13" s="119">
        <v>42.2</v>
      </c>
      <c r="AA13" s="144">
        <v>42</v>
      </c>
      <c r="AB13" s="40" t="s">
        <v>209</v>
      </c>
      <c r="AC13" s="40"/>
      <c r="AD13" s="40"/>
      <c r="AE13" s="40">
        <v>13.4</v>
      </c>
      <c r="AF13" s="93">
        <v>41.5</v>
      </c>
      <c r="AG13" s="119"/>
      <c r="AH13" s="119"/>
      <c r="AI13" s="119"/>
      <c r="AJ13" s="119"/>
      <c r="AK13" s="119"/>
      <c r="AL13" s="119"/>
      <c r="AM13" s="119"/>
      <c r="AN13" s="144">
        <v>54.9</v>
      </c>
    </row>
    <row r="14" spans="1:40" s="5" customFormat="1" ht="12.75">
      <c r="A14" s="56" t="s">
        <v>187</v>
      </c>
      <c r="B14" s="58"/>
      <c r="C14" s="58"/>
      <c r="D14" s="58"/>
      <c r="E14" s="58"/>
      <c r="F14" s="125"/>
      <c r="G14" s="120"/>
      <c r="H14" s="120"/>
      <c r="I14" s="120"/>
      <c r="J14" s="120"/>
      <c r="K14" s="120"/>
      <c r="L14" s="120"/>
      <c r="M14" s="120"/>
      <c r="N14" s="122"/>
      <c r="O14" s="58"/>
      <c r="P14" s="58"/>
      <c r="Q14" s="58"/>
      <c r="R14" s="58"/>
      <c r="S14" s="125"/>
      <c r="T14" s="120"/>
      <c r="U14" s="120"/>
      <c r="V14" s="120"/>
      <c r="W14" s="120"/>
      <c r="X14" s="120"/>
      <c r="Y14" s="120"/>
      <c r="Z14" s="120"/>
      <c r="AA14" s="122"/>
      <c r="AB14" s="58"/>
      <c r="AC14" s="58"/>
      <c r="AD14" s="58"/>
      <c r="AE14" s="58"/>
      <c r="AF14" s="125"/>
      <c r="AG14" s="120"/>
      <c r="AH14" s="120"/>
      <c r="AI14" s="120"/>
      <c r="AJ14" s="120"/>
      <c r="AK14" s="120"/>
      <c r="AL14" s="120"/>
      <c r="AM14" s="120"/>
      <c r="AN14" s="123"/>
    </row>
    <row r="15" spans="1:40" s="5" customFormat="1" ht="13.5" thickBot="1">
      <c r="A15" s="57" t="s">
        <v>187</v>
      </c>
      <c r="B15" s="95"/>
      <c r="C15" s="95"/>
      <c r="D15" s="95"/>
      <c r="E15" s="95"/>
      <c r="F15" s="96"/>
      <c r="G15" s="121"/>
      <c r="H15" s="121"/>
      <c r="I15" s="121"/>
      <c r="J15" s="121"/>
      <c r="K15" s="121"/>
      <c r="L15" s="121"/>
      <c r="M15" s="121"/>
      <c r="N15" s="126"/>
      <c r="O15" s="95"/>
      <c r="P15" s="95"/>
      <c r="Q15" s="95"/>
      <c r="R15" s="95"/>
      <c r="S15" s="96"/>
      <c r="T15" s="121"/>
      <c r="U15" s="121"/>
      <c r="V15" s="121"/>
      <c r="W15" s="121"/>
      <c r="X15" s="121"/>
      <c r="Y15" s="121"/>
      <c r="Z15" s="121"/>
      <c r="AA15" s="126"/>
      <c r="AB15" s="95"/>
      <c r="AC15" s="95"/>
      <c r="AD15" s="95"/>
      <c r="AE15" s="95"/>
      <c r="AF15" s="96"/>
      <c r="AG15" s="121"/>
      <c r="AH15" s="121"/>
      <c r="AI15" s="121"/>
      <c r="AJ15" s="121"/>
      <c r="AK15" s="121"/>
      <c r="AL15" s="121"/>
      <c r="AM15" s="121"/>
      <c r="AN15" s="127"/>
    </row>
    <row r="16" s="2" customFormat="1" ht="13.5" customHeight="1">
      <c r="A16" s="13" t="s">
        <v>5</v>
      </c>
    </row>
  </sheetData>
  <sheetProtection/>
  <mergeCells count="3">
    <mergeCell ref="B3:N3"/>
    <mergeCell ref="O3:AA3"/>
    <mergeCell ref="AB3:AN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28125" style="0" customWidth="1"/>
    <col min="2" max="5" width="13.421875" style="0" bestFit="1" customWidth="1"/>
    <col min="6" max="6" width="16.57421875" style="0" customWidth="1"/>
    <col min="7" max="7" width="17.140625" style="0" customWidth="1"/>
  </cols>
  <sheetData>
    <row r="1" spans="1:4" s="1" customFormat="1" ht="19.5" customHeight="1">
      <c r="A1" s="42" t="s">
        <v>218</v>
      </c>
      <c r="B1" s="42"/>
      <c r="C1" s="42"/>
      <c r="D1" s="42"/>
    </row>
    <row r="2" s="2" customFormat="1" ht="6.75" customHeight="1" thickBot="1"/>
    <row r="3" spans="1:7" s="1" customFormat="1" ht="26.25" thickBot="1">
      <c r="A3" s="60" t="s">
        <v>41</v>
      </c>
      <c r="B3" s="80" t="s">
        <v>219</v>
      </c>
      <c r="C3" s="80" t="s">
        <v>220</v>
      </c>
      <c r="D3" s="80" t="s">
        <v>61</v>
      </c>
      <c r="E3" s="80" t="s">
        <v>62</v>
      </c>
      <c r="F3" s="80" t="s">
        <v>221</v>
      </c>
      <c r="G3" s="80" t="s">
        <v>222</v>
      </c>
    </row>
    <row r="4" spans="1:7" s="111" customFormat="1" ht="13.5" thickBot="1">
      <c r="A4" s="72" t="s">
        <v>223</v>
      </c>
      <c r="B4" s="73">
        <v>70941</v>
      </c>
      <c r="C4" s="73">
        <v>77112</v>
      </c>
      <c r="D4" s="131">
        <v>79298</v>
      </c>
      <c r="E4" s="131">
        <v>80869</v>
      </c>
      <c r="F4" s="137">
        <v>1571</v>
      </c>
      <c r="G4" s="74">
        <v>0.0198</v>
      </c>
    </row>
    <row r="5" spans="1:7" s="111" customFormat="1" ht="13.5" thickBot="1">
      <c r="A5" s="72" t="s">
        <v>242</v>
      </c>
      <c r="B5" s="73">
        <v>39007</v>
      </c>
      <c r="C5" s="73">
        <v>44973</v>
      </c>
      <c r="D5" s="131">
        <v>48255</v>
      </c>
      <c r="E5" s="131">
        <v>49340</v>
      </c>
      <c r="F5" s="137">
        <v>1085</v>
      </c>
      <c r="G5" s="74">
        <v>0.0225</v>
      </c>
    </row>
    <row r="6" spans="1:7" s="1" customFormat="1" ht="25.5">
      <c r="A6" s="59" t="s">
        <v>224</v>
      </c>
      <c r="B6" s="63">
        <v>8781</v>
      </c>
      <c r="C6" s="63">
        <v>10334</v>
      </c>
      <c r="D6" s="132">
        <v>13130</v>
      </c>
      <c r="E6" s="132">
        <v>16374</v>
      </c>
      <c r="F6" s="138">
        <v>3244</v>
      </c>
      <c r="G6" s="82">
        <v>0.2471</v>
      </c>
    </row>
    <row r="7" spans="1:7" s="1" customFormat="1" ht="12.75">
      <c r="A7" s="70" t="s">
        <v>225</v>
      </c>
      <c r="B7" s="71">
        <v>24320</v>
      </c>
      <c r="C7" s="71">
        <v>27286</v>
      </c>
      <c r="D7" s="132">
        <v>27214</v>
      </c>
      <c r="E7" s="132">
        <v>25177</v>
      </c>
      <c r="F7" s="138">
        <v>-2037</v>
      </c>
      <c r="G7" s="82">
        <v>-0.0749</v>
      </c>
    </row>
    <row r="8" spans="1:7" s="1" customFormat="1" ht="12.75">
      <c r="A8" s="70" t="s">
        <v>226</v>
      </c>
      <c r="B8" s="71">
        <v>5906</v>
      </c>
      <c r="C8" s="71">
        <v>7353</v>
      </c>
      <c r="D8" s="132">
        <v>7911</v>
      </c>
      <c r="E8" s="132">
        <v>7789</v>
      </c>
      <c r="F8" s="138">
        <v>-122</v>
      </c>
      <c r="G8" s="82">
        <v>-0.0154</v>
      </c>
    </row>
    <row r="9" spans="1:7" s="1" customFormat="1" ht="12.75">
      <c r="A9" s="70" t="s">
        <v>227</v>
      </c>
      <c r="B9" s="71">
        <v>5062</v>
      </c>
      <c r="C9" s="71">
        <v>6078</v>
      </c>
      <c r="D9" s="132">
        <v>6268</v>
      </c>
      <c r="E9" s="132">
        <v>6538</v>
      </c>
      <c r="F9" s="138">
        <v>270</v>
      </c>
      <c r="G9" s="82">
        <v>0.0431</v>
      </c>
    </row>
    <row r="10" spans="1:7" s="1" customFormat="1" ht="12.75">
      <c r="A10" s="70" t="s">
        <v>228</v>
      </c>
      <c r="B10" s="71">
        <v>0</v>
      </c>
      <c r="C10" s="71">
        <v>0</v>
      </c>
      <c r="D10" s="132">
        <v>0</v>
      </c>
      <c r="E10" s="132">
        <v>41</v>
      </c>
      <c r="F10" s="138">
        <v>41</v>
      </c>
      <c r="G10" s="82"/>
    </row>
    <row r="11" spans="1:7" s="1" customFormat="1" ht="13.5" thickBot="1">
      <c r="A11" s="87" t="s">
        <v>229</v>
      </c>
      <c r="B11" s="88">
        <v>1029</v>
      </c>
      <c r="C11" s="88">
        <v>99</v>
      </c>
      <c r="D11" s="133">
        <v>867</v>
      </c>
      <c r="E11" s="133">
        <v>788</v>
      </c>
      <c r="F11" s="139">
        <v>-79</v>
      </c>
      <c r="G11" s="90">
        <v>-0.0911</v>
      </c>
    </row>
    <row r="12" spans="1:7" s="111" customFormat="1" ht="13.5" thickBot="1">
      <c r="A12" s="72" t="s">
        <v>230</v>
      </c>
      <c r="B12" s="73">
        <v>31934</v>
      </c>
      <c r="C12" s="73">
        <v>32139</v>
      </c>
      <c r="D12" s="131">
        <v>31043</v>
      </c>
      <c r="E12" s="131">
        <v>31529</v>
      </c>
      <c r="F12" s="137">
        <v>486</v>
      </c>
      <c r="G12" s="74">
        <v>0.0157</v>
      </c>
    </row>
    <row r="13" spans="1:7" s="1" customFormat="1" ht="12.75">
      <c r="A13" s="70" t="s">
        <v>231</v>
      </c>
      <c r="B13" s="71">
        <v>2855</v>
      </c>
      <c r="C13" s="71">
        <v>2713</v>
      </c>
      <c r="D13" s="134">
        <v>2624</v>
      </c>
      <c r="E13" s="134">
        <v>2548</v>
      </c>
      <c r="F13" s="140">
        <v>-76</v>
      </c>
      <c r="G13" s="86">
        <v>-0.029</v>
      </c>
    </row>
    <row r="14" spans="1:7" s="1" customFormat="1" ht="12.75">
      <c r="A14" s="70" t="s">
        <v>232</v>
      </c>
      <c r="B14" s="71">
        <v>5456</v>
      </c>
      <c r="C14" s="71">
        <v>4819</v>
      </c>
      <c r="D14" s="132">
        <v>4137</v>
      </c>
      <c r="E14" s="132">
        <v>3512</v>
      </c>
      <c r="F14" s="138">
        <v>-625</v>
      </c>
      <c r="G14" s="82">
        <v>-0.151</v>
      </c>
    </row>
    <row r="15" spans="1:7" s="1" customFormat="1" ht="12.75">
      <c r="A15" s="70" t="s">
        <v>233</v>
      </c>
      <c r="B15" s="71">
        <v>1849</v>
      </c>
      <c r="C15" s="71">
        <v>1963</v>
      </c>
      <c r="D15" s="132">
        <v>1855</v>
      </c>
      <c r="E15" s="132">
        <v>1723</v>
      </c>
      <c r="F15" s="138">
        <v>-132</v>
      </c>
      <c r="G15" s="82">
        <v>-0.0712</v>
      </c>
    </row>
    <row r="16" spans="1:7" s="1" customFormat="1" ht="12.75">
      <c r="A16" s="70" t="s">
        <v>234</v>
      </c>
      <c r="B16" s="71">
        <v>20925</v>
      </c>
      <c r="C16" s="71">
        <v>21736</v>
      </c>
      <c r="D16" s="132">
        <v>21870</v>
      </c>
      <c r="E16" s="132">
        <v>23259</v>
      </c>
      <c r="F16" s="138">
        <v>1388</v>
      </c>
      <c r="G16" s="82">
        <v>0.0635</v>
      </c>
    </row>
    <row r="17" spans="1:7" s="1" customFormat="1" ht="12.75">
      <c r="A17" s="59" t="s">
        <v>235</v>
      </c>
      <c r="B17" s="63">
        <v>430</v>
      </c>
      <c r="C17" s="63">
        <v>460</v>
      </c>
      <c r="D17" s="132">
        <v>483</v>
      </c>
      <c r="E17" s="132">
        <v>407</v>
      </c>
      <c r="F17" s="138">
        <v>-76</v>
      </c>
      <c r="G17" s="82">
        <v>-0.1573</v>
      </c>
    </row>
    <row r="18" spans="1:7" s="1" customFormat="1" ht="12.75">
      <c r="A18" s="59" t="s">
        <v>236</v>
      </c>
      <c r="B18" s="63">
        <v>419</v>
      </c>
      <c r="C18" s="63">
        <v>447</v>
      </c>
      <c r="D18" s="132">
        <v>74</v>
      </c>
      <c r="E18" s="132">
        <v>80</v>
      </c>
      <c r="F18" s="138">
        <v>6</v>
      </c>
      <c r="G18" s="82">
        <v>0.0811</v>
      </c>
    </row>
    <row r="19" spans="1:7" s="111" customFormat="1" ht="12.75">
      <c r="A19" s="56" t="s">
        <v>237</v>
      </c>
      <c r="B19" s="62">
        <v>8326</v>
      </c>
      <c r="C19" s="62">
        <v>10522</v>
      </c>
      <c r="D19" s="135">
        <v>11419</v>
      </c>
      <c r="E19" s="135">
        <v>10984</v>
      </c>
      <c r="F19" s="141">
        <v>-435</v>
      </c>
      <c r="G19" s="76">
        <v>-0.0381</v>
      </c>
    </row>
    <row r="20" spans="1:7" s="111" customFormat="1" ht="13.5" thickBot="1">
      <c r="A20" s="68" t="s">
        <v>238</v>
      </c>
      <c r="B20" s="69">
        <v>62615</v>
      </c>
      <c r="C20" s="69">
        <v>66590</v>
      </c>
      <c r="D20" s="136">
        <v>67879</v>
      </c>
      <c r="E20" s="136">
        <v>69885</v>
      </c>
      <c r="F20" s="142">
        <v>2006</v>
      </c>
      <c r="G20" s="130">
        <v>0.0296</v>
      </c>
    </row>
    <row r="21" spans="1:7" s="111" customFormat="1" ht="13.5" thickBot="1">
      <c r="A21" s="72" t="s">
        <v>239</v>
      </c>
      <c r="B21" s="73">
        <v>46992</v>
      </c>
      <c r="C21" s="73">
        <v>51231</v>
      </c>
      <c r="D21" s="131">
        <v>51308</v>
      </c>
      <c r="E21" s="131">
        <v>50192</v>
      </c>
      <c r="F21" s="137">
        <v>-1116</v>
      </c>
      <c r="G21" s="74">
        <v>-0.0218</v>
      </c>
    </row>
    <row r="22" spans="1:7" s="111" customFormat="1" ht="13.5" thickBot="1">
      <c r="A22" s="72" t="s">
        <v>240</v>
      </c>
      <c r="B22" s="74">
        <v>0.66</v>
      </c>
      <c r="C22" s="74">
        <v>0.67</v>
      </c>
      <c r="D22" s="74">
        <v>0.65</v>
      </c>
      <c r="E22" s="74">
        <v>0.62</v>
      </c>
      <c r="F22" s="137"/>
      <c r="G22" s="74"/>
    </row>
    <row r="23" s="2" customFormat="1" ht="12.75">
      <c r="A23" s="13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Ghalia</cp:lastModifiedBy>
  <cp:lastPrinted>2012-08-31T10:56:22Z</cp:lastPrinted>
  <dcterms:created xsi:type="dcterms:W3CDTF">2006-02-24T09:38:25Z</dcterms:created>
  <dcterms:modified xsi:type="dcterms:W3CDTF">2014-08-20T14:55:13Z</dcterms:modified>
  <cp:category/>
  <cp:version/>
  <cp:contentType/>
  <cp:contentStatus/>
</cp:coreProperties>
</file>