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326" windowWidth="5850" windowHeight="3540" tabRatio="601" activeTab="0"/>
  </bookViews>
  <sheets>
    <sheet name="16." sheetId="1" r:id="rId1"/>
    <sheet name="16.1" sheetId="2" r:id="rId2"/>
    <sheet name="16.2" sheetId="3" r:id="rId3"/>
    <sheet name="16.3" sheetId="4" r:id="rId4"/>
    <sheet name="16.4" sheetId="5" r:id="rId5"/>
    <sheet name="16.5" sheetId="6" r:id="rId6"/>
    <sheet name="16.6" sheetId="7" r:id="rId7"/>
    <sheet name="16.7" sheetId="8" r:id="rId8"/>
    <sheet name="16.8" sheetId="9" r:id="rId9"/>
    <sheet name="16.9" sheetId="10" r:id="rId10"/>
    <sheet name="16.10" sheetId="11" r:id="rId11"/>
    <sheet name="16.11" sheetId="12" r:id="rId12"/>
    <sheet name="16.12" sheetId="13" r:id="rId13"/>
  </sheets>
  <definedNames/>
  <calcPr fullCalcOnLoad="1"/>
</workbook>
</file>

<file path=xl/sharedStrings.xml><?xml version="1.0" encoding="utf-8"?>
<sst xmlns="http://schemas.openxmlformats.org/spreadsheetml/2006/main" count="934" uniqueCount="178">
  <si>
    <t>USD</t>
  </si>
  <si>
    <t>BLC Bank Listed shares</t>
  </si>
  <si>
    <t>Bank Audi</t>
  </si>
  <si>
    <t>Bank Audi - GDR</t>
  </si>
  <si>
    <t>Bank Audi Pref. Class D</t>
  </si>
  <si>
    <t>Bank of Beirut - Listed shares</t>
  </si>
  <si>
    <t>Bank of Beirut Pref. Class D</t>
  </si>
  <si>
    <t>Byblos Bank</t>
  </si>
  <si>
    <t>Byblos Bank Priority</t>
  </si>
  <si>
    <t>Banque BEMO listed shares</t>
  </si>
  <si>
    <t>Banque BEMO Pref.</t>
  </si>
  <si>
    <t>Blom Bank GDR</t>
  </si>
  <si>
    <t>BLOM Bank Listed shares</t>
  </si>
  <si>
    <t>BLOM Bank Pref. Class 2004</t>
  </si>
  <si>
    <t>BLOM Bank Pref. Class 2005</t>
  </si>
  <si>
    <t xml:space="preserve"> Holcim Liban</t>
  </si>
  <si>
    <t>Beirut Preferred Fund</t>
  </si>
  <si>
    <t>Byblos Bank pref. 2008</t>
  </si>
  <si>
    <t>LBP</t>
  </si>
  <si>
    <t>Byblos Bank GDR</t>
  </si>
  <si>
    <t>Byblos Bank pref. 2009</t>
  </si>
  <si>
    <t>Bank of Beirut Pref. Class E</t>
  </si>
  <si>
    <t>BLC Bank Listed shares USD</t>
  </si>
  <si>
    <t>Bank Audi USD</t>
  </si>
  <si>
    <t>Bank Audi - GDR USD</t>
  </si>
  <si>
    <t>Bank of Beirut - Listed shares USD</t>
  </si>
  <si>
    <t>Bank of Beirut Pref. Class D USD</t>
  </si>
  <si>
    <t>Bank of Beirut Pref. Class E USD</t>
  </si>
  <si>
    <t>Byblos Bank USD</t>
  </si>
  <si>
    <t>Byblos Bank Priority USD</t>
  </si>
  <si>
    <t>Byblos Bank Pref. Class 2008 USD</t>
  </si>
  <si>
    <t>Byblos Bank Pref. Class 2009 USD</t>
  </si>
  <si>
    <t>Byblos Bank GDR USD</t>
  </si>
  <si>
    <t>Banque BEMO listed shares USD</t>
  </si>
  <si>
    <t>Blom Bank GDR USD</t>
  </si>
  <si>
    <t>BLOM Bank Listed shares USD</t>
  </si>
  <si>
    <t>BLOM Bank Pref. Class 2004 USD</t>
  </si>
  <si>
    <t>BLOM Bank Pref. Class 2005 USD</t>
  </si>
  <si>
    <t>Beirut Preferred Fund USD</t>
  </si>
  <si>
    <t>Source: Beirut Stock Exchange</t>
  </si>
  <si>
    <t>Table made by CAS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</si>
  <si>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</si>
  <si>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</si>
  <si>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</si>
  <si>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</si>
  <si>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</si>
  <si>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</si>
  <si>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</si>
  <si>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</si>
  <si>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</si>
  <si>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</si>
  <si>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</si>
  <si>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</si>
  <si>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Development &amp; Reconstruction</t>
  </si>
  <si>
    <t>Solidere "A"</t>
  </si>
  <si>
    <t>Solidere "B"</t>
  </si>
  <si>
    <t>Total of exchanged shares</t>
  </si>
  <si>
    <t>Funds</t>
  </si>
  <si>
    <t>Trade &amp; Industry</t>
  </si>
  <si>
    <t>Exchanged stocks</t>
  </si>
  <si>
    <t>Banks</t>
  </si>
  <si>
    <t>Ciment Blanc (Bearer)</t>
  </si>
  <si>
    <t>Rasamny Younis Motor Co."B"</t>
  </si>
  <si>
    <t>Investment Funds</t>
  </si>
  <si>
    <t>Commerce &amp; Industry</t>
  </si>
  <si>
    <t>Shares volume</t>
  </si>
  <si>
    <t>Listed companies and investment funds</t>
  </si>
  <si>
    <t>Securities</t>
  </si>
  <si>
    <t>Tarding days</t>
  </si>
  <si>
    <t>Number of brokers</t>
  </si>
  <si>
    <t>Number of deals</t>
  </si>
  <si>
    <t>Source : Beirut Stock Exchange</t>
  </si>
  <si>
    <t>Sector</t>
  </si>
  <si>
    <t>Company - Fund</t>
  </si>
  <si>
    <t>Currency</t>
  </si>
  <si>
    <t>Opening price</t>
  </si>
  <si>
    <t>High Price</t>
  </si>
  <si>
    <t>Low Price</t>
  </si>
  <si>
    <t>Closing Price</t>
  </si>
  <si>
    <t>Number of trading days</t>
  </si>
  <si>
    <t>Closing USD/LBP</t>
  </si>
  <si>
    <t>Daily averages</t>
  </si>
  <si>
    <t xml:space="preserve"> Tarding days</t>
  </si>
  <si>
    <t>Weight %</t>
  </si>
  <si>
    <t>Shares</t>
  </si>
  <si>
    <t>Quarter 1</t>
  </si>
  <si>
    <t>Quarter 2</t>
  </si>
  <si>
    <t>Quarter 3</t>
  </si>
  <si>
    <t>Quarter 4</t>
  </si>
  <si>
    <t>Number</t>
  </si>
  <si>
    <t>Total shares</t>
  </si>
  <si>
    <t>Total value</t>
  </si>
  <si>
    <t>Weight</t>
  </si>
  <si>
    <t>Ciments  Blancs (Nominal)</t>
  </si>
  <si>
    <t>Holcim Liban USD</t>
  </si>
  <si>
    <t>Price</t>
  </si>
  <si>
    <t>High</t>
  </si>
  <si>
    <t>Low</t>
  </si>
  <si>
    <t>Closing</t>
  </si>
  <si>
    <t>Ciments Blancs (Bearer)</t>
  </si>
  <si>
    <t>Jan.</t>
  </si>
  <si>
    <t>Feb.</t>
  </si>
  <si>
    <t>Aug.</t>
  </si>
  <si>
    <t>Sep.</t>
  </si>
  <si>
    <t>Oct.</t>
  </si>
  <si>
    <t>Nov.</t>
  </si>
  <si>
    <t>Dec.</t>
  </si>
  <si>
    <t>16. BEIRUT STOCK EXCHANGE</t>
  </si>
  <si>
    <t>Table 16.1 - Transactions. Volume</t>
  </si>
  <si>
    <t>Market Capitalization. Million USD</t>
  </si>
  <si>
    <t>Beirut Preferred Fund. Million USD</t>
  </si>
  <si>
    <t>Daily average. Shares</t>
  </si>
  <si>
    <t>Daily average value. USD</t>
  </si>
  <si>
    <t>Daily average. Deals</t>
  </si>
  <si>
    <t>Table 16.5 - Shares Trading movement</t>
  </si>
  <si>
    <t>Table 16.4 - Summary</t>
  </si>
  <si>
    <t>Transactions. Number</t>
  </si>
  <si>
    <t>Table 16.6 - End of month Closing Prices</t>
  </si>
  <si>
    <t>Share values. USD 1,000</t>
  </si>
  <si>
    <t>Traded shares volume. 1,000</t>
  </si>
  <si>
    <t>Deals. Number</t>
  </si>
  <si>
    <t>Table 16.7 - Yearly Trading Movement. Daily averages</t>
  </si>
  <si>
    <t>Table 16.8 - Companies and funds monthly weight of traded value</t>
  </si>
  <si>
    <t>Total value in USD 1,000</t>
  </si>
  <si>
    <t>Table 16.9 - Quarterly traded shares</t>
  </si>
  <si>
    <t>Table 16.10 - Monthly trading averages</t>
  </si>
  <si>
    <t>Table 16.11 - Trading by sector</t>
  </si>
  <si>
    <t>Listed shares in thousands. Number</t>
  </si>
  <si>
    <t>Traded number. 1,000</t>
  </si>
  <si>
    <t>Market capitalization. Percentage</t>
  </si>
  <si>
    <t>Volume. Percentage</t>
  </si>
  <si>
    <t>Month</t>
  </si>
  <si>
    <t>Table 16.12 - Prices</t>
  </si>
  <si>
    <t>Table 16.2 - Exchanged stocks. Value</t>
  </si>
  <si>
    <t>Shares value. USD</t>
  </si>
  <si>
    <t>Table 16.3 - Market Capitalization. End of the month</t>
  </si>
  <si>
    <t>Total</t>
  </si>
  <si>
    <t>Market capitalization. USD Million at 31/12/2009</t>
  </si>
  <si>
    <t>Value traded. USD 1,000</t>
  </si>
  <si>
    <t>Industry</t>
  </si>
  <si>
    <t>Trading</t>
  </si>
  <si>
    <t>Bank Audi Pref. Class E</t>
  </si>
  <si>
    <t>Delisted</t>
  </si>
  <si>
    <t>Ciment Blanc (Nominal)</t>
  </si>
  <si>
    <t>Ciments Blancs Nominal</t>
  </si>
  <si>
    <t>Ciment Blanc Bearer</t>
  </si>
  <si>
    <t>Total USD</t>
  </si>
  <si>
    <t>Ciment Blancs Bearer USD</t>
  </si>
  <si>
    <t>Ciment Blancs Nominal USD</t>
  </si>
  <si>
    <t>Total 2011</t>
  </si>
  <si>
    <t>01/01/2011 - 31/12/2011</t>
  </si>
  <si>
    <t>Shares tarded 000</t>
  </si>
  <si>
    <t>Shares tarded. USD 000</t>
  </si>
  <si>
    <t>Bank of Beirut Pref. Class H</t>
  </si>
  <si>
    <t>BLOM Bank Pref. Class 2011</t>
  </si>
  <si>
    <t>Ciments Blancs (Nominal)</t>
  </si>
  <si>
    <t>Beirut Preferred Fund. USD</t>
  </si>
  <si>
    <t>Value. Percentage</t>
  </si>
  <si>
    <t>Official Market</t>
  </si>
  <si>
    <t>Junior Market</t>
  </si>
  <si>
    <t>Over The Counter Market</t>
  </si>
  <si>
    <t>Banking</t>
  </si>
  <si>
    <t>Bank of Beirut Pref. Listed shares</t>
  </si>
  <si>
    <t>Ciment Blanc Nominal</t>
  </si>
  <si>
    <t>Bank of Beirut Pref. Class H USD</t>
  </si>
  <si>
    <t>BLOM Bank Pref. Class 2011 USD</t>
  </si>
  <si>
    <t>Bank Audi Pref. Class D USD</t>
  </si>
  <si>
    <t>Bank Audi Pref. Class E USD</t>
  </si>
  <si>
    <t>Bank of Beirut Pref. call. Class D USD</t>
  </si>
  <si>
    <t>Bank of Beirut Pref. call. Class E  USD</t>
  </si>
  <si>
    <t>Bank of Beirut Pref. call. Class H  USD</t>
  </si>
  <si>
    <t>Byblos Bank pref. Class 2008 USD</t>
  </si>
  <si>
    <t>Byblos Bank pref. Class 2009 USD</t>
  </si>
  <si>
    <t>Banque BEMO Pref. USD</t>
  </si>
  <si>
    <t>Rasamny Younis Motor Co."B" USD</t>
  </si>
  <si>
    <t xml:space="preserve"> Holcim Liban USD</t>
  </si>
  <si>
    <t xml:space="preserve"> Ciments Blancs (Bearer) USD</t>
  </si>
  <si>
    <t xml:space="preserve">  Ciments  Blancs (Nominal) USD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</si>
</sst>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</numFmts>
  <fonts count="57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Arial"/>
      <family val="2"/>
    </font>
    <font>
      <sz val="8.5"/>
      <name val="Times New Roman"/>
      <family val="1"/>
    </font>
    <font>
      <sz val="7.5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b/>
      <sz val="8"/>
      <name val="Arial"/>
      <family val="2"/>
    </font>
    <font>
      <b/>
      <sz val="6.5"/>
      <name val="Times New Roman"/>
      <family val="1"/>
    </font>
    <font>
      <b/>
      <sz val="7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6" fillId="0" borderId="0" xfId="0" applyFont="1" applyAlignment="1">
      <alignment vertical="center" readingOrder="1"/>
    </xf>
    <xf numFmtId="0" fontId="11" fillId="0" borderId="0" xfId="0" applyFont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13" fillId="0" borderId="0" xfId="0" applyFont="1" applyFill="1" applyAlignment="1">
      <alignment vertical="center" readingOrder="1"/>
    </xf>
    <xf numFmtId="0" fontId="6" fillId="0" borderId="0" xfId="0" applyFont="1" applyFill="1" applyBorder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6" fillId="0" borderId="0" xfId="58" applyFont="1" applyBorder="1" applyAlignment="1">
      <alignment horizontal="left" vertical="center" readingOrder="1"/>
      <protection/>
    </xf>
    <xf numFmtId="0" fontId="12" fillId="0" borderId="0" xfId="0" applyFont="1" applyFill="1" applyAlignment="1">
      <alignment horizontal="center" vertical="center" readingOrder="1"/>
    </xf>
    <xf numFmtId="0" fontId="9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7" fillId="0" borderId="0" xfId="0" applyFont="1" applyFill="1" applyAlignment="1">
      <alignment horizontal="center" vertical="center" readingOrder="1"/>
    </xf>
    <xf numFmtId="0" fontId="8" fillId="0" borderId="0" xfId="0" applyFont="1" applyFill="1" applyAlignment="1">
      <alignment vertical="center" wrapText="1" readingOrder="1"/>
    </xf>
    <xf numFmtId="0" fontId="0" fillId="0" borderId="0" xfId="0" applyFont="1" applyAlignment="1">
      <alignment vertical="center" readingOrder="1"/>
    </xf>
    <xf numFmtId="0" fontId="6" fillId="0" borderId="0" xfId="58" applyFont="1" applyFill="1" applyBorder="1" applyAlignment="1">
      <alignment horizontal="left" vertical="center" readingOrder="1"/>
      <protection/>
    </xf>
    <xf numFmtId="3" fontId="10" fillId="0" borderId="10" xfId="0" applyNumberFormat="1" applyFont="1" applyFill="1" applyBorder="1" applyAlignment="1">
      <alignment vertical="center" readingOrder="1"/>
    </xf>
    <xf numFmtId="3" fontId="10" fillId="0" borderId="10" xfId="42" applyNumberFormat="1" applyFont="1" applyFill="1" applyBorder="1" applyAlignment="1">
      <alignment horizontal="right" vertical="center" readingOrder="1"/>
    </xf>
    <xf numFmtId="3" fontId="10" fillId="0" borderId="11" xfId="42" applyNumberFormat="1" applyFont="1" applyFill="1" applyBorder="1" applyAlignment="1">
      <alignment horizontal="right" vertical="center" readingOrder="1"/>
    </xf>
    <xf numFmtId="3" fontId="10" fillId="0" borderId="12" xfId="42" applyNumberFormat="1" applyFont="1" applyFill="1" applyBorder="1" applyAlignment="1">
      <alignment horizontal="right" vertical="center" readingOrder="1"/>
    </xf>
    <xf numFmtId="0" fontId="16" fillId="0" borderId="13" xfId="0" applyFont="1" applyFill="1" applyBorder="1" applyAlignment="1">
      <alignment horizontal="center" vertical="center" wrapText="1" readingOrder="1"/>
    </xf>
    <xf numFmtId="0" fontId="16" fillId="0" borderId="14" xfId="0" applyFont="1" applyFill="1" applyBorder="1" applyAlignment="1">
      <alignment horizontal="center" vertical="center" readingOrder="1"/>
    </xf>
    <xf numFmtId="3" fontId="17" fillId="0" borderId="14" xfId="42" applyNumberFormat="1" applyFont="1" applyFill="1" applyBorder="1" applyAlignment="1">
      <alignment horizontal="right" vertical="center" readingOrder="1"/>
    </xf>
    <xf numFmtId="0" fontId="16" fillId="0" borderId="14" xfId="0" applyFont="1" applyFill="1" applyBorder="1" applyAlignment="1">
      <alignment horizontal="center" vertical="center" wrapText="1" readingOrder="1"/>
    </xf>
    <xf numFmtId="3" fontId="17" fillId="0" borderId="14" xfId="0" applyNumberFormat="1" applyFont="1" applyFill="1" applyBorder="1" applyAlignment="1">
      <alignment vertical="center" readingOrder="1"/>
    </xf>
    <xf numFmtId="3" fontId="17" fillId="0" borderId="10" xfId="0" applyNumberFormat="1" applyFont="1" applyFill="1" applyBorder="1" applyAlignment="1">
      <alignment vertical="center" readingOrder="1"/>
    </xf>
    <xf numFmtId="3" fontId="17" fillId="0" borderId="12" xfId="0" applyNumberFormat="1" applyFont="1" applyFill="1" applyBorder="1" applyAlignment="1">
      <alignment vertical="center" readingOrder="1"/>
    </xf>
    <xf numFmtId="191" fontId="10" fillId="0" borderId="10" xfId="42" applyNumberFormat="1" applyFont="1" applyFill="1" applyBorder="1" applyAlignment="1">
      <alignment horizontal="right" vertical="center" readingOrder="1"/>
    </xf>
    <xf numFmtId="4" fontId="10" fillId="0" borderId="10" xfId="0" applyNumberFormat="1" applyFont="1" applyFill="1" applyBorder="1" applyAlignment="1">
      <alignment vertical="center" readingOrder="1"/>
    </xf>
    <xf numFmtId="4" fontId="10" fillId="0" borderId="11" xfId="0" applyNumberFormat="1" applyFont="1" applyFill="1" applyBorder="1" applyAlignment="1">
      <alignment vertical="center" readingOrder="1"/>
    </xf>
    <xf numFmtId="191" fontId="10" fillId="0" borderId="12" xfId="42" applyNumberFormat="1" applyFont="1" applyFill="1" applyBorder="1" applyAlignment="1">
      <alignment horizontal="right" vertical="center" readingOrder="1"/>
    </xf>
    <xf numFmtId="191" fontId="10" fillId="0" borderId="11" xfId="42" applyNumberFormat="1" applyFont="1" applyFill="1" applyBorder="1" applyAlignment="1">
      <alignment horizontal="right" vertical="center" readingOrder="1"/>
    </xf>
    <xf numFmtId="3" fontId="18" fillId="0" borderId="10" xfId="42" applyNumberFormat="1" applyFont="1" applyFill="1" applyBorder="1" applyAlignment="1">
      <alignment horizontal="right" vertical="center" readingOrder="1"/>
    </xf>
    <xf numFmtId="3" fontId="18" fillId="0" borderId="12" xfId="42" applyNumberFormat="1" applyFont="1" applyFill="1" applyBorder="1" applyAlignment="1">
      <alignment horizontal="right" vertical="center" readingOrder="1"/>
    </xf>
    <xf numFmtId="3" fontId="18" fillId="0" borderId="11" xfId="42" applyNumberFormat="1" applyFont="1" applyFill="1" applyBorder="1" applyAlignment="1">
      <alignment horizontal="right" vertical="center" readingOrder="1"/>
    </xf>
    <xf numFmtId="3" fontId="18" fillId="0" borderId="10" xfId="42" applyNumberFormat="1" applyFont="1" applyBorder="1" applyAlignment="1">
      <alignment horizontal="right" vertical="center" readingOrder="1"/>
    </xf>
    <xf numFmtId="3" fontId="10" fillId="0" borderId="10" xfId="42" applyNumberFormat="1" applyFont="1" applyBorder="1" applyAlignment="1">
      <alignment horizontal="right" vertical="center" readingOrder="1"/>
    </xf>
    <xf numFmtId="3" fontId="10" fillId="0" borderId="12" xfId="42" applyNumberFormat="1" applyFont="1" applyBorder="1" applyAlignment="1">
      <alignment horizontal="right" vertical="center" readingOrder="1"/>
    </xf>
    <xf numFmtId="3" fontId="17" fillId="0" borderId="14" xfId="42" applyNumberFormat="1" applyFont="1" applyFill="1" applyBorder="1" applyAlignment="1">
      <alignment vertical="center" readingOrder="1"/>
    </xf>
    <xf numFmtId="191" fontId="10" fillId="0" borderId="10" xfId="42" applyNumberFormat="1" applyFont="1" applyBorder="1" applyAlignment="1">
      <alignment horizontal="right" vertical="center" readingOrder="1"/>
    </xf>
    <xf numFmtId="191" fontId="10" fillId="0" borderId="11" xfId="42" applyNumberFormat="1" applyFont="1" applyBorder="1" applyAlignment="1">
      <alignment horizontal="right" vertical="center" readingOrder="1"/>
    </xf>
    <xf numFmtId="191" fontId="10" fillId="0" borderId="12" xfId="42" applyNumberFormat="1" applyFont="1" applyBorder="1" applyAlignment="1">
      <alignment horizontal="right" vertical="center" readingOrder="1"/>
    </xf>
    <xf numFmtId="0" fontId="17" fillId="0" borderId="14" xfId="58" applyFont="1" applyFill="1" applyBorder="1" applyAlignment="1">
      <alignment horizontal="center" vertical="center" wrapText="1" readingOrder="1"/>
      <protection/>
    </xf>
    <xf numFmtId="0" fontId="10" fillId="0" borderId="10" xfId="58" applyFont="1" applyFill="1" applyBorder="1" applyAlignment="1">
      <alignment horizontal="center" vertical="center" wrapText="1" readingOrder="1"/>
      <protection/>
    </xf>
    <xf numFmtId="4" fontId="18" fillId="0" borderId="10" xfId="42" applyNumberFormat="1" applyFont="1" applyBorder="1" applyAlignment="1">
      <alignment horizontal="right" vertical="center" readingOrder="1"/>
    </xf>
    <xf numFmtId="0" fontId="10" fillId="0" borderId="12" xfId="58" applyFont="1" applyFill="1" applyBorder="1" applyAlignment="1">
      <alignment horizontal="center" vertical="center" wrapText="1" readingOrder="1"/>
      <protection/>
    </xf>
    <xf numFmtId="4" fontId="18" fillId="0" borderId="12" xfId="42" applyNumberFormat="1" applyFont="1" applyFill="1" applyBorder="1" applyAlignment="1">
      <alignment horizontal="right" vertical="center" readingOrder="1"/>
    </xf>
    <xf numFmtId="4" fontId="18" fillId="0" borderId="10" xfId="42" applyNumberFormat="1" applyFont="1" applyFill="1" applyBorder="1" applyAlignment="1">
      <alignment horizontal="right" vertical="center" readingOrder="1"/>
    </xf>
    <xf numFmtId="0" fontId="10" fillId="0" borderId="11" xfId="58" applyFont="1" applyFill="1" applyBorder="1" applyAlignment="1">
      <alignment horizontal="center" vertical="center" wrapText="1" readingOrder="1"/>
      <protection/>
    </xf>
    <xf numFmtId="4" fontId="18" fillId="0" borderId="11" xfId="42" applyNumberFormat="1" applyFont="1" applyFill="1" applyBorder="1" applyAlignment="1">
      <alignment horizontal="right" vertical="center" readingOrder="1"/>
    </xf>
    <xf numFmtId="0" fontId="10" fillId="0" borderId="14" xfId="58" applyFont="1" applyFill="1" applyBorder="1" applyAlignment="1">
      <alignment horizontal="center" vertical="center" wrapText="1" readingOrder="1"/>
      <protection/>
    </xf>
    <xf numFmtId="4" fontId="10" fillId="0" borderId="12" xfId="42" applyNumberFormat="1" applyFont="1" applyFill="1" applyBorder="1" applyAlignment="1">
      <alignment horizontal="right" vertical="center" readingOrder="1"/>
    </xf>
    <xf numFmtId="4" fontId="10" fillId="0" borderId="10" xfId="42" applyNumberFormat="1" applyFont="1" applyFill="1" applyBorder="1" applyAlignment="1">
      <alignment horizontal="right" vertical="center" readingOrder="1"/>
    </xf>
    <xf numFmtId="4" fontId="10" fillId="0" borderId="11" xfId="42" applyNumberFormat="1" applyFont="1" applyFill="1" applyBorder="1" applyAlignment="1">
      <alignment horizontal="right" vertical="center" readingOrder="1"/>
    </xf>
    <xf numFmtId="3" fontId="10" fillId="0" borderId="10" xfId="42" applyNumberFormat="1" applyFont="1" applyFill="1" applyBorder="1" applyAlignment="1">
      <alignment vertical="center" readingOrder="1"/>
    </xf>
    <xf numFmtId="4" fontId="17" fillId="0" borderId="14" xfId="42" applyNumberFormat="1" applyFont="1" applyFill="1" applyBorder="1" applyAlignment="1">
      <alignment horizontal="right" vertical="center" readingOrder="1"/>
    </xf>
    <xf numFmtId="4" fontId="10" fillId="0" borderId="11" xfId="0" applyNumberFormat="1" applyFont="1" applyFill="1" applyBorder="1" applyAlignment="1">
      <alignment horizontal="right" vertical="center" readingOrder="1"/>
    </xf>
    <xf numFmtId="4" fontId="10" fillId="0" borderId="12" xfId="0" applyNumberFormat="1" applyFont="1" applyFill="1" applyBorder="1" applyAlignment="1">
      <alignment horizontal="right" vertical="center" readingOrder="1"/>
    </xf>
    <xf numFmtId="4" fontId="10" fillId="0" borderId="10" xfId="0" applyNumberFormat="1" applyFont="1" applyFill="1" applyBorder="1" applyAlignment="1">
      <alignment horizontal="right" vertical="center" readingOrder="1"/>
    </xf>
    <xf numFmtId="0" fontId="0" fillId="0" borderId="0" xfId="0" applyFont="1" applyFill="1" applyAlignment="1">
      <alignment vertical="center" readingOrder="1"/>
    </xf>
    <xf numFmtId="0" fontId="16" fillId="0" borderId="14" xfId="58" applyFont="1" applyFill="1" applyBorder="1" applyAlignment="1">
      <alignment horizontal="center" vertical="center" wrapText="1" readingOrder="1"/>
      <protection/>
    </xf>
    <xf numFmtId="3" fontId="17" fillId="0" borderId="11" xfId="0" applyNumberFormat="1" applyFont="1" applyFill="1" applyBorder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3" fontId="10" fillId="33" borderId="10" xfId="42" applyNumberFormat="1" applyFont="1" applyFill="1" applyBorder="1" applyAlignment="1">
      <alignment horizontal="right" vertical="center" readingOrder="1"/>
    </xf>
    <xf numFmtId="3" fontId="10" fillId="33" borderId="11" xfId="42" applyNumberFormat="1" applyFont="1" applyFill="1" applyBorder="1" applyAlignment="1">
      <alignment horizontal="right" vertical="center" readingOrder="1"/>
    </xf>
    <xf numFmtId="3" fontId="10" fillId="33" borderId="12" xfId="42" applyNumberFormat="1" applyFont="1" applyFill="1" applyBorder="1" applyAlignment="1">
      <alignment horizontal="right" vertical="center" readingOrder="1"/>
    </xf>
    <xf numFmtId="0" fontId="7" fillId="0" borderId="0" xfId="0" applyFont="1" applyFill="1" applyAlignment="1">
      <alignment horizontal="left" vertical="center" readingOrder="1"/>
    </xf>
    <xf numFmtId="3" fontId="10" fillId="33" borderId="10" xfId="0" applyNumberFormat="1" applyFont="1" applyFill="1" applyBorder="1" applyAlignment="1">
      <alignment vertical="center" readingOrder="1"/>
    </xf>
    <xf numFmtId="0" fontId="16" fillId="0" borderId="13" xfId="58" applyFont="1" applyFill="1" applyBorder="1" applyAlignment="1">
      <alignment horizontal="center" vertical="center" wrapText="1" readingOrder="1"/>
      <protection/>
    </xf>
    <xf numFmtId="0" fontId="7" fillId="0" borderId="15" xfId="58" applyFont="1" applyFill="1" applyBorder="1" applyAlignment="1">
      <alignment vertical="center" wrapText="1" readingOrder="1"/>
      <protection/>
    </xf>
    <xf numFmtId="0" fontId="7" fillId="0" borderId="16" xfId="58" applyFont="1" applyFill="1" applyBorder="1" applyAlignment="1">
      <alignment vertical="center" wrapText="1" readingOrder="1"/>
      <protection/>
    </xf>
    <xf numFmtId="0" fontId="7" fillId="0" borderId="17" xfId="58" applyFont="1" applyFill="1" applyBorder="1" applyAlignment="1">
      <alignment vertical="center" wrapText="1" readingOrder="1"/>
      <protection/>
    </xf>
    <xf numFmtId="0" fontId="16" fillId="0" borderId="0" xfId="0" applyFont="1" applyFill="1" applyAlignment="1">
      <alignment vertical="center" readingOrder="1"/>
    </xf>
    <xf numFmtId="0" fontId="7" fillId="0" borderId="15" xfId="58" applyFont="1" applyFill="1" applyBorder="1" applyAlignment="1">
      <alignment horizontal="left" vertical="center" wrapText="1" readingOrder="1"/>
      <protection/>
    </xf>
    <xf numFmtId="0" fontId="7" fillId="0" borderId="17" xfId="58" applyFont="1" applyFill="1" applyBorder="1" applyAlignment="1">
      <alignment horizontal="left" vertical="center" wrapText="1" readingOrder="1"/>
      <protection/>
    </xf>
    <xf numFmtId="0" fontId="7" fillId="0" borderId="16" xfId="58" applyFont="1" applyFill="1" applyBorder="1" applyAlignment="1">
      <alignment horizontal="left" vertical="center" wrapText="1" readingOrder="1"/>
      <protection/>
    </xf>
    <xf numFmtId="0" fontId="21" fillId="0" borderId="0" xfId="0" applyFont="1" applyFill="1" applyAlignment="1">
      <alignment vertical="center" readingOrder="1"/>
    </xf>
    <xf numFmtId="0" fontId="7" fillId="0" borderId="13" xfId="58" applyFont="1" applyFill="1" applyBorder="1" applyAlignment="1">
      <alignment horizontal="left" vertical="center" wrapText="1" readingOrder="1"/>
      <protection/>
    </xf>
    <xf numFmtId="0" fontId="7" fillId="0" borderId="10" xfId="58" applyFont="1" applyFill="1" applyBorder="1" applyAlignment="1">
      <alignment horizontal="center" vertical="center" wrapText="1" readingOrder="1"/>
      <protection/>
    </xf>
    <xf numFmtId="0" fontId="7" fillId="0" borderId="11" xfId="58" applyFont="1" applyFill="1" applyBorder="1" applyAlignment="1">
      <alignment horizontal="center" vertical="center" wrapText="1" readingOrder="1"/>
      <protection/>
    </xf>
    <xf numFmtId="0" fontId="7" fillId="0" borderId="12" xfId="58" applyFont="1" applyFill="1" applyBorder="1" applyAlignment="1">
      <alignment horizontal="center" vertical="center" wrapText="1" readingOrder="1"/>
      <protection/>
    </xf>
    <xf numFmtId="0" fontId="16" fillId="0" borderId="18" xfId="0" applyFont="1" applyFill="1" applyBorder="1" applyAlignment="1">
      <alignment horizontal="right" vertical="center" wrapText="1" readingOrder="1"/>
    </xf>
    <xf numFmtId="3" fontId="10" fillId="33" borderId="0" xfId="42" applyNumberFormat="1" applyFont="1" applyFill="1" applyBorder="1" applyAlignment="1">
      <alignment horizontal="right" vertical="center" readingOrder="1"/>
    </xf>
    <xf numFmtId="3" fontId="10" fillId="0" borderId="0" xfId="42" applyNumberFormat="1" applyFont="1" applyFill="1" applyBorder="1" applyAlignment="1">
      <alignment horizontal="right" vertical="center" readingOrder="1"/>
    </xf>
    <xf numFmtId="0" fontId="16" fillId="0" borderId="14" xfId="0" applyFont="1" applyBorder="1" applyAlignment="1">
      <alignment vertical="center" readingOrder="1"/>
    </xf>
    <xf numFmtId="0" fontId="16" fillId="0" borderId="13" xfId="0" applyFont="1" applyFill="1" applyBorder="1" applyAlignment="1">
      <alignment horizontal="left" vertical="center" wrapText="1" readingOrder="1"/>
    </xf>
    <xf numFmtId="0" fontId="16" fillId="0" borderId="14" xfId="0" applyFont="1" applyFill="1" applyBorder="1" applyAlignment="1">
      <alignment horizontal="left" vertical="center" wrapText="1" readingOrder="1"/>
    </xf>
    <xf numFmtId="0" fontId="16" fillId="0" borderId="0" xfId="0" applyFont="1" applyFill="1" applyBorder="1" applyAlignment="1">
      <alignment vertical="center" readingOrder="1"/>
    </xf>
    <xf numFmtId="0" fontId="7" fillId="0" borderId="10" xfId="0" applyFont="1" applyFill="1" applyBorder="1" applyAlignment="1">
      <alignment horizontal="left" vertical="center" wrapText="1" readingOrder="1"/>
    </xf>
    <xf numFmtId="0" fontId="7" fillId="0" borderId="11" xfId="0" applyFont="1" applyFill="1" applyBorder="1" applyAlignment="1">
      <alignment horizontal="left" vertical="center" wrapText="1" readingOrder="1"/>
    </xf>
    <xf numFmtId="0" fontId="7" fillId="0" borderId="12" xfId="0" applyFont="1" applyFill="1" applyBorder="1" applyAlignment="1">
      <alignment horizontal="left" vertical="center" wrapText="1" readingOrder="1"/>
    </xf>
    <xf numFmtId="3" fontId="20" fillId="0" borderId="14" xfId="42" applyNumberFormat="1" applyFont="1" applyFill="1" applyBorder="1" applyAlignment="1">
      <alignment vertical="center" readingOrder="1"/>
    </xf>
    <xf numFmtId="191" fontId="17" fillId="0" borderId="14" xfId="42" applyNumberFormat="1" applyFont="1" applyBorder="1" applyAlignment="1">
      <alignment horizontal="right" vertical="center" readingOrder="1"/>
    </xf>
    <xf numFmtId="191" fontId="17" fillId="33" borderId="14" xfId="42" applyNumberFormat="1" applyFont="1" applyFill="1" applyBorder="1" applyAlignment="1">
      <alignment horizontal="right" vertical="center" readingOrder="1"/>
    </xf>
    <xf numFmtId="3" fontId="17" fillId="0" borderId="0" xfId="0" applyNumberFormat="1" applyFont="1" applyFill="1" applyBorder="1" applyAlignment="1">
      <alignment vertical="center" readingOrder="1"/>
    </xf>
    <xf numFmtId="4" fontId="10" fillId="0" borderId="18" xfId="42" applyNumberFormat="1" applyFont="1" applyFill="1" applyBorder="1" applyAlignment="1">
      <alignment horizontal="right" vertical="center" readingOrder="1"/>
    </xf>
    <xf numFmtId="3" fontId="10" fillId="0" borderId="19" xfId="42" applyNumberFormat="1" applyFont="1" applyFill="1" applyBorder="1" applyAlignment="1">
      <alignment horizontal="right" vertical="center" readingOrder="1"/>
    </xf>
    <xf numFmtId="3" fontId="10" fillId="0" borderId="20" xfId="42" applyNumberFormat="1" applyFont="1" applyFill="1" applyBorder="1" applyAlignment="1">
      <alignment horizontal="right" vertical="center" readingOrder="1"/>
    </xf>
    <xf numFmtId="0" fontId="16" fillId="0" borderId="21" xfId="58" applyFont="1" applyFill="1" applyBorder="1" applyAlignment="1">
      <alignment horizontal="center" vertical="center" textRotation="90" wrapText="1" readingOrder="1"/>
      <protection/>
    </xf>
    <xf numFmtId="0" fontId="7" fillId="0" borderId="22" xfId="58" applyFont="1" applyFill="1" applyBorder="1" applyAlignment="1">
      <alignment horizontal="left" vertical="center" wrapText="1" readingOrder="1"/>
      <protection/>
    </xf>
    <xf numFmtId="3" fontId="10" fillId="0" borderId="23" xfId="42" applyNumberFormat="1" applyFont="1" applyFill="1" applyBorder="1" applyAlignment="1">
      <alignment vertical="center" readingOrder="1"/>
    </xf>
    <xf numFmtId="0" fontId="8" fillId="0" borderId="0" xfId="0" applyFont="1" applyFill="1" applyAlignment="1">
      <alignment horizontal="right" vertical="center" readingOrder="1"/>
    </xf>
    <xf numFmtId="0" fontId="10" fillId="0" borderId="0" xfId="0" applyFont="1" applyFill="1" applyAlignment="1">
      <alignment horizontal="right" vertical="center" readingOrder="1"/>
    </xf>
    <xf numFmtId="197" fontId="17" fillId="0" borderId="14" xfId="42" applyNumberFormat="1" applyFont="1" applyFill="1" applyBorder="1" applyAlignment="1">
      <alignment horizontal="right" vertical="center" readingOrder="1"/>
    </xf>
    <xf numFmtId="0" fontId="6" fillId="0" borderId="0" xfId="0" applyFont="1" applyFill="1" applyAlignment="1">
      <alignment horizontal="right" vertical="center" readingOrder="1"/>
    </xf>
    <xf numFmtId="0" fontId="6" fillId="0" borderId="0" xfId="0" applyFont="1" applyAlignment="1">
      <alignment horizontal="right" vertical="center" readingOrder="1"/>
    </xf>
    <xf numFmtId="0" fontId="16" fillId="0" borderId="14" xfId="0" applyFont="1" applyFill="1" applyBorder="1" applyAlignment="1">
      <alignment horizontal="right" vertical="center" wrapText="1" readingOrder="1"/>
    </xf>
    <xf numFmtId="3" fontId="10" fillId="0" borderId="10" xfId="0" applyNumberFormat="1" applyFont="1" applyBorder="1" applyAlignment="1">
      <alignment horizontal="right" vertical="center" readingOrder="1"/>
    </xf>
    <xf numFmtId="3" fontId="10" fillId="0" borderId="12" xfId="0" applyNumberFormat="1" applyFont="1" applyBorder="1" applyAlignment="1">
      <alignment horizontal="right" vertical="center" readingOrder="1"/>
    </xf>
    <xf numFmtId="3" fontId="10" fillId="0" borderId="11" xfId="0" applyNumberFormat="1" applyFont="1" applyBorder="1" applyAlignment="1">
      <alignment horizontal="right" vertical="center" readingOrder="1"/>
    </xf>
    <xf numFmtId="3" fontId="20" fillId="0" borderId="14" xfId="42" applyNumberFormat="1" applyFont="1" applyBorder="1" applyAlignment="1">
      <alignment horizontal="right" vertical="center" readingOrder="1"/>
    </xf>
    <xf numFmtId="0" fontId="7" fillId="0" borderId="0" xfId="0" applyFont="1" applyFill="1" applyAlignment="1">
      <alignment horizontal="right" vertical="center" readingOrder="1"/>
    </xf>
    <xf numFmtId="191" fontId="17" fillId="0" borderId="10" xfId="42" applyNumberFormat="1" applyFont="1" applyFill="1" applyBorder="1" applyAlignment="1">
      <alignment horizontal="right" vertical="center" readingOrder="1"/>
    </xf>
    <xf numFmtId="191" fontId="17" fillId="0" borderId="11" xfId="42" applyNumberFormat="1" applyFont="1" applyFill="1" applyBorder="1" applyAlignment="1">
      <alignment horizontal="right" vertical="center" readingOrder="1"/>
    </xf>
    <xf numFmtId="191" fontId="17" fillId="0" borderId="12" xfId="42" applyNumberFormat="1" applyFont="1" applyFill="1" applyBorder="1" applyAlignment="1">
      <alignment horizontal="right" vertical="center" readingOrder="1"/>
    </xf>
    <xf numFmtId="191" fontId="17" fillId="0" borderId="14" xfId="42" applyNumberFormat="1" applyFont="1" applyFill="1" applyBorder="1" applyAlignment="1">
      <alignment horizontal="right" vertical="center" readingOrder="1"/>
    </xf>
    <xf numFmtId="197" fontId="17" fillId="0" borderId="12" xfId="42" applyNumberFormat="1" applyFont="1" applyFill="1" applyBorder="1" applyAlignment="1">
      <alignment horizontal="right" vertical="center" readingOrder="1"/>
    </xf>
    <xf numFmtId="197" fontId="17" fillId="0" borderId="20" xfId="42" applyNumberFormat="1" applyFont="1" applyFill="1" applyBorder="1" applyAlignment="1">
      <alignment horizontal="right" vertical="center" readingOrder="1"/>
    </xf>
    <xf numFmtId="197" fontId="17" fillId="0" borderId="14" xfId="0" applyNumberFormat="1" applyFont="1" applyFill="1" applyBorder="1" applyAlignment="1">
      <alignment vertical="center" readingOrder="1"/>
    </xf>
    <xf numFmtId="3" fontId="10" fillId="34" borderId="10" xfId="42" applyNumberFormat="1" applyFont="1" applyFill="1" applyBorder="1" applyAlignment="1">
      <alignment horizontal="right" vertical="center" readingOrder="1"/>
    </xf>
    <xf numFmtId="3" fontId="17" fillId="0" borderId="19" xfId="42" applyNumberFormat="1" applyFont="1" applyFill="1" applyBorder="1" applyAlignment="1">
      <alignment horizontal="right" vertical="center" readingOrder="1"/>
    </xf>
    <xf numFmtId="3" fontId="10" fillId="33" borderId="10" xfId="42" applyNumberFormat="1" applyFont="1" applyFill="1" applyBorder="1" applyAlignment="1">
      <alignment vertical="center" readingOrder="1"/>
    </xf>
    <xf numFmtId="0" fontId="10" fillId="0" borderId="24" xfId="58" applyFont="1" applyFill="1" applyBorder="1" applyAlignment="1">
      <alignment horizontal="center" vertical="center" wrapText="1" readingOrder="1"/>
      <protection/>
    </xf>
    <xf numFmtId="3" fontId="10" fillId="0" borderId="24" xfId="42" applyNumberFormat="1" applyFont="1" applyFill="1" applyBorder="1" applyAlignment="1">
      <alignment horizontal="right" vertical="center" readingOrder="1"/>
    </xf>
    <xf numFmtId="3" fontId="10" fillId="0" borderId="10" xfId="0" applyNumberFormat="1" applyFont="1" applyFill="1" applyBorder="1" applyAlignment="1">
      <alignment horizontal="right" vertical="center" readingOrder="1"/>
    </xf>
    <xf numFmtId="3" fontId="10" fillId="0" borderId="11" xfId="0" applyNumberFormat="1" applyFont="1" applyFill="1" applyBorder="1" applyAlignment="1">
      <alignment horizontal="right" vertical="center" readingOrder="1"/>
    </xf>
    <xf numFmtId="3" fontId="10" fillId="0" borderId="12" xfId="0" applyNumberFormat="1" applyFont="1" applyFill="1" applyBorder="1" applyAlignment="1">
      <alignment horizontal="right" vertical="center" readingOrder="1"/>
    </xf>
    <xf numFmtId="3" fontId="10" fillId="0" borderId="14" xfId="42" applyNumberFormat="1" applyFont="1" applyFill="1" applyBorder="1" applyAlignment="1">
      <alignment horizontal="right" vertical="center" readingOrder="1"/>
    </xf>
    <xf numFmtId="3" fontId="17" fillId="0" borderId="14" xfId="0" applyNumberFormat="1" applyFont="1" applyFill="1" applyBorder="1" applyAlignment="1">
      <alignment horizontal="right" vertical="center" readingOrder="1"/>
    </xf>
    <xf numFmtId="4" fontId="17" fillId="0" borderId="14" xfId="0" applyNumberFormat="1" applyFont="1" applyFill="1" applyBorder="1" applyAlignment="1">
      <alignment horizontal="right" vertical="center" readingOrder="1"/>
    </xf>
    <xf numFmtId="0" fontId="9" fillId="0" borderId="0" xfId="0" applyFont="1" applyFill="1" applyAlignment="1">
      <alignment horizontal="right" vertical="center" readingOrder="1"/>
    </xf>
    <xf numFmtId="191" fontId="17" fillId="0" borderId="14" xfId="42" applyNumberFormat="1" applyFont="1" applyFill="1" applyBorder="1" applyAlignment="1">
      <alignment vertical="center" readingOrder="1"/>
    </xf>
    <xf numFmtId="191" fontId="6" fillId="0" borderId="0" xfId="0" applyNumberFormat="1" applyFont="1" applyFill="1" applyAlignment="1">
      <alignment vertical="center" readingOrder="1"/>
    </xf>
    <xf numFmtId="191" fontId="9" fillId="0" borderId="0" xfId="42" applyNumberFormat="1" applyFont="1" applyFill="1" applyAlignment="1">
      <alignment vertical="center" readingOrder="1"/>
    </xf>
    <xf numFmtId="191" fontId="9" fillId="0" borderId="0" xfId="0" applyNumberFormat="1" applyFont="1" applyFill="1" applyAlignment="1">
      <alignment vertical="center" readingOrder="1"/>
    </xf>
    <xf numFmtId="3" fontId="10" fillId="0" borderId="11" xfId="42" applyNumberFormat="1" applyFont="1" applyBorder="1" applyAlignment="1">
      <alignment horizontal="right" vertical="center" readingOrder="1"/>
    </xf>
    <xf numFmtId="3" fontId="17" fillId="0" borderId="23" xfId="0" applyNumberFormat="1" applyFont="1" applyFill="1" applyBorder="1" applyAlignment="1">
      <alignment vertical="center" readingOrder="1"/>
    </xf>
    <xf numFmtId="3" fontId="6" fillId="0" borderId="0" xfId="0" applyNumberFormat="1" applyFont="1" applyFill="1" applyAlignment="1">
      <alignment vertical="center" readingOrder="1"/>
    </xf>
    <xf numFmtId="0" fontId="16" fillId="0" borderId="25" xfId="58" applyFont="1" applyFill="1" applyBorder="1" applyAlignment="1">
      <alignment horizontal="center" vertical="center" textRotation="90" wrapText="1" readingOrder="1"/>
      <protection/>
    </xf>
    <xf numFmtId="0" fontId="7" fillId="0" borderId="26" xfId="58" applyFont="1" applyFill="1" applyBorder="1" applyAlignment="1">
      <alignment horizontal="left" vertical="center" wrapText="1" readingOrder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 vertical="center" readingOrder="1"/>
    </xf>
    <xf numFmtId="191" fontId="10" fillId="0" borderId="10" xfId="0" applyNumberFormat="1" applyFont="1" applyBorder="1" applyAlignment="1">
      <alignment horizontal="right" vertical="center" readingOrder="1"/>
    </xf>
    <xf numFmtId="191" fontId="10" fillId="0" borderId="11" xfId="0" applyNumberFormat="1" applyFont="1" applyBorder="1" applyAlignment="1">
      <alignment horizontal="right" vertical="center" readingOrder="1"/>
    </xf>
    <xf numFmtId="191" fontId="10" fillId="0" borderId="12" xfId="0" applyNumberFormat="1" applyFont="1" applyBorder="1" applyAlignment="1">
      <alignment horizontal="right" vertical="center" readingOrder="1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27" xfId="58" applyFont="1" applyFill="1" applyBorder="1" applyAlignment="1">
      <alignment vertical="center" wrapText="1" readingOrder="1"/>
      <protection/>
    </xf>
    <xf numFmtId="0" fontId="10" fillId="0" borderId="28" xfId="58" applyFont="1" applyFill="1" applyBorder="1" applyAlignment="1">
      <alignment horizontal="center" vertical="center" wrapText="1" readingOrder="1"/>
      <protection/>
    </xf>
    <xf numFmtId="3" fontId="18" fillId="0" borderId="28" xfId="42" applyNumberFormat="1" applyFont="1" applyFill="1" applyBorder="1" applyAlignment="1">
      <alignment horizontal="right" vertical="center" readingOrder="1"/>
    </xf>
    <xf numFmtId="3" fontId="10" fillId="0" borderId="28" xfId="0" applyNumberFormat="1" applyFont="1" applyBorder="1" applyAlignment="1">
      <alignment horizontal="right" vertical="center" readingOrder="1"/>
    </xf>
    <xf numFmtId="4" fontId="18" fillId="0" borderId="28" xfId="42" applyNumberFormat="1" applyFont="1" applyFill="1" applyBorder="1" applyAlignment="1">
      <alignment horizontal="right" vertical="center" readingOrder="1"/>
    </xf>
    <xf numFmtId="0" fontId="16" fillId="0" borderId="29" xfId="58" applyFont="1" applyFill="1" applyBorder="1" applyAlignment="1">
      <alignment horizontal="center" vertical="center" textRotation="90" wrapText="1" readingOrder="1"/>
      <protection/>
    </xf>
    <xf numFmtId="3" fontId="18" fillId="0" borderId="14" xfId="42" applyNumberFormat="1" applyFont="1" applyFill="1" applyBorder="1" applyAlignment="1">
      <alignment horizontal="right" vertical="center" readingOrder="1"/>
    </xf>
    <xf numFmtId="3" fontId="10" fillId="0" borderId="14" xfId="0" applyNumberFormat="1" applyFont="1" applyBorder="1" applyAlignment="1">
      <alignment horizontal="right" vertical="center" readingOrder="1"/>
    </xf>
    <xf numFmtId="4" fontId="18" fillId="0" borderId="14" xfId="42" applyNumberFormat="1" applyFont="1" applyFill="1" applyBorder="1" applyAlignment="1">
      <alignment horizontal="right" vertical="center" readingOrder="1"/>
    </xf>
    <xf numFmtId="3" fontId="18" fillId="0" borderId="0" xfId="42" applyNumberFormat="1" applyFont="1" applyFill="1" applyBorder="1" applyAlignment="1">
      <alignment horizontal="right" vertical="center" readingOrder="1"/>
    </xf>
    <xf numFmtId="3" fontId="10" fillId="0" borderId="0" xfId="0" applyNumberFormat="1" applyFont="1" applyBorder="1" applyAlignment="1">
      <alignment horizontal="right" vertical="center" readingOrder="1"/>
    </xf>
    <xf numFmtId="4" fontId="18" fillId="0" borderId="0" xfId="42" applyNumberFormat="1" applyFont="1" applyFill="1" applyBorder="1" applyAlignment="1">
      <alignment horizontal="right" vertical="center" readingOrder="1"/>
    </xf>
    <xf numFmtId="0" fontId="10" fillId="0" borderId="23" xfId="58" applyFont="1" applyFill="1" applyBorder="1" applyAlignment="1">
      <alignment horizontal="center" vertical="center" wrapText="1" readingOrder="1"/>
      <protection/>
    </xf>
    <xf numFmtId="3" fontId="18" fillId="0" borderId="23" xfId="42" applyNumberFormat="1" applyFont="1" applyFill="1" applyBorder="1" applyAlignment="1">
      <alignment horizontal="right" vertical="center" readingOrder="1"/>
    </xf>
    <xf numFmtId="3" fontId="10" fillId="0" borderId="23" xfId="0" applyNumberFormat="1" applyFont="1" applyBorder="1" applyAlignment="1">
      <alignment horizontal="right" vertical="center" readingOrder="1"/>
    </xf>
    <xf numFmtId="4" fontId="18" fillId="0" borderId="23" xfId="42" applyNumberFormat="1" applyFont="1" applyFill="1" applyBorder="1" applyAlignment="1">
      <alignment horizontal="right" vertical="center" readingOrder="1"/>
    </xf>
    <xf numFmtId="4" fontId="20" fillId="34" borderId="14" xfId="42" applyNumberFormat="1" applyFont="1" applyFill="1" applyBorder="1" applyAlignment="1">
      <alignment horizontal="right" vertical="center" readingOrder="1"/>
    </xf>
    <xf numFmtId="3" fontId="17" fillId="0" borderId="24" xfId="42" applyNumberFormat="1" applyFont="1" applyFill="1" applyBorder="1" applyAlignment="1">
      <alignment horizontal="right" vertical="center" readingOrder="1"/>
    </xf>
    <xf numFmtId="3" fontId="17" fillId="0" borderId="10" xfId="42" applyNumberFormat="1" applyFont="1" applyFill="1" applyBorder="1" applyAlignment="1">
      <alignment horizontal="right" vertical="center" readingOrder="1"/>
    </xf>
    <xf numFmtId="0" fontId="13" fillId="0" borderId="12" xfId="0" applyFont="1" applyFill="1" applyBorder="1" applyAlignment="1">
      <alignment vertical="center" readingOrder="1"/>
    </xf>
    <xf numFmtId="0" fontId="22" fillId="0" borderId="0" xfId="0" applyFont="1" applyAlignment="1">
      <alignment vertical="center" readingOrder="1"/>
    </xf>
    <xf numFmtId="0" fontId="7" fillId="0" borderId="30" xfId="58" applyFont="1" applyFill="1" applyBorder="1" applyAlignment="1">
      <alignment horizontal="left" vertical="center" wrapText="1" readingOrder="1"/>
      <protection/>
    </xf>
    <xf numFmtId="0" fontId="7" fillId="0" borderId="0" xfId="58" applyFont="1" applyFill="1" applyBorder="1" applyAlignment="1">
      <alignment horizontal="left" vertical="center" wrapText="1" readingOrder="1"/>
      <protection/>
    </xf>
    <xf numFmtId="3" fontId="10" fillId="0" borderId="0" xfId="42" applyNumberFormat="1" applyFont="1" applyFill="1" applyBorder="1" applyAlignment="1">
      <alignment vertical="center" readingOrder="1"/>
    </xf>
    <xf numFmtId="3" fontId="10" fillId="0" borderId="23" xfId="42" applyNumberFormat="1" applyFont="1" applyFill="1" applyBorder="1" applyAlignment="1">
      <alignment horizontal="right" vertical="center" readingOrder="1"/>
    </xf>
    <xf numFmtId="0" fontId="7" fillId="0" borderId="30" xfId="58" applyFont="1" applyFill="1" applyBorder="1" applyAlignment="1">
      <alignment vertical="center" wrapText="1" readingOrder="1"/>
      <protection/>
    </xf>
    <xf numFmtId="3" fontId="10" fillId="0" borderId="24" xfId="0" applyNumberFormat="1" applyFont="1" applyFill="1" applyBorder="1" applyAlignment="1">
      <alignment horizontal="right" vertical="center" readingOrder="1"/>
    </xf>
    <xf numFmtId="197" fontId="10" fillId="0" borderId="10" xfId="42" applyNumberFormat="1" applyFont="1" applyFill="1" applyBorder="1" applyAlignment="1">
      <alignment horizontal="right" vertical="center" readingOrder="1"/>
    </xf>
    <xf numFmtId="197" fontId="10" fillId="0" borderId="10" xfId="0" applyNumberFormat="1" applyFont="1" applyFill="1" applyBorder="1" applyAlignment="1">
      <alignment vertical="center" readingOrder="1"/>
    </xf>
    <xf numFmtId="197" fontId="10" fillId="0" borderId="12" xfId="42" applyNumberFormat="1" applyFont="1" applyFill="1" applyBorder="1" applyAlignment="1">
      <alignment horizontal="right" vertical="center" readingOrder="1"/>
    </xf>
    <xf numFmtId="185" fontId="10" fillId="0" borderId="10" xfId="61" applyNumberFormat="1" applyFont="1" applyFill="1" applyBorder="1" applyAlignment="1">
      <alignment horizontal="right" vertical="center" readingOrder="1"/>
    </xf>
    <xf numFmtId="10" fontId="10" fillId="0" borderId="10" xfId="61" applyNumberFormat="1" applyFont="1" applyFill="1" applyBorder="1" applyAlignment="1">
      <alignment horizontal="right" vertical="center" readingOrder="1"/>
    </xf>
    <xf numFmtId="10" fontId="17" fillId="0" borderId="14" xfId="61" applyNumberFormat="1" applyFont="1" applyFill="1" applyBorder="1" applyAlignment="1">
      <alignment horizontal="right" vertical="center" readingOrder="1"/>
    </xf>
    <xf numFmtId="10" fontId="10" fillId="0" borderId="12" xfId="61" applyNumberFormat="1" applyFont="1" applyFill="1" applyBorder="1" applyAlignment="1">
      <alignment horizontal="right" vertical="center" readingOrder="1"/>
    </xf>
    <xf numFmtId="10" fontId="10" fillId="0" borderId="11" xfId="61" applyNumberFormat="1" applyFont="1" applyFill="1" applyBorder="1" applyAlignment="1">
      <alignment horizontal="right" vertical="center" readingOrder="1"/>
    </xf>
    <xf numFmtId="185" fontId="10" fillId="0" borderId="12" xfId="61" applyNumberFormat="1" applyFont="1" applyFill="1" applyBorder="1" applyAlignment="1">
      <alignment horizontal="right" vertical="center" readingOrder="1"/>
    </xf>
    <xf numFmtId="0" fontId="14" fillId="0" borderId="13" xfId="0" applyFont="1" applyBorder="1" applyAlignment="1">
      <alignment horizontal="center" vertical="center" readingOrder="1"/>
    </xf>
    <xf numFmtId="0" fontId="14" fillId="0" borderId="14" xfId="0" applyFont="1" applyBorder="1" applyAlignment="1">
      <alignment horizontal="center" vertical="center" readingOrder="1"/>
    </xf>
    <xf numFmtId="0" fontId="14" fillId="0" borderId="31" xfId="0" applyFont="1" applyBorder="1" applyAlignment="1">
      <alignment horizontal="center" vertical="center" readingOrder="1"/>
    </xf>
    <xf numFmtId="0" fontId="16" fillId="0" borderId="14" xfId="0" applyFont="1" applyFill="1" applyBorder="1" applyAlignment="1">
      <alignment horizontal="center" vertical="center" wrapText="1" readingOrder="1"/>
    </xf>
    <xf numFmtId="0" fontId="16" fillId="0" borderId="25" xfId="58" applyFont="1" applyFill="1" applyBorder="1" applyAlignment="1">
      <alignment horizontal="center" vertical="center" textRotation="90" wrapText="1" readingOrder="1"/>
      <protection/>
    </xf>
    <xf numFmtId="0" fontId="16" fillId="0" borderId="21" xfId="58" applyFont="1" applyFill="1" applyBorder="1" applyAlignment="1">
      <alignment horizontal="center" vertical="center" textRotation="90" wrapText="1" readingOrder="1"/>
      <protection/>
    </xf>
    <xf numFmtId="0" fontId="16" fillId="0" borderId="32" xfId="58" applyFont="1" applyFill="1" applyBorder="1" applyAlignment="1">
      <alignment horizontal="center" vertical="center" textRotation="90" wrapText="1" readingOrder="1"/>
      <protection/>
    </xf>
    <xf numFmtId="0" fontId="16" fillId="0" borderId="33" xfId="58" applyFont="1" applyFill="1" applyBorder="1" applyAlignment="1">
      <alignment horizontal="center" vertical="center" textRotation="90" wrapText="1" readingOrder="1"/>
      <protection/>
    </xf>
    <xf numFmtId="0" fontId="16" fillId="0" borderId="34" xfId="58" applyFont="1" applyFill="1" applyBorder="1" applyAlignment="1">
      <alignment horizontal="center" vertical="center" textRotation="90" wrapText="1" readingOrder="1"/>
      <protection/>
    </xf>
    <xf numFmtId="0" fontId="9" fillId="0" borderId="18" xfId="0" applyFont="1" applyFill="1" applyBorder="1" applyAlignment="1">
      <alignment horizontal="center" vertical="center" readingOrder="1"/>
    </xf>
    <xf numFmtId="0" fontId="15" fillId="0" borderId="25" xfId="58" applyFont="1" applyFill="1" applyBorder="1" applyAlignment="1">
      <alignment horizontal="center" vertical="center" textRotation="90" readingOrder="1"/>
      <protection/>
    </xf>
    <xf numFmtId="0" fontId="15" fillId="0" borderId="21" xfId="58" applyFont="1" applyFill="1" applyBorder="1" applyAlignment="1">
      <alignment horizontal="center" vertical="center" textRotation="90" readingOrder="1"/>
      <protection/>
    </xf>
    <xf numFmtId="0" fontId="16" fillId="0" borderId="25" xfId="0" applyFont="1" applyFill="1" applyBorder="1" applyAlignment="1">
      <alignment horizontal="center" vertical="center" textRotation="90" readingOrder="1"/>
    </xf>
    <xf numFmtId="0" fontId="16" fillId="0" borderId="21" xfId="0" applyFont="1" applyFill="1" applyBorder="1" applyAlignment="1">
      <alignment horizontal="center" vertical="center" textRotation="90" readingOrder="1"/>
    </xf>
    <xf numFmtId="0" fontId="16" fillId="0" borderId="13" xfId="0" applyFont="1" applyFill="1" applyBorder="1" applyAlignment="1">
      <alignment horizontal="center" vertical="center" wrapText="1" readingOrder="1"/>
    </xf>
    <xf numFmtId="0" fontId="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 readingOrder="1"/>
    </xf>
    <xf numFmtId="0" fontId="1" fillId="0" borderId="32" xfId="0" applyFont="1" applyFill="1" applyBorder="1" applyAlignment="1">
      <alignment horizontal="center" vertical="center" textRotation="90" readingOrder="1"/>
    </xf>
    <xf numFmtId="0" fontId="15" fillId="0" borderId="33" xfId="58" applyFont="1" applyFill="1" applyBorder="1" applyAlignment="1">
      <alignment horizontal="center" vertical="center" textRotation="90" wrapText="1" readingOrder="1"/>
      <protection/>
    </xf>
    <xf numFmtId="0" fontId="15" fillId="0" borderId="34" xfId="58" applyFont="1" applyFill="1" applyBorder="1" applyAlignment="1">
      <alignment horizontal="center" vertical="center" textRotation="90" wrapText="1" readingOrder="1"/>
      <protection/>
    </xf>
    <xf numFmtId="0" fontId="15" fillId="0" borderId="35" xfId="58" applyFont="1" applyFill="1" applyBorder="1" applyAlignment="1">
      <alignment horizontal="center" vertical="center" textRotation="90" wrapText="1" readingOrder="1"/>
      <protection/>
    </xf>
    <xf numFmtId="0" fontId="9" fillId="0" borderId="14" xfId="0" applyFont="1" applyFill="1" applyBorder="1" applyAlignment="1">
      <alignment horizontal="center" vertical="center" readingOrder="1"/>
    </xf>
    <xf numFmtId="0" fontId="16" fillId="0" borderId="32" xfId="0" applyFont="1" applyFill="1" applyBorder="1" applyAlignment="1">
      <alignment horizontal="center" vertical="center" textRotation="90" readingOrder="1"/>
    </xf>
    <xf numFmtId="0" fontId="16" fillId="0" borderId="10" xfId="0" applyFont="1" applyFill="1" applyBorder="1" applyAlignment="1">
      <alignment horizontal="right" vertical="center" wrapText="1" readingOrder="1"/>
    </xf>
    <xf numFmtId="0" fontId="16" fillId="0" borderId="11" xfId="0" applyFont="1" applyFill="1" applyBorder="1" applyAlignment="1">
      <alignment horizontal="right" vertical="center" wrapText="1" readingOrder="1"/>
    </xf>
    <xf numFmtId="0" fontId="16" fillId="0" borderId="12" xfId="0" applyFont="1" applyFill="1" applyBorder="1" applyAlignment="1">
      <alignment horizontal="right" vertical="center" wrapText="1" readingOrder="1"/>
    </xf>
    <xf numFmtId="0" fontId="9" fillId="0" borderId="14" xfId="0" applyFont="1" applyFill="1" applyBorder="1" applyAlignment="1">
      <alignment horizontal="center" vertical="center" wrapText="1" readingOrder="1"/>
    </xf>
    <xf numFmtId="0" fontId="16" fillId="0" borderId="18" xfId="0" applyFont="1" applyFill="1" applyBorder="1" applyAlignment="1">
      <alignment horizontal="right" vertical="center" wrapText="1" readingOrder="1"/>
    </xf>
    <xf numFmtId="0" fontId="16" fillId="0" borderId="24" xfId="0" applyFont="1" applyFill="1" applyBorder="1" applyAlignment="1">
      <alignment horizontal="right" vertical="center" wrapText="1" readingOrder="1"/>
    </xf>
    <xf numFmtId="0" fontId="7" fillId="0" borderId="36" xfId="58" applyFont="1" applyFill="1" applyBorder="1" applyAlignment="1">
      <alignment horizontal="left" vertical="center" wrapText="1" readingOrder="1"/>
      <protection/>
    </xf>
    <xf numFmtId="0" fontId="7" fillId="0" borderId="30" xfId="58" applyFont="1" applyFill="1" applyBorder="1" applyAlignment="1">
      <alignment horizontal="left" vertical="center" wrapText="1" readingOrder="1"/>
      <protection/>
    </xf>
    <xf numFmtId="0" fontId="7" fillId="0" borderId="15" xfId="58" applyFont="1" applyFill="1" applyBorder="1" applyAlignment="1">
      <alignment horizontal="left" vertical="center" wrapText="1" readingOrder="1"/>
      <protection/>
    </xf>
    <xf numFmtId="0" fontId="7" fillId="0" borderId="17" xfId="58" applyFont="1" applyFill="1" applyBorder="1" applyAlignment="1">
      <alignment horizontal="left" vertical="center" wrapText="1" readingOrder="1"/>
      <protection/>
    </xf>
    <xf numFmtId="0" fontId="16" fillId="0" borderId="14" xfId="58" applyFont="1" applyFill="1" applyBorder="1" applyAlignment="1">
      <alignment horizontal="center" vertical="center" wrapText="1" readingOrder="1"/>
      <protection/>
    </xf>
    <xf numFmtId="0" fontId="7" fillId="0" borderId="15" xfId="58" applyFont="1" applyFill="1" applyBorder="1" applyAlignment="1">
      <alignment vertical="center" wrapText="1" readingOrder="1"/>
      <protection/>
    </xf>
    <xf numFmtId="0" fontId="7" fillId="0" borderId="17" xfId="58" applyFont="1" applyFill="1" applyBorder="1" applyAlignment="1">
      <alignment vertical="center" wrapText="1" readingOrder="1"/>
      <protection/>
    </xf>
    <xf numFmtId="0" fontId="16" fillId="0" borderId="25" xfId="0" applyFont="1" applyFill="1" applyBorder="1" applyAlignment="1">
      <alignment horizontal="center" vertical="center" textRotation="90" wrapText="1" readingOrder="1"/>
    </xf>
    <xf numFmtId="0" fontId="16" fillId="0" borderId="32" xfId="0" applyFont="1" applyFill="1" applyBorder="1" applyAlignment="1">
      <alignment horizontal="center" vertical="center" textRotation="90" wrapText="1" readingOrder="1"/>
    </xf>
    <xf numFmtId="0" fontId="16" fillId="0" borderId="26" xfId="0" applyFont="1" applyFill="1" applyBorder="1" applyAlignment="1">
      <alignment horizontal="center" vertical="center" textRotation="90" readingOrder="1"/>
    </xf>
    <xf numFmtId="0" fontId="16" fillId="0" borderId="0" xfId="0" applyFont="1" applyFill="1" applyBorder="1" applyAlignment="1">
      <alignment horizontal="right" vertical="center" wrapText="1" readingOrder="1"/>
    </xf>
    <xf numFmtId="0" fontId="16" fillId="0" borderId="18" xfId="0" applyFont="1" applyFill="1" applyBorder="1" applyAlignment="1">
      <alignment horizontal="center" vertical="center" wrapText="1" readingOrder="1"/>
    </xf>
    <xf numFmtId="0" fontId="16" fillId="0" borderId="24" xfId="0" applyFont="1" applyFill="1" applyBorder="1" applyAlignment="1">
      <alignment horizontal="center" vertical="center" wrapText="1" readingOrder="1"/>
    </xf>
    <xf numFmtId="0" fontId="16" fillId="0" borderId="36" xfId="58" applyFont="1" applyFill="1" applyBorder="1" applyAlignment="1">
      <alignment horizontal="center" vertical="center" textRotation="90" wrapText="1" readingOrder="1"/>
      <protection/>
    </xf>
    <xf numFmtId="0" fontId="16" fillId="0" borderId="26" xfId="58" applyFont="1" applyFill="1" applyBorder="1" applyAlignment="1">
      <alignment horizontal="center" vertical="center" textRotation="90" wrapText="1" readingOrder="1"/>
      <protection/>
    </xf>
    <xf numFmtId="0" fontId="16" fillId="0" borderId="30" xfId="58" applyFont="1" applyFill="1" applyBorder="1" applyAlignment="1">
      <alignment horizontal="center" vertical="center" textRotation="90" wrapText="1" readingOrder="1"/>
      <protection/>
    </xf>
    <xf numFmtId="0" fontId="7" fillId="0" borderId="18" xfId="58" applyFont="1" applyFill="1" applyBorder="1" applyAlignment="1">
      <alignment horizontal="center" vertical="center" wrapText="1" readingOrder="1"/>
      <protection/>
    </xf>
    <xf numFmtId="0" fontId="7" fillId="0" borderId="0" xfId="58" applyFont="1" applyFill="1" applyBorder="1" applyAlignment="1">
      <alignment horizontal="center" vertical="center" wrapText="1" readingOrder="1"/>
      <protection/>
    </xf>
    <xf numFmtId="0" fontId="7" fillId="0" borderId="24" xfId="58" applyFont="1" applyFill="1" applyBorder="1" applyAlignment="1">
      <alignment horizontal="center" vertical="center" wrapText="1" readingOrder="1"/>
      <protection/>
    </xf>
    <xf numFmtId="0" fontId="7" fillId="0" borderId="16" xfId="58" applyFont="1" applyFill="1" applyBorder="1" applyAlignment="1">
      <alignment horizontal="left" vertical="center" wrapText="1" readingOrder="1"/>
      <protection/>
    </xf>
    <xf numFmtId="0" fontId="7" fillId="0" borderId="36" xfId="58" applyFont="1" applyFill="1" applyBorder="1" applyAlignment="1">
      <alignment horizontal="center" vertical="center" wrapText="1" readingOrder="1"/>
      <protection/>
    </xf>
    <xf numFmtId="0" fontId="7" fillId="0" borderId="26" xfId="58" applyFont="1" applyFill="1" applyBorder="1" applyAlignment="1">
      <alignment horizontal="center" vertical="center" wrapText="1" readingOrder="1"/>
      <protection/>
    </xf>
    <xf numFmtId="0" fontId="7" fillId="0" borderId="30" xfId="58" applyFont="1" applyFill="1" applyBorder="1" applyAlignment="1">
      <alignment horizontal="center" vertical="center" wrapText="1" readingOrder="1"/>
      <protection/>
    </xf>
    <xf numFmtId="0" fontId="7" fillId="0" borderId="26" xfId="58" applyFont="1" applyFill="1" applyBorder="1" applyAlignment="1">
      <alignment horizontal="left" vertical="center" wrapText="1" readingOrder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bourse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3" customWidth="1"/>
  </cols>
  <sheetData>
    <row r="1" spans="1:11" ht="26.25" thickBot="1">
      <c r="A1" s="182" t="s">
        <v>107</v>
      </c>
      <c r="B1" s="183"/>
      <c r="C1" s="183"/>
      <c r="D1" s="183"/>
      <c r="E1" s="183"/>
      <c r="F1" s="183"/>
      <c r="G1" s="183"/>
      <c r="H1" s="183"/>
      <c r="I1" s="183"/>
      <c r="J1" s="183"/>
      <c r="K1" s="184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firstPageNumber="7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O63"/>
  <sheetViews>
    <sheetView zoomScale="150" zoomScaleNormal="150" zoomScalePageLayoutView="0" workbookViewId="0" topLeftCell="A1">
      <selection activeCell="A1" sqref="A1:K1"/>
    </sheetView>
  </sheetViews>
  <sheetFormatPr defaultColWidth="9.140625" defaultRowHeight="12.75"/>
  <cols>
    <col min="1" max="1" width="6.8515625" style="10" customWidth="1"/>
    <col min="2" max="2" width="22.00390625" style="10" customWidth="1"/>
    <col min="3" max="3" width="10.8515625" style="6" customWidth="1"/>
    <col min="4" max="7" width="10.8515625" style="3" customWidth="1"/>
    <col min="8" max="8" width="11.421875" style="9" customWidth="1"/>
    <col min="9" max="16384" width="9.140625" style="3" customWidth="1"/>
  </cols>
  <sheetData>
    <row r="1" spans="1:15" ht="19.5" customHeight="1">
      <c r="A1" s="61" t="s">
        <v>124</v>
      </c>
      <c r="B1" s="71"/>
      <c r="C1" s="61"/>
      <c r="D1" s="61"/>
      <c r="E1" s="61"/>
      <c r="F1" s="61"/>
      <c r="G1" s="61"/>
      <c r="H1" s="61"/>
      <c r="I1" s="12"/>
      <c r="J1" s="12"/>
      <c r="K1" s="12"/>
      <c r="L1" s="12"/>
      <c r="M1" s="12"/>
      <c r="N1" s="12"/>
      <c r="O1" s="12"/>
    </row>
    <row r="2" ht="6.75" customHeight="1" thickBot="1">
      <c r="A2" s="14"/>
    </row>
    <row r="3" spans="1:8" ht="13.5" customHeight="1" thickBot="1">
      <c r="A3" s="14"/>
      <c r="D3" s="197">
        <v>2011</v>
      </c>
      <c r="E3" s="197"/>
      <c r="F3" s="197"/>
      <c r="G3" s="197"/>
      <c r="H3" s="197"/>
    </row>
    <row r="4" spans="1:8" ht="13.5" thickBot="1">
      <c r="A4" s="22" t="s">
        <v>72</v>
      </c>
      <c r="B4" s="22" t="s">
        <v>73</v>
      </c>
      <c r="C4" s="41" t="s">
        <v>84</v>
      </c>
      <c r="D4" s="22" t="s">
        <v>85</v>
      </c>
      <c r="E4" s="22" t="s">
        <v>86</v>
      </c>
      <c r="F4" s="22" t="s">
        <v>87</v>
      </c>
      <c r="G4" s="22" t="s">
        <v>88</v>
      </c>
      <c r="H4" s="20" t="s">
        <v>149</v>
      </c>
    </row>
    <row r="5" spans="1:8" ht="19.5" customHeight="1">
      <c r="A5" s="186" t="s">
        <v>53</v>
      </c>
      <c r="B5" s="211" t="s">
        <v>54</v>
      </c>
      <c r="C5" s="42" t="s">
        <v>89</v>
      </c>
      <c r="D5" s="16">
        <v>2587575</v>
      </c>
      <c r="E5" s="15">
        <v>2976101</v>
      </c>
      <c r="F5" s="16">
        <v>2433774</v>
      </c>
      <c r="G5" s="16">
        <v>1833419</v>
      </c>
      <c r="H5" s="24">
        <f>SUM(D5:G5)</f>
        <v>9830869</v>
      </c>
    </row>
    <row r="6" spans="1:8" ht="19.5" customHeight="1" thickBot="1">
      <c r="A6" s="187"/>
      <c r="B6" s="212"/>
      <c r="C6" s="44" t="s">
        <v>0</v>
      </c>
      <c r="D6" s="18">
        <v>48355715</v>
      </c>
      <c r="E6" s="18">
        <v>53972067</v>
      </c>
      <c r="F6" s="18">
        <v>39937945</v>
      </c>
      <c r="G6" s="18">
        <v>26754358</v>
      </c>
      <c r="H6" s="25">
        <f>SUM(D6:G6)</f>
        <v>169020085</v>
      </c>
    </row>
    <row r="7" spans="1:8" ht="19.5" customHeight="1">
      <c r="A7" s="187"/>
      <c r="B7" s="213" t="s">
        <v>55</v>
      </c>
      <c r="C7" s="42" t="s">
        <v>89</v>
      </c>
      <c r="D7" s="16">
        <v>1647812</v>
      </c>
      <c r="E7" s="15">
        <v>379048</v>
      </c>
      <c r="F7" s="16">
        <v>870062</v>
      </c>
      <c r="G7" s="16">
        <v>413926</v>
      </c>
      <c r="H7" s="24">
        <f aca="true" t="shared" si="0" ref="H7:H60">SUM(D7:G7)</f>
        <v>3310848</v>
      </c>
    </row>
    <row r="8" spans="1:8" s="8" customFormat="1" ht="19.5" customHeight="1" thickBot="1">
      <c r="A8" s="188"/>
      <c r="B8" s="214"/>
      <c r="C8" s="44" t="s">
        <v>0</v>
      </c>
      <c r="D8" s="18">
        <v>30355631</v>
      </c>
      <c r="E8" s="18">
        <v>6870395</v>
      </c>
      <c r="F8" s="18">
        <v>14191258</v>
      </c>
      <c r="G8" s="18">
        <v>6006989</v>
      </c>
      <c r="H8" s="25">
        <f t="shared" si="0"/>
        <v>57424273</v>
      </c>
    </row>
    <row r="9" spans="1:8" s="4" customFormat="1" ht="10.5" customHeight="1">
      <c r="A9" s="194" t="s">
        <v>60</v>
      </c>
      <c r="B9" s="213" t="s">
        <v>1</v>
      </c>
      <c r="C9" s="42" t="s">
        <v>89</v>
      </c>
      <c r="D9" s="62">
        <v>17</v>
      </c>
      <c r="E9" s="66">
        <v>3704</v>
      </c>
      <c r="F9" s="16">
        <v>241</v>
      </c>
      <c r="G9" s="16">
        <v>2</v>
      </c>
      <c r="H9" s="24">
        <f t="shared" si="0"/>
        <v>3964</v>
      </c>
    </row>
    <row r="10" spans="1:8" s="4" customFormat="1" ht="10.5" customHeight="1" thickBot="1">
      <c r="A10" s="195"/>
      <c r="B10" s="214"/>
      <c r="C10" s="44" t="s">
        <v>0</v>
      </c>
      <c r="D10" s="64">
        <v>28</v>
      </c>
      <c r="E10" s="64">
        <v>6926</v>
      </c>
      <c r="F10" s="18">
        <v>451</v>
      </c>
      <c r="G10" s="18">
        <v>4</v>
      </c>
      <c r="H10" s="25">
        <f t="shared" si="0"/>
        <v>7409</v>
      </c>
    </row>
    <row r="11" spans="1:8" s="4" customFormat="1" ht="10.5" customHeight="1">
      <c r="A11" s="195"/>
      <c r="B11" s="213" t="s">
        <v>2</v>
      </c>
      <c r="C11" s="42" t="s">
        <v>89</v>
      </c>
      <c r="D11" s="16">
        <v>1331036</v>
      </c>
      <c r="E11" s="15">
        <v>5431584</v>
      </c>
      <c r="F11" s="16">
        <v>1801357</v>
      </c>
      <c r="G11" s="16">
        <v>1204275</v>
      </c>
      <c r="H11" s="24">
        <f t="shared" si="0"/>
        <v>9768252</v>
      </c>
    </row>
    <row r="12" spans="1:8" s="4" customFormat="1" ht="10.5" customHeight="1" thickBot="1">
      <c r="A12" s="195"/>
      <c r="B12" s="214"/>
      <c r="C12" s="44" t="s">
        <v>0</v>
      </c>
      <c r="D12" s="18">
        <v>10700114</v>
      </c>
      <c r="E12" s="18">
        <v>39107939</v>
      </c>
      <c r="F12" s="18">
        <v>12022192</v>
      </c>
      <c r="G12" s="18">
        <v>7115280</v>
      </c>
      <c r="H12" s="25">
        <f t="shared" si="0"/>
        <v>68945525</v>
      </c>
    </row>
    <row r="13" spans="1:8" s="4" customFormat="1" ht="10.5" customHeight="1">
      <c r="A13" s="195"/>
      <c r="B13" s="213" t="s">
        <v>3</v>
      </c>
      <c r="C13" s="42" t="s">
        <v>89</v>
      </c>
      <c r="D13" s="16">
        <v>820788</v>
      </c>
      <c r="E13" s="15">
        <v>814944</v>
      </c>
      <c r="F13" s="16">
        <v>1275422</v>
      </c>
      <c r="G13" s="16">
        <v>336692</v>
      </c>
      <c r="H13" s="24">
        <f t="shared" si="0"/>
        <v>3247846</v>
      </c>
    </row>
    <row r="14" spans="1:8" s="4" customFormat="1" ht="10.5" customHeight="1" thickBot="1">
      <c r="A14" s="195"/>
      <c r="B14" s="214"/>
      <c r="C14" s="44" t="s">
        <v>0</v>
      </c>
      <c r="D14" s="18">
        <v>6619152</v>
      </c>
      <c r="E14" s="18">
        <v>6120263</v>
      </c>
      <c r="F14" s="18">
        <v>8868774</v>
      </c>
      <c r="G14" s="18">
        <v>2204239</v>
      </c>
      <c r="H14" s="25">
        <f t="shared" si="0"/>
        <v>23812428</v>
      </c>
    </row>
    <row r="15" spans="1:8" s="4" customFormat="1" ht="10.5" customHeight="1">
      <c r="A15" s="195"/>
      <c r="B15" s="213" t="s">
        <v>4</v>
      </c>
      <c r="C15" s="42" t="s">
        <v>89</v>
      </c>
      <c r="D15" s="16">
        <v>184150</v>
      </c>
      <c r="E15" s="15">
        <v>280290</v>
      </c>
      <c r="F15" s="16">
        <v>83000</v>
      </c>
      <c r="G15" s="16">
        <v>75140</v>
      </c>
      <c r="H15" s="24">
        <f t="shared" si="0"/>
        <v>622580</v>
      </c>
    </row>
    <row r="16" spans="1:8" s="4" customFormat="1" ht="10.5" customHeight="1" thickBot="1">
      <c r="A16" s="195"/>
      <c r="B16" s="214"/>
      <c r="C16" s="44" t="s">
        <v>0</v>
      </c>
      <c r="D16" s="18">
        <v>1959555</v>
      </c>
      <c r="E16" s="18">
        <v>2827419</v>
      </c>
      <c r="F16" s="18">
        <v>838300</v>
      </c>
      <c r="G16" s="18">
        <v>777649</v>
      </c>
      <c r="H16" s="25">
        <f t="shared" si="0"/>
        <v>6402923</v>
      </c>
    </row>
    <row r="17" spans="1:8" s="4" customFormat="1" ht="10.5" customHeight="1">
      <c r="A17" s="195"/>
      <c r="B17" s="211" t="s">
        <v>141</v>
      </c>
      <c r="C17" s="42" t="s">
        <v>89</v>
      </c>
      <c r="D17" s="82">
        <v>5797</v>
      </c>
      <c r="E17" s="82">
        <v>14820</v>
      </c>
      <c r="F17" s="82">
        <v>12630</v>
      </c>
      <c r="G17" s="82">
        <v>17110</v>
      </c>
      <c r="H17" s="93">
        <f t="shared" si="0"/>
        <v>50357</v>
      </c>
    </row>
    <row r="18" spans="1:8" s="4" customFormat="1" ht="10.5" customHeight="1" thickBot="1">
      <c r="A18" s="195"/>
      <c r="B18" s="212"/>
      <c r="C18" s="44" t="s">
        <v>0</v>
      </c>
      <c r="D18" s="82">
        <v>582599</v>
      </c>
      <c r="E18" s="82">
        <v>1482000</v>
      </c>
      <c r="F18" s="82">
        <v>1263068</v>
      </c>
      <c r="G18" s="82">
        <v>1711165</v>
      </c>
      <c r="H18" s="93">
        <f t="shared" si="0"/>
        <v>5038832</v>
      </c>
    </row>
    <row r="19" spans="1:8" s="4" customFormat="1" ht="10.5" customHeight="1">
      <c r="A19" s="195"/>
      <c r="B19" s="213" t="s">
        <v>5</v>
      </c>
      <c r="C19" s="42" t="s">
        <v>89</v>
      </c>
      <c r="D19" s="16">
        <v>54558</v>
      </c>
      <c r="E19" s="15">
        <v>63315</v>
      </c>
      <c r="F19" s="16">
        <v>82159</v>
      </c>
      <c r="G19" s="16">
        <v>40414</v>
      </c>
      <c r="H19" s="24">
        <f t="shared" si="0"/>
        <v>240446</v>
      </c>
    </row>
    <row r="20" spans="1:8" s="4" customFormat="1" ht="10.5" customHeight="1" thickBot="1">
      <c r="A20" s="195"/>
      <c r="B20" s="214"/>
      <c r="C20" s="44" t="s">
        <v>0</v>
      </c>
      <c r="D20" s="18">
        <v>1029697</v>
      </c>
      <c r="E20" s="18">
        <v>1203466</v>
      </c>
      <c r="F20" s="18">
        <v>1575483</v>
      </c>
      <c r="G20" s="18">
        <v>784584</v>
      </c>
      <c r="H20" s="25">
        <f t="shared" si="0"/>
        <v>4593230</v>
      </c>
    </row>
    <row r="21" spans="1:8" s="4" customFormat="1" ht="10.5" customHeight="1">
      <c r="A21" s="195"/>
      <c r="B21" s="213" t="s">
        <v>6</v>
      </c>
      <c r="C21" s="42" t="s">
        <v>89</v>
      </c>
      <c r="D21" s="16">
        <v>0</v>
      </c>
      <c r="E21" s="15">
        <v>48500</v>
      </c>
      <c r="F21" s="15">
        <v>10510</v>
      </c>
      <c r="G21" s="15">
        <v>12390</v>
      </c>
      <c r="H21" s="24">
        <f t="shared" si="0"/>
        <v>71400</v>
      </c>
    </row>
    <row r="22" spans="1:8" s="4" customFormat="1" ht="10.5" customHeight="1" thickBot="1">
      <c r="A22" s="195"/>
      <c r="B22" s="214"/>
      <c r="C22" s="44" t="s">
        <v>0</v>
      </c>
      <c r="D22" s="18">
        <v>0</v>
      </c>
      <c r="E22" s="18">
        <v>1241020</v>
      </c>
      <c r="F22" s="18">
        <v>270580</v>
      </c>
      <c r="G22" s="18">
        <v>322180</v>
      </c>
      <c r="H22" s="25">
        <f t="shared" si="0"/>
        <v>1833780</v>
      </c>
    </row>
    <row r="23" spans="1:8" s="4" customFormat="1" ht="10.5" customHeight="1">
      <c r="A23" s="195"/>
      <c r="B23" s="213" t="s">
        <v>21</v>
      </c>
      <c r="C23" s="42" t="s">
        <v>89</v>
      </c>
      <c r="D23" s="16">
        <v>0</v>
      </c>
      <c r="E23" s="15">
        <v>32700</v>
      </c>
      <c r="F23" s="16">
        <v>14590</v>
      </c>
      <c r="G23" s="16">
        <v>500</v>
      </c>
      <c r="H23" s="24">
        <f t="shared" si="0"/>
        <v>47790</v>
      </c>
    </row>
    <row r="24" spans="1:8" s="4" customFormat="1" ht="10.5" customHeight="1" thickBot="1">
      <c r="A24" s="195"/>
      <c r="B24" s="214"/>
      <c r="C24" s="44" t="s">
        <v>0</v>
      </c>
      <c r="D24" s="18">
        <v>0</v>
      </c>
      <c r="E24" s="18">
        <v>835390</v>
      </c>
      <c r="F24" s="18">
        <v>373690</v>
      </c>
      <c r="G24" s="18">
        <v>13000</v>
      </c>
      <c r="H24" s="25">
        <f t="shared" si="0"/>
        <v>1222080</v>
      </c>
    </row>
    <row r="25" spans="1:8" s="4" customFormat="1" ht="10.5" customHeight="1">
      <c r="A25" s="195"/>
      <c r="B25" s="211" t="s">
        <v>153</v>
      </c>
      <c r="C25" s="42" t="s">
        <v>89</v>
      </c>
      <c r="D25" s="82">
        <v>0</v>
      </c>
      <c r="E25" s="82">
        <v>0</v>
      </c>
      <c r="F25" s="82">
        <v>0</v>
      </c>
      <c r="G25" s="82">
        <v>3550</v>
      </c>
      <c r="H25" s="93">
        <f t="shared" si="0"/>
        <v>3550</v>
      </c>
    </row>
    <row r="26" spans="1:8" s="4" customFormat="1" ht="10.5" customHeight="1" thickBot="1">
      <c r="A26" s="195"/>
      <c r="B26" s="212"/>
      <c r="C26" s="44" t="s">
        <v>0</v>
      </c>
      <c r="D26" s="82">
        <v>0</v>
      </c>
      <c r="E26" s="82">
        <v>0</v>
      </c>
      <c r="F26" s="82">
        <v>0</v>
      </c>
      <c r="G26" s="82">
        <v>88750</v>
      </c>
      <c r="H26" s="93">
        <f t="shared" si="0"/>
        <v>88750</v>
      </c>
    </row>
    <row r="27" spans="1:8" s="4" customFormat="1" ht="10.5" customHeight="1">
      <c r="A27" s="195"/>
      <c r="B27" s="213" t="s">
        <v>7</v>
      </c>
      <c r="C27" s="42" t="s">
        <v>89</v>
      </c>
      <c r="D27" s="16">
        <v>4883592</v>
      </c>
      <c r="E27" s="15">
        <v>3992475</v>
      </c>
      <c r="F27" s="16">
        <v>2282699</v>
      </c>
      <c r="G27" s="16">
        <v>8444039</v>
      </c>
      <c r="H27" s="24">
        <f t="shared" si="0"/>
        <v>19602805</v>
      </c>
    </row>
    <row r="28" spans="1:8" s="4" customFormat="1" ht="10.5" customHeight="1" thickBot="1">
      <c r="A28" s="195"/>
      <c r="B28" s="214"/>
      <c r="C28" s="44" t="s">
        <v>0</v>
      </c>
      <c r="D28" s="18">
        <v>9028123</v>
      </c>
      <c r="E28" s="18">
        <v>7353469</v>
      </c>
      <c r="F28" s="18">
        <v>3803891</v>
      </c>
      <c r="G28" s="18">
        <v>13868895</v>
      </c>
      <c r="H28" s="25">
        <f t="shared" si="0"/>
        <v>34054378</v>
      </c>
    </row>
    <row r="29" spans="1:8" s="4" customFormat="1" ht="10.5" customHeight="1">
      <c r="A29" s="195"/>
      <c r="B29" s="213" t="s">
        <v>8</v>
      </c>
      <c r="C29" s="42" t="s">
        <v>89</v>
      </c>
      <c r="D29" s="16">
        <v>12150212</v>
      </c>
      <c r="E29" s="15">
        <v>8663582</v>
      </c>
      <c r="F29" s="16">
        <v>0</v>
      </c>
      <c r="G29" s="16">
        <v>0</v>
      </c>
      <c r="H29" s="24">
        <f t="shared" si="0"/>
        <v>20813794</v>
      </c>
    </row>
    <row r="30" spans="1:8" s="4" customFormat="1" ht="10.5" customHeight="1" thickBot="1">
      <c r="A30" s="195"/>
      <c r="B30" s="214"/>
      <c r="C30" s="44" t="s">
        <v>0</v>
      </c>
      <c r="D30" s="18">
        <v>22490474</v>
      </c>
      <c r="E30" s="18">
        <v>16114805</v>
      </c>
      <c r="F30" s="18">
        <v>0</v>
      </c>
      <c r="G30" s="18">
        <v>0</v>
      </c>
      <c r="H30" s="25">
        <f t="shared" si="0"/>
        <v>38605279</v>
      </c>
    </row>
    <row r="31" spans="1:8" s="4" customFormat="1" ht="10.5" customHeight="1">
      <c r="A31" s="195"/>
      <c r="B31" s="213" t="s">
        <v>17</v>
      </c>
      <c r="C31" s="42" t="s">
        <v>89</v>
      </c>
      <c r="D31" s="16">
        <v>3596</v>
      </c>
      <c r="E31" s="15">
        <v>29634</v>
      </c>
      <c r="F31" s="16">
        <v>20072</v>
      </c>
      <c r="G31" s="16">
        <v>16803</v>
      </c>
      <c r="H31" s="24">
        <f t="shared" si="0"/>
        <v>70105</v>
      </c>
    </row>
    <row r="32" spans="1:8" s="4" customFormat="1" ht="10.5" customHeight="1" thickBot="1">
      <c r="A32" s="195"/>
      <c r="B32" s="214"/>
      <c r="C32" s="44" t="s">
        <v>0</v>
      </c>
      <c r="D32" s="18">
        <v>370339</v>
      </c>
      <c r="E32" s="18">
        <v>2963850</v>
      </c>
      <c r="F32" s="18">
        <v>2009892</v>
      </c>
      <c r="G32" s="18">
        <v>1690550</v>
      </c>
      <c r="H32" s="25">
        <f t="shared" si="0"/>
        <v>7034631</v>
      </c>
    </row>
    <row r="33" spans="1:8" s="4" customFormat="1" ht="10.5" customHeight="1">
      <c r="A33" s="195"/>
      <c r="B33" s="213" t="s">
        <v>20</v>
      </c>
      <c r="C33" s="42" t="s">
        <v>89</v>
      </c>
      <c r="D33" s="62">
        <v>1820</v>
      </c>
      <c r="E33" s="66">
        <v>21160</v>
      </c>
      <c r="F33" s="62">
        <v>72411</v>
      </c>
      <c r="G33" s="16">
        <v>15104</v>
      </c>
      <c r="H33" s="24">
        <f t="shared" si="0"/>
        <v>110495</v>
      </c>
    </row>
    <row r="34" spans="1:8" s="4" customFormat="1" ht="10.5" customHeight="1" thickBot="1">
      <c r="A34" s="195"/>
      <c r="B34" s="214"/>
      <c r="C34" s="44" t="s">
        <v>0</v>
      </c>
      <c r="D34" s="64">
        <v>188205</v>
      </c>
      <c r="E34" s="64">
        <v>2124464</v>
      </c>
      <c r="F34" s="64">
        <v>7241962</v>
      </c>
      <c r="G34" s="18">
        <v>1524443</v>
      </c>
      <c r="H34" s="25">
        <f t="shared" si="0"/>
        <v>11079074</v>
      </c>
    </row>
    <row r="35" spans="1:8" s="4" customFormat="1" ht="10.5" customHeight="1">
      <c r="A35" s="195"/>
      <c r="B35" s="213" t="s">
        <v>19</v>
      </c>
      <c r="C35" s="42" t="s">
        <v>89</v>
      </c>
      <c r="D35" s="62">
        <v>660</v>
      </c>
      <c r="E35" s="15">
        <v>15</v>
      </c>
      <c r="F35" s="16">
        <v>506</v>
      </c>
      <c r="G35" s="16">
        <v>270</v>
      </c>
      <c r="H35" s="24">
        <f t="shared" si="0"/>
        <v>1451</v>
      </c>
    </row>
    <row r="36" spans="1:8" s="4" customFormat="1" ht="10.5" customHeight="1" thickBot="1">
      <c r="A36" s="195"/>
      <c r="B36" s="214"/>
      <c r="C36" s="44" t="s">
        <v>0</v>
      </c>
      <c r="D36" s="64">
        <v>59300</v>
      </c>
      <c r="E36" s="18">
        <v>1350</v>
      </c>
      <c r="F36" s="18">
        <v>40680</v>
      </c>
      <c r="G36" s="18">
        <v>21550</v>
      </c>
      <c r="H36" s="25">
        <f t="shared" si="0"/>
        <v>122880</v>
      </c>
    </row>
    <row r="37" spans="1:8" s="4" customFormat="1" ht="10.5" customHeight="1">
      <c r="A37" s="195"/>
      <c r="B37" s="213" t="s">
        <v>9</v>
      </c>
      <c r="C37" s="42" t="s">
        <v>89</v>
      </c>
      <c r="D37" s="81">
        <v>36000</v>
      </c>
      <c r="E37" s="82">
        <v>199472</v>
      </c>
      <c r="F37" s="82">
        <v>26010</v>
      </c>
      <c r="G37" s="82">
        <v>611819</v>
      </c>
      <c r="H37" s="93">
        <f t="shared" si="0"/>
        <v>873301</v>
      </c>
    </row>
    <row r="38" spans="1:8" s="4" customFormat="1" ht="10.5" customHeight="1" thickBot="1">
      <c r="A38" s="195"/>
      <c r="B38" s="214"/>
      <c r="C38" s="44" t="s">
        <v>0</v>
      </c>
      <c r="D38" s="81">
        <v>141490</v>
      </c>
      <c r="E38" s="82">
        <v>573011</v>
      </c>
      <c r="F38" s="82">
        <v>67114</v>
      </c>
      <c r="G38" s="82">
        <v>1377718</v>
      </c>
      <c r="H38" s="93">
        <f t="shared" si="0"/>
        <v>2159333</v>
      </c>
    </row>
    <row r="39" spans="1:8" s="4" customFormat="1" ht="10.5" customHeight="1">
      <c r="A39" s="195"/>
      <c r="B39" s="213" t="s">
        <v>10</v>
      </c>
      <c r="C39" s="42" t="s">
        <v>89</v>
      </c>
      <c r="D39" s="16">
        <v>16150</v>
      </c>
      <c r="E39" s="15">
        <v>7500</v>
      </c>
      <c r="F39" s="16">
        <v>2500</v>
      </c>
      <c r="G39" s="16">
        <v>0</v>
      </c>
      <c r="H39" s="24">
        <f t="shared" si="0"/>
        <v>26150</v>
      </c>
    </row>
    <row r="40" spans="1:8" s="4" customFormat="1" ht="10.5" customHeight="1" thickBot="1">
      <c r="A40" s="195"/>
      <c r="B40" s="214"/>
      <c r="C40" s="44" t="s">
        <v>0</v>
      </c>
      <c r="D40" s="18">
        <v>1660000</v>
      </c>
      <c r="E40" s="18">
        <v>750000</v>
      </c>
      <c r="F40" s="18">
        <v>250000</v>
      </c>
      <c r="G40" s="18">
        <v>0</v>
      </c>
      <c r="H40" s="25">
        <f t="shared" si="0"/>
        <v>2660000</v>
      </c>
    </row>
    <row r="41" spans="1:8" s="4" customFormat="1" ht="10.5" customHeight="1">
      <c r="A41" s="195"/>
      <c r="B41" s="213" t="s">
        <v>11</v>
      </c>
      <c r="C41" s="42" t="s">
        <v>89</v>
      </c>
      <c r="D41" s="62">
        <v>662360</v>
      </c>
      <c r="E41" s="66">
        <v>226499</v>
      </c>
      <c r="F41" s="16">
        <v>223492</v>
      </c>
      <c r="G41" s="16">
        <v>303085</v>
      </c>
      <c r="H41" s="24">
        <f t="shared" si="0"/>
        <v>1415436</v>
      </c>
    </row>
    <row r="42" spans="1:8" s="4" customFormat="1" ht="10.5" customHeight="1" thickBot="1">
      <c r="A42" s="195"/>
      <c r="B42" s="214"/>
      <c r="C42" s="44" t="s">
        <v>0</v>
      </c>
      <c r="D42" s="64">
        <v>6734780</v>
      </c>
      <c r="E42" s="64">
        <v>2099388</v>
      </c>
      <c r="F42" s="18">
        <v>1868822</v>
      </c>
      <c r="G42" s="18">
        <v>2340133</v>
      </c>
      <c r="H42" s="25">
        <f t="shared" si="0"/>
        <v>13043123</v>
      </c>
    </row>
    <row r="43" spans="1:8" s="4" customFormat="1" ht="10.5" customHeight="1">
      <c r="A43" s="195"/>
      <c r="B43" s="213" t="s">
        <v>12</v>
      </c>
      <c r="C43" s="42" t="s">
        <v>89</v>
      </c>
      <c r="D43" s="16">
        <v>673138</v>
      </c>
      <c r="E43" s="15">
        <v>4660102</v>
      </c>
      <c r="F43" s="16">
        <v>172820</v>
      </c>
      <c r="G43" s="16">
        <v>211151</v>
      </c>
      <c r="H43" s="24">
        <f t="shared" si="0"/>
        <v>5717211</v>
      </c>
    </row>
    <row r="44" spans="1:8" s="4" customFormat="1" ht="10.5" customHeight="1" thickBot="1">
      <c r="A44" s="195"/>
      <c r="B44" s="214"/>
      <c r="C44" s="44" t="s">
        <v>0</v>
      </c>
      <c r="D44" s="18">
        <v>6533446</v>
      </c>
      <c r="E44" s="18">
        <v>40746184</v>
      </c>
      <c r="F44" s="18">
        <v>1383777</v>
      </c>
      <c r="G44" s="18">
        <v>1574694</v>
      </c>
      <c r="H44" s="25">
        <f t="shared" si="0"/>
        <v>50238101</v>
      </c>
    </row>
    <row r="45" spans="1:8" s="4" customFormat="1" ht="10.5" customHeight="1">
      <c r="A45" s="195"/>
      <c r="B45" s="213" t="s">
        <v>13</v>
      </c>
      <c r="C45" s="42" t="s">
        <v>89</v>
      </c>
      <c r="D45" s="16">
        <v>23330</v>
      </c>
      <c r="E45" s="15">
        <v>0</v>
      </c>
      <c r="F45" s="16">
        <v>0</v>
      </c>
      <c r="G45" s="16">
        <v>0</v>
      </c>
      <c r="H45" s="24">
        <f t="shared" si="0"/>
        <v>23330</v>
      </c>
    </row>
    <row r="46" spans="1:8" s="4" customFormat="1" ht="10.5" customHeight="1" thickBot="1">
      <c r="A46" s="195"/>
      <c r="B46" s="214"/>
      <c r="C46" s="44" t="s">
        <v>0</v>
      </c>
      <c r="D46" s="18">
        <v>245467</v>
      </c>
      <c r="E46" s="18">
        <v>0</v>
      </c>
      <c r="F46" s="18">
        <v>0</v>
      </c>
      <c r="G46" s="18">
        <v>0</v>
      </c>
      <c r="H46" s="25">
        <f t="shared" si="0"/>
        <v>245467</v>
      </c>
    </row>
    <row r="47" spans="1:8" s="4" customFormat="1" ht="10.5" customHeight="1">
      <c r="A47" s="195"/>
      <c r="B47" s="213" t="s">
        <v>14</v>
      </c>
      <c r="C47" s="42" t="s">
        <v>89</v>
      </c>
      <c r="D47" s="62">
        <v>10000</v>
      </c>
      <c r="E47" s="15">
        <v>0</v>
      </c>
      <c r="F47" s="16">
        <v>0</v>
      </c>
      <c r="G47" s="16">
        <v>0</v>
      </c>
      <c r="H47" s="24">
        <f t="shared" si="0"/>
        <v>10000</v>
      </c>
    </row>
    <row r="48" spans="1:8" s="4" customFormat="1" ht="10.5" customHeight="1" thickBot="1">
      <c r="A48" s="195"/>
      <c r="B48" s="214"/>
      <c r="C48" s="44" t="s">
        <v>0</v>
      </c>
      <c r="D48" s="64">
        <v>106000</v>
      </c>
      <c r="E48" s="18">
        <v>0</v>
      </c>
      <c r="F48" s="18">
        <v>0</v>
      </c>
      <c r="G48" s="18">
        <v>0</v>
      </c>
      <c r="H48" s="25">
        <f t="shared" si="0"/>
        <v>106000</v>
      </c>
    </row>
    <row r="49" spans="1:8" s="4" customFormat="1" ht="10.5" customHeight="1">
      <c r="A49" s="195"/>
      <c r="B49" s="213" t="s">
        <v>154</v>
      </c>
      <c r="C49" s="42" t="s">
        <v>89</v>
      </c>
      <c r="D49" s="62">
        <v>0</v>
      </c>
      <c r="E49" s="15">
        <v>0</v>
      </c>
      <c r="F49" s="16">
        <v>557115</v>
      </c>
      <c r="G49" s="16">
        <v>100494</v>
      </c>
      <c r="H49" s="24">
        <f t="shared" si="0"/>
        <v>657609</v>
      </c>
    </row>
    <row r="50" spans="1:8" s="4" customFormat="1" ht="10.5" customHeight="1" thickBot="1">
      <c r="A50" s="204"/>
      <c r="B50" s="214"/>
      <c r="C50" s="44" t="s">
        <v>0</v>
      </c>
      <c r="D50" s="64">
        <v>0</v>
      </c>
      <c r="E50" s="18">
        <v>0</v>
      </c>
      <c r="F50" s="18">
        <v>5582898</v>
      </c>
      <c r="G50" s="18">
        <v>1017970</v>
      </c>
      <c r="H50" s="25">
        <f t="shared" si="0"/>
        <v>6600868</v>
      </c>
    </row>
    <row r="51" spans="1:8" s="4" customFormat="1" ht="10.5" customHeight="1">
      <c r="A51" s="186" t="s">
        <v>58</v>
      </c>
      <c r="B51" s="216" t="s">
        <v>62</v>
      </c>
      <c r="C51" s="42" t="s">
        <v>89</v>
      </c>
      <c r="D51" s="62">
        <v>0</v>
      </c>
      <c r="E51" s="15">
        <v>0</v>
      </c>
      <c r="F51" s="62">
        <v>600998</v>
      </c>
      <c r="G51" s="16">
        <v>0</v>
      </c>
      <c r="H51" s="24">
        <f t="shared" si="0"/>
        <v>600998</v>
      </c>
    </row>
    <row r="52" spans="1:8" s="4" customFormat="1" ht="10.5" customHeight="1" thickBot="1">
      <c r="A52" s="187"/>
      <c r="B52" s="217"/>
      <c r="C52" s="44" t="s">
        <v>0</v>
      </c>
      <c r="D52" s="64">
        <v>0</v>
      </c>
      <c r="E52" s="18">
        <v>0</v>
      </c>
      <c r="F52" s="64">
        <v>1802989</v>
      </c>
      <c r="G52" s="18">
        <v>0</v>
      </c>
      <c r="H52" s="25">
        <f t="shared" si="0"/>
        <v>1802989</v>
      </c>
    </row>
    <row r="53" spans="1:8" s="4" customFormat="1" ht="10.5" customHeight="1">
      <c r="A53" s="187"/>
      <c r="B53" s="216" t="s">
        <v>15</v>
      </c>
      <c r="C53" s="42" t="s">
        <v>89</v>
      </c>
      <c r="D53" s="16">
        <v>29284</v>
      </c>
      <c r="E53" s="15">
        <v>132592</v>
      </c>
      <c r="F53" s="16">
        <v>60493</v>
      </c>
      <c r="G53" s="16">
        <v>43912</v>
      </c>
      <c r="H53" s="24">
        <f t="shared" si="0"/>
        <v>266281</v>
      </c>
    </row>
    <row r="54" spans="1:8" s="4" customFormat="1" ht="10.5" customHeight="1" thickBot="1">
      <c r="A54" s="187"/>
      <c r="B54" s="217"/>
      <c r="C54" s="44" t="s">
        <v>0</v>
      </c>
      <c r="D54" s="18">
        <v>496267</v>
      </c>
      <c r="E54" s="18">
        <v>2311626</v>
      </c>
      <c r="F54" s="18">
        <v>986305</v>
      </c>
      <c r="G54" s="18">
        <v>716835</v>
      </c>
      <c r="H54" s="25">
        <f t="shared" si="0"/>
        <v>4511033</v>
      </c>
    </row>
    <row r="55" spans="1:8" s="4" customFormat="1" ht="10.5" customHeight="1">
      <c r="A55" s="187"/>
      <c r="B55" s="216" t="s">
        <v>99</v>
      </c>
      <c r="C55" s="42" t="s">
        <v>89</v>
      </c>
      <c r="D55" s="16">
        <v>4728</v>
      </c>
      <c r="E55" s="66">
        <v>14498</v>
      </c>
      <c r="F55" s="62">
        <v>8530</v>
      </c>
      <c r="G55" s="16">
        <v>6654</v>
      </c>
      <c r="H55" s="24">
        <f t="shared" si="0"/>
        <v>34410</v>
      </c>
    </row>
    <row r="56" spans="1:8" s="4" customFormat="1" ht="10.5" customHeight="1" thickBot="1">
      <c r="A56" s="187"/>
      <c r="B56" s="217"/>
      <c r="C56" s="44" t="s">
        <v>0</v>
      </c>
      <c r="D56" s="18">
        <v>12715</v>
      </c>
      <c r="E56" s="64">
        <v>41306</v>
      </c>
      <c r="F56" s="64">
        <v>26282</v>
      </c>
      <c r="G56" s="18">
        <v>21862</v>
      </c>
      <c r="H56" s="25">
        <f t="shared" si="0"/>
        <v>102165</v>
      </c>
    </row>
    <row r="57" spans="1:8" s="4" customFormat="1" ht="10.5" customHeight="1">
      <c r="A57" s="187"/>
      <c r="B57" s="216" t="s">
        <v>155</v>
      </c>
      <c r="C57" s="42" t="s">
        <v>89</v>
      </c>
      <c r="D57" s="16">
        <v>12000</v>
      </c>
      <c r="E57" s="81">
        <v>10896</v>
      </c>
      <c r="F57" s="81">
        <v>13734</v>
      </c>
      <c r="G57" s="82">
        <v>2496</v>
      </c>
      <c r="H57" s="93">
        <f t="shared" si="0"/>
        <v>39126</v>
      </c>
    </row>
    <row r="58" spans="1:8" s="4" customFormat="1" ht="10.5" customHeight="1" thickBot="1">
      <c r="A58" s="188"/>
      <c r="B58" s="217"/>
      <c r="C58" s="44" t="s">
        <v>0</v>
      </c>
      <c r="D58" s="18">
        <v>12000</v>
      </c>
      <c r="E58" s="81">
        <v>14129</v>
      </c>
      <c r="F58" s="81">
        <v>23622</v>
      </c>
      <c r="G58" s="82">
        <v>6015</v>
      </c>
      <c r="H58" s="93">
        <f t="shared" si="0"/>
        <v>55766</v>
      </c>
    </row>
    <row r="59" spans="1:8" s="4" customFormat="1" ht="10.5" customHeight="1">
      <c r="A59" s="186" t="s">
        <v>57</v>
      </c>
      <c r="B59" s="216" t="s">
        <v>16</v>
      </c>
      <c r="C59" s="42" t="s">
        <v>89</v>
      </c>
      <c r="D59" s="16">
        <v>20460</v>
      </c>
      <c r="E59" s="15">
        <v>21380</v>
      </c>
      <c r="F59" s="16">
        <v>1600</v>
      </c>
      <c r="G59" s="16">
        <v>550</v>
      </c>
      <c r="H59" s="24">
        <f t="shared" si="0"/>
        <v>43990</v>
      </c>
    </row>
    <row r="60" spans="1:8" s="4" customFormat="1" ht="14.25" customHeight="1" thickBot="1">
      <c r="A60" s="187"/>
      <c r="B60" s="217"/>
      <c r="C60" s="44" t="s">
        <v>0</v>
      </c>
      <c r="D60" s="18">
        <v>2117210</v>
      </c>
      <c r="E60" s="18">
        <v>2222405</v>
      </c>
      <c r="F60" s="18">
        <v>165600</v>
      </c>
      <c r="G60" s="18">
        <v>57070</v>
      </c>
      <c r="H60" s="25">
        <f t="shared" si="0"/>
        <v>4562285</v>
      </c>
    </row>
    <row r="61" spans="1:8" ht="10.5" customHeight="1" thickBot="1">
      <c r="A61" s="185" t="s">
        <v>90</v>
      </c>
      <c r="B61" s="185"/>
      <c r="C61" s="41" t="s">
        <v>89</v>
      </c>
      <c r="D61" s="37">
        <f aca="true" t="shared" si="1" ref="D61:H62">D5+D7+D9+D11+D13+D15+D17+D19+D21+D23+D25+D27+D29+D31+D33+D35+D37+D39+D41+D43+D45+D47+D49+D51+D53+D55+D57+D59</f>
        <v>25159063</v>
      </c>
      <c r="E61" s="37">
        <f t="shared" si="1"/>
        <v>28024811</v>
      </c>
      <c r="F61" s="37">
        <f t="shared" si="1"/>
        <v>10626725</v>
      </c>
      <c r="G61" s="37">
        <f t="shared" si="1"/>
        <v>13693795</v>
      </c>
      <c r="H61" s="37">
        <f t="shared" si="1"/>
        <v>77504394</v>
      </c>
    </row>
    <row r="62" spans="1:8" ht="10.5" customHeight="1" thickBot="1">
      <c r="A62" s="185" t="s">
        <v>91</v>
      </c>
      <c r="B62" s="185"/>
      <c r="C62" s="41" t="s">
        <v>0</v>
      </c>
      <c r="D62" s="37">
        <f t="shared" si="1"/>
        <v>149798307</v>
      </c>
      <c r="E62" s="37">
        <f t="shared" si="1"/>
        <v>190982872</v>
      </c>
      <c r="F62" s="37">
        <f t="shared" si="1"/>
        <v>104595575</v>
      </c>
      <c r="G62" s="37">
        <f t="shared" si="1"/>
        <v>69995933</v>
      </c>
      <c r="H62" s="37">
        <f t="shared" si="1"/>
        <v>515372687</v>
      </c>
    </row>
    <row r="63" ht="13.5" customHeight="1">
      <c r="A63" s="7" t="s">
        <v>39</v>
      </c>
    </row>
  </sheetData>
  <sheetProtection/>
  <mergeCells count="35">
    <mergeCell ref="A61:B61"/>
    <mergeCell ref="A62:B62"/>
    <mergeCell ref="A59:A60"/>
    <mergeCell ref="B59:B60"/>
    <mergeCell ref="B51:B52"/>
    <mergeCell ref="B53:B54"/>
    <mergeCell ref="B55:B56"/>
    <mergeCell ref="A51:A58"/>
    <mergeCell ref="B57:B58"/>
    <mergeCell ref="B39:B40"/>
    <mergeCell ref="B41:B42"/>
    <mergeCell ref="B45:B46"/>
    <mergeCell ref="B43:B44"/>
    <mergeCell ref="B47:B48"/>
    <mergeCell ref="B49:B50"/>
    <mergeCell ref="B27:B28"/>
    <mergeCell ref="B29:B30"/>
    <mergeCell ref="B31:B32"/>
    <mergeCell ref="B33:B34"/>
    <mergeCell ref="B35:B36"/>
    <mergeCell ref="B15:B16"/>
    <mergeCell ref="B19:B20"/>
    <mergeCell ref="B21:B22"/>
    <mergeCell ref="B23:B24"/>
    <mergeCell ref="B17:B18"/>
    <mergeCell ref="B25:B26"/>
    <mergeCell ref="B37:B38"/>
    <mergeCell ref="D3:H3"/>
    <mergeCell ref="A5:A8"/>
    <mergeCell ref="B5:B6"/>
    <mergeCell ref="B7:B8"/>
    <mergeCell ref="A9:A50"/>
    <mergeCell ref="B9:B10"/>
    <mergeCell ref="B11:B12"/>
    <mergeCell ref="B13:B14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U63"/>
  <sheetViews>
    <sheetView zoomScale="120" zoomScaleNormal="120" zoomScalePageLayoutView="0" workbookViewId="0" topLeftCell="A1">
      <selection activeCell="A1" sqref="A1:K1"/>
    </sheetView>
  </sheetViews>
  <sheetFormatPr defaultColWidth="9.140625" defaultRowHeight="12.75"/>
  <cols>
    <col min="1" max="1" width="5.00390625" style="10" customWidth="1"/>
    <col min="2" max="2" width="22.57421875" style="10" customWidth="1"/>
    <col min="3" max="3" width="8.421875" style="6" customWidth="1"/>
    <col min="4" max="5" width="8.140625" style="3" customWidth="1"/>
    <col min="6" max="6" width="7.8515625" style="3" customWidth="1"/>
    <col min="7" max="7" width="8.140625" style="3" customWidth="1"/>
    <col min="8" max="8" width="7.8515625" style="3" customWidth="1"/>
    <col min="9" max="11" width="8.140625" style="3" customWidth="1"/>
    <col min="12" max="12" width="7.57421875" style="3" customWidth="1"/>
    <col min="13" max="14" width="8.140625" style="3" customWidth="1"/>
    <col min="15" max="15" width="7.8515625" style="3" bestFit="1" customWidth="1"/>
    <col min="16" max="16384" width="9.140625" style="3" customWidth="1"/>
  </cols>
  <sheetData>
    <row r="1" spans="1:21" ht="19.5" customHeight="1">
      <c r="A1" s="61" t="s">
        <v>125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12"/>
      <c r="Q1" s="12"/>
      <c r="R1" s="12"/>
      <c r="S1" s="12"/>
      <c r="T1" s="12"/>
      <c r="U1" s="12"/>
    </row>
    <row r="2" spans="1:15" ht="6.75" customHeight="1" thickBot="1">
      <c r="A2" s="14"/>
      <c r="M2" s="10"/>
      <c r="N2" s="6"/>
      <c r="O2" s="6"/>
    </row>
    <row r="3" spans="1:15" ht="13.5" customHeight="1" thickBot="1">
      <c r="A3" s="14"/>
      <c r="D3" s="197">
        <v>2011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4" spans="1:15" ht="13.5" customHeight="1" thickBot="1">
      <c r="A4" s="22" t="s">
        <v>72</v>
      </c>
      <c r="B4" s="22" t="s">
        <v>73</v>
      </c>
      <c r="C4" s="59" t="s">
        <v>74</v>
      </c>
      <c r="D4" s="80" t="s">
        <v>100</v>
      </c>
      <c r="E4" s="80" t="s">
        <v>101</v>
      </c>
      <c r="F4" s="80" t="s">
        <v>43</v>
      </c>
      <c r="G4" s="80" t="s">
        <v>44</v>
      </c>
      <c r="H4" s="80" t="s">
        <v>45</v>
      </c>
      <c r="I4" s="80" t="s">
        <v>46</v>
      </c>
      <c r="J4" s="80" t="s">
        <v>47</v>
      </c>
      <c r="K4" s="80" t="s">
        <v>102</v>
      </c>
      <c r="L4" s="80" t="s">
        <v>103</v>
      </c>
      <c r="M4" s="80" t="s">
        <v>104</v>
      </c>
      <c r="N4" s="80" t="s">
        <v>105</v>
      </c>
      <c r="O4" s="80" t="s">
        <v>106</v>
      </c>
    </row>
    <row r="5" spans="1:15" ht="30" customHeight="1">
      <c r="A5" s="186" t="s">
        <v>53</v>
      </c>
      <c r="B5" s="211" t="s">
        <v>54</v>
      </c>
      <c r="C5" s="42" t="s">
        <v>89</v>
      </c>
      <c r="D5" s="16">
        <v>47837</v>
      </c>
      <c r="E5" s="15">
        <v>20054</v>
      </c>
      <c r="F5" s="16">
        <v>58633</v>
      </c>
      <c r="G5" s="16">
        <v>42954</v>
      </c>
      <c r="H5" s="16">
        <v>61364</v>
      </c>
      <c r="I5" s="16">
        <v>42395</v>
      </c>
      <c r="J5" s="16">
        <v>53871</v>
      </c>
      <c r="K5" s="16">
        <v>41577</v>
      </c>
      <c r="L5" s="15">
        <v>22426</v>
      </c>
      <c r="M5" s="15">
        <v>20202</v>
      </c>
      <c r="N5" s="15">
        <v>36259</v>
      </c>
      <c r="O5" s="15">
        <v>36014</v>
      </c>
    </row>
    <row r="6" spans="1:15" ht="30" customHeight="1" thickBot="1">
      <c r="A6" s="187"/>
      <c r="B6" s="212"/>
      <c r="C6" s="44" t="s">
        <v>0</v>
      </c>
      <c r="D6" s="18">
        <v>910276</v>
      </c>
      <c r="E6" s="18">
        <v>382381</v>
      </c>
      <c r="F6" s="18">
        <v>1074987</v>
      </c>
      <c r="G6" s="18">
        <v>785698</v>
      </c>
      <c r="H6" s="18">
        <v>1115186</v>
      </c>
      <c r="I6" s="18">
        <v>760913</v>
      </c>
      <c r="J6" s="18">
        <v>903753</v>
      </c>
      <c r="K6" s="18">
        <v>688385</v>
      </c>
      <c r="L6" s="18">
        <v>342449</v>
      </c>
      <c r="M6" s="18">
        <v>298621</v>
      </c>
      <c r="N6" s="18">
        <v>499607</v>
      </c>
      <c r="O6" s="18">
        <v>549539</v>
      </c>
    </row>
    <row r="7" spans="1:15" ht="30" customHeight="1">
      <c r="A7" s="187"/>
      <c r="B7" s="213" t="s">
        <v>55</v>
      </c>
      <c r="C7" s="42" t="s">
        <v>89</v>
      </c>
      <c r="D7" s="16">
        <v>21970</v>
      </c>
      <c r="E7" s="15">
        <v>6581</v>
      </c>
      <c r="F7" s="16">
        <v>49843</v>
      </c>
      <c r="G7" s="16">
        <v>6649</v>
      </c>
      <c r="H7" s="16">
        <v>8324</v>
      </c>
      <c r="I7" s="16">
        <v>3921</v>
      </c>
      <c r="J7" s="16">
        <v>13453</v>
      </c>
      <c r="K7" s="16">
        <v>19873</v>
      </c>
      <c r="L7" s="15">
        <v>9052</v>
      </c>
      <c r="M7" s="15">
        <v>4991</v>
      </c>
      <c r="N7" s="15">
        <v>8737</v>
      </c>
      <c r="O7" s="15">
        <v>7155</v>
      </c>
    </row>
    <row r="8" spans="1:15" s="8" customFormat="1" ht="30" customHeight="1" thickBot="1">
      <c r="A8" s="188"/>
      <c r="B8" s="214"/>
      <c r="C8" s="44" t="s">
        <v>0</v>
      </c>
      <c r="D8" s="18">
        <v>415870</v>
      </c>
      <c r="E8" s="18">
        <v>124810</v>
      </c>
      <c r="F8" s="18">
        <v>905294</v>
      </c>
      <c r="G8" s="18">
        <v>121569</v>
      </c>
      <c r="H8" s="18">
        <v>150670</v>
      </c>
      <c r="I8" s="18">
        <v>70326</v>
      </c>
      <c r="J8" s="18">
        <v>225557</v>
      </c>
      <c r="K8" s="18">
        <v>327818</v>
      </c>
      <c r="L8" s="18">
        <v>138010</v>
      </c>
      <c r="M8" s="18">
        <v>73757</v>
      </c>
      <c r="N8" s="18">
        <v>120282</v>
      </c>
      <c r="O8" s="18">
        <v>108637</v>
      </c>
    </row>
    <row r="9" spans="1:15" s="4" customFormat="1" ht="12" customHeight="1">
      <c r="A9" s="194" t="s">
        <v>60</v>
      </c>
      <c r="B9" s="213" t="s">
        <v>1</v>
      </c>
      <c r="C9" s="42" t="s">
        <v>89</v>
      </c>
      <c r="D9" s="16">
        <v>1</v>
      </c>
      <c r="E9" s="15">
        <v>0</v>
      </c>
      <c r="F9" s="16">
        <v>0</v>
      </c>
      <c r="G9" s="16">
        <v>0</v>
      </c>
      <c r="H9" s="16">
        <v>0</v>
      </c>
      <c r="I9" s="16">
        <v>168</v>
      </c>
      <c r="J9" s="16">
        <v>11</v>
      </c>
      <c r="K9" s="16">
        <v>0</v>
      </c>
      <c r="L9" s="16">
        <v>0</v>
      </c>
      <c r="M9" s="174">
        <v>0.1</v>
      </c>
      <c r="N9" s="15">
        <v>0</v>
      </c>
      <c r="O9" s="27">
        <v>0</v>
      </c>
    </row>
    <row r="10" spans="1:15" s="4" customFormat="1" ht="12" customHeight="1" thickBot="1">
      <c r="A10" s="195"/>
      <c r="B10" s="214"/>
      <c r="C10" s="44" t="s">
        <v>0</v>
      </c>
      <c r="D10" s="18">
        <v>1</v>
      </c>
      <c r="E10" s="18">
        <v>0</v>
      </c>
      <c r="F10" s="18">
        <v>0</v>
      </c>
      <c r="G10" s="18">
        <v>0</v>
      </c>
      <c r="H10" s="18">
        <v>0</v>
      </c>
      <c r="I10" s="18">
        <v>315</v>
      </c>
      <c r="J10" s="18">
        <v>21</v>
      </c>
      <c r="K10" s="18">
        <v>0</v>
      </c>
      <c r="L10" s="18">
        <v>0</v>
      </c>
      <c r="M10" s="175">
        <v>0.2</v>
      </c>
      <c r="N10" s="18">
        <v>0</v>
      </c>
      <c r="O10" s="50">
        <v>0</v>
      </c>
    </row>
    <row r="11" spans="1:15" s="4" customFormat="1" ht="12" customHeight="1">
      <c r="A11" s="195"/>
      <c r="B11" s="213" t="s">
        <v>2</v>
      </c>
      <c r="C11" s="42" t="s">
        <v>89</v>
      </c>
      <c r="D11" s="16">
        <v>55302</v>
      </c>
      <c r="E11" s="15">
        <v>6939</v>
      </c>
      <c r="F11" s="16">
        <v>4866</v>
      </c>
      <c r="G11" s="16">
        <v>261698</v>
      </c>
      <c r="H11" s="16">
        <v>12848</v>
      </c>
      <c r="I11" s="16">
        <v>9199</v>
      </c>
      <c r="J11" s="16">
        <v>6801</v>
      </c>
      <c r="K11" s="16">
        <v>62553</v>
      </c>
      <c r="L11" s="15">
        <v>19405</v>
      </c>
      <c r="M11" s="15">
        <v>19612</v>
      </c>
      <c r="N11" s="15">
        <v>9695</v>
      </c>
      <c r="O11" s="15">
        <v>30411</v>
      </c>
    </row>
    <row r="12" spans="1:15" s="4" customFormat="1" ht="12" customHeight="1" thickBot="1">
      <c r="A12" s="195"/>
      <c r="B12" s="214"/>
      <c r="C12" s="44" t="s">
        <v>0</v>
      </c>
      <c r="D12" s="18">
        <v>452062</v>
      </c>
      <c r="E12" s="18">
        <v>52127</v>
      </c>
      <c r="F12" s="18">
        <v>35124</v>
      </c>
      <c r="G12" s="18">
        <v>1889322</v>
      </c>
      <c r="H12" s="18">
        <v>89863</v>
      </c>
      <c r="I12" s="18">
        <v>64253</v>
      </c>
      <c r="J12" s="18">
        <v>47012</v>
      </c>
      <c r="K12" s="18">
        <v>428394</v>
      </c>
      <c r="L12" s="18">
        <v>117479</v>
      </c>
      <c r="M12" s="18">
        <v>117335</v>
      </c>
      <c r="N12" s="18">
        <v>56840</v>
      </c>
      <c r="O12" s="18">
        <v>178563</v>
      </c>
    </row>
    <row r="13" spans="1:15" s="4" customFormat="1" ht="12" customHeight="1">
      <c r="A13" s="195"/>
      <c r="B13" s="213" t="s">
        <v>3</v>
      </c>
      <c r="C13" s="42" t="s">
        <v>89</v>
      </c>
      <c r="D13" s="16">
        <v>14575</v>
      </c>
      <c r="E13" s="15">
        <v>6797</v>
      </c>
      <c r="F13" s="16">
        <v>18806</v>
      </c>
      <c r="G13" s="16">
        <v>7057</v>
      </c>
      <c r="H13" s="16">
        <v>4548</v>
      </c>
      <c r="I13" s="16">
        <v>26814</v>
      </c>
      <c r="J13" s="16">
        <v>6501</v>
      </c>
      <c r="K13" s="16">
        <v>13585</v>
      </c>
      <c r="L13" s="15">
        <v>41296</v>
      </c>
      <c r="M13" s="15">
        <v>7166</v>
      </c>
      <c r="N13" s="15">
        <v>7024</v>
      </c>
      <c r="O13" s="15">
        <v>2638</v>
      </c>
    </row>
    <row r="14" spans="1:15" s="4" customFormat="1" ht="12" customHeight="1" thickBot="1">
      <c r="A14" s="195"/>
      <c r="B14" s="214"/>
      <c r="C14" s="44" t="s">
        <v>0</v>
      </c>
      <c r="D14" s="18">
        <v>127377</v>
      </c>
      <c r="E14" s="18">
        <v>53562</v>
      </c>
      <c r="F14" s="18">
        <v>143684</v>
      </c>
      <c r="G14" s="18">
        <v>53613</v>
      </c>
      <c r="H14" s="18">
        <v>33968</v>
      </c>
      <c r="I14" s="18">
        <v>201012</v>
      </c>
      <c r="J14" s="18">
        <v>47526</v>
      </c>
      <c r="K14" s="18">
        <v>97226</v>
      </c>
      <c r="L14" s="18">
        <v>282200</v>
      </c>
      <c r="M14" s="18">
        <v>48459</v>
      </c>
      <c r="N14" s="18">
        <v>45561</v>
      </c>
      <c r="O14" s="18">
        <v>16047</v>
      </c>
    </row>
    <row r="15" spans="1:15" s="4" customFormat="1" ht="12" customHeight="1">
      <c r="A15" s="195"/>
      <c r="B15" s="213" t="s">
        <v>4</v>
      </c>
      <c r="C15" s="42" t="s">
        <v>89</v>
      </c>
      <c r="D15" s="16">
        <v>1025</v>
      </c>
      <c r="E15" s="15">
        <v>803</v>
      </c>
      <c r="F15" s="16">
        <v>6818</v>
      </c>
      <c r="G15" s="16">
        <v>9836</v>
      </c>
      <c r="H15" s="16">
        <v>1856</v>
      </c>
      <c r="I15" s="16">
        <v>2559</v>
      </c>
      <c r="J15" s="16">
        <v>2798</v>
      </c>
      <c r="K15" s="16">
        <v>0</v>
      </c>
      <c r="L15" s="15">
        <v>1155</v>
      </c>
      <c r="M15" s="15">
        <v>3530</v>
      </c>
      <c r="N15" s="15">
        <v>53</v>
      </c>
      <c r="O15" s="15">
        <v>0</v>
      </c>
    </row>
    <row r="16" spans="1:15" s="4" customFormat="1" ht="12" customHeight="1" thickBot="1">
      <c r="A16" s="195"/>
      <c r="B16" s="214"/>
      <c r="C16" s="44" t="s">
        <v>0</v>
      </c>
      <c r="D16" s="18">
        <v>11019</v>
      </c>
      <c r="E16" s="18">
        <v>8599</v>
      </c>
      <c r="F16" s="18">
        <v>72409</v>
      </c>
      <c r="G16" s="18">
        <v>99154</v>
      </c>
      <c r="H16" s="18">
        <v>18745</v>
      </c>
      <c r="I16" s="18">
        <v>25845</v>
      </c>
      <c r="J16" s="18">
        <v>28256</v>
      </c>
      <c r="K16" s="18">
        <v>0</v>
      </c>
      <c r="L16" s="18">
        <v>11663</v>
      </c>
      <c r="M16" s="18">
        <v>36540</v>
      </c>
      <c r="N16" s="18">
        <v>542</v>
      </c>
      <c r="O16" s="18">
        <v>0</v>
      </c>
    </row>
    <row r="17" spans="1:15" s="4" customFormat="1" ht="12" customHeight="1">
      <c r="A17" s="195"/>
      <c r="B17" s="211" t="s">
        <v>141</v>
      </c>
      <c r="C17" s="42" t="s">
        <v>89</v>
      </c>
      <c r="D17" s="16">
        <v>40</v>
      </c>
      <c r="E17" s="16">
        <v>0</v>
      </c>
      <c r="F17" s="16">
        <v>227</v>
      </c>
      <c r="G17" s="16">
        <v>246</v>
      </c>
      <c r="H17" s="16">
        <v>288</v>
      </c>
      <c r="I17" s="16">
        <v>200</v>
      </c>
      <c r="J17" s="16">
        <v>122</v>
      </c>
      <c r="K17" s="16">
        <v>34</v>
      </c>
      <c r="L17" s="16">
        <v>448</v>
      </c>
      <c r="M17" s="16">
        <v>563</v>
      </c>
      <c r="N17" s="16">
        <v>261</v>
      </c>
      <c r="O17" s="16">
        <v>17</v>
      </c>
    </row>
    <row r="18" spans="1:15" s="4" customFormat="1" ht="12" customHeight="1" thickBot="1">
      <c r="A18" s="195"/>
      <c r="B18" s="212"/>
      <c r="C18" s="121" t="s">
        <v>0</v>
      </c>
      <c r="D18" s="122">
        <v>4005</v>
      </c>
      <c r="E18" s="122">
        <v>0</v>
      </c>
      <c r="F18" s="122">
        <v>22841</v>
      </c>
      <c r="G18" s="122">
        <v>24579</v>
      </c>
      <c r="H18" s="122">
        <v>28750</v>
      </c>
      <c r="I18" s="122">
        <v>20000</v>
      </c>
      <c r="J18" s="122">
        <v>12194</v>
      </c>
      <c r="K18" s="122">
        <v>3350</v>
      </c>
      <c r="L18" s="122">
        <v>44762</v>
      </c>
      <c r="M18" s="122">
        <v>56333</v>
      </c>
      <c r="N18" s="122">
        <v>26053</v>
      </c>
      <c r="O18" s="122">
        <v>1658</v>
      </c>
    </row>
    <row r="19" spans="1:15" s="4" customFormat="1" ht="12" customHeight="1">
      <c r="A19" s="195"/>
      <c r="B19" s="213" t="s">
        <v>5</v>
      </c>
      <c r="C19" s="42" t="s">
        <v>89</v>
      </c>
      <c r="D19" s="16">
        <v>678</v>
      </c>
      <c r="E19" s="15">
        <v>529</v>
      </c>
      <c r="F19" s="16">
        <v>1455</v>
      </c>
      <c r="G19" s="16">
        <v>886</v>
      </c>
      <c r="H19" s="16">
        <v>1317</v>
      </c>
      <c r="I19" s="16">
        <v>916</v>
      </c>
      <c r="J19" s="16">
        <v>1278</v>
      </c>
      <c r="K19" s="16">
        <v>2270</v>
      </c>
      <c r="L19" s="15">
        <v>473</v>
      </c>
      <c r="M19" s="15">
        <v>374</v>
      </c>
      <c r="N19" s="15">
        <v>105</v>
      </c>
      <c r="O19" s="15">
        <v>1528</v>
      </c>
    </row>
    <row r="20" spans="1:15" s="4" customFormat="1" ht="12" customHeight="1" thickBot="1">
      <c r="A20" s="195"/>
      <c r="B20" s="214"/>
      <c r="C20" s="44" t="s">
        <v>0</v>
      </c>
      <c r="D20" s="18">
        <v>12660</v>
      </c>
      <c r="E20" s="18">
        <v>9912</v>
      </c>
      <c r="F20" s="18">
        <v>27636</v>
      </c>
      <c r="G20" s="18">
        <v>16840</v>
      </c>
      <c r="H20" s="18">
        <v>25007</v>
      </c>
      <c r="I20" s="18">
        <v>17425</v>
      </c>
      <c r="J20" s="18">
        <v>24360</v>
      </c>
      <c r="K20" s="18">
        <v>43635</v>
      </c>
      <c r="L20" s="18">
        <v>9106</v>
      </c>
      <c r="M20" s="18">
        <v>7280</v>
      </c>
      <c r="N20" s="18">
        <v>2021</v>
      </c>
      <c r="O20" s="18">
        <v>29665</v>
      </c>
    </row>
    <row r="21" spans="1:15" s="4" customFormat="1" ht="12" customHeight="1">
      <c r="A21" s="195"/>
      <c r="B21" s="213" t="s">
        <v>6</v>
      </c>
      <c r="C21" s="42" t="s">
        <v>89</v>
      </c>
      <c r="D21" s="16">
        <v>0</v>
      </c>
      <c r="E21" s="15">
        <v>0</v>
      </c>
      <c r="F21" s="15">
        <v>0</v>
      </c>
      <c r="G21" s="15">
        <v>1372</v>
      </c>
      <c r="H21" s="15">
        <v>247</v>
      </c>
      <c r="I21" s="15">
        <v>795</v>
      </c>
      <c r="J21" s="16">
        <v>190</v>
      </c>
      <c r="K21" s="16">
        <v>60</v>
      </c>
      <c r="L21" s="15">
        <v>253</v>
      </c>
      <c r="M21" s="15">
        <v>290</v>
      </c>
      <c r="N21" s="15">
        <v>274</v>
      </c>
      <c r="O21" s="15">
        <v>55</v>
      </c>
    </row>
    <row r="22" spans="1:15" s="4" customFormat="1" ht="12" customHeight="1" thickBot="1">
      <c r="A22" s="195"/>
      <c r="B22" s="214"/>
      <c r="C22" s="44" t="s">
        <v>0</v>
      </c>
      <c r="D22" s="18">
        <v>0</v>
      </c>
      <c r="E22" s="18">
        <v>0</v>
      </c>
      <c r="F22" s="18">
        <v>0</v>
      </c>
      <c r="G22" s="18">
        <v>34747</v>
      </c>
      <c r="H22" s="18">
        <v>6245</v>
      </c>
      <c r="I22" s="18">
        <v>20723</v>
      </c>
      <c r="J22" s="18">
        <v>4876</v>
      </c>
      <c r="K22" s="18">
        <v>1536</v>
      </c>
      <c r="L22" s="18">
        <v>6546</v>
      </c>
      <c r="M22" s="18">
        <v>7540</v>
      </c>
      <c r="N22" s="18">
        <v>7118</v>
      </c>
      <c r="O22" s="18">
        <v>1430</v>
      </c>
    </row>
    <row r="23" spans="1:15" s="4" customFormat="1" ht="12" customHeight="1">
      <c r="A23" s="195"/>
      <c r="B23" s="213" t="s">
        <v>21</v>
      </c>
      <c r="C23" s="42" t="s">
        <v>89</v>
      </c>
      <c r="D23" s="16">
        <v>0</v>
      </c>
      <c r="E23" s="15">
        <v>0</v>
      </c>
      <c r="F23" s="16">
        <v>0</v>
      </c>
      <c r="G23" s="16">
        <v>195</v>
      </c>
      <c r="H23" s="16">
        <v>415</v>
      </c>
      <c r="I23" s="16">
        <v>941</v>
      </c>
      <c r="J23" s="16">
        <v>476</v>
      </c>
      <c r="K23" s="16">
        <v>200</v>
      </c>
      <c r="L23" s="15">
        <v>28</v>
      </c>
      <c r="M23" s="15">
        <v>0</v>
      </c>
      <c r="N23" s="15">
        <v>26</v>
      </c>
      <c r="O23" s="15">
        <v>0</v>
      </c>
    </row>
    <row r="24" spans="1:15" s="4" customFormat="1" ht="12" customHeight="1" thickBot="1">
      <c r="A24" s="195"/>
      <c r="B24" s="214"/>
      <c r="C24" s="44" t="s">
        <v>0</v>
      </c>
      <c r="D24" s="18">
        <v>0</v>
      </c>
      <c r="E24" s="18">
        <v>0</v>
      </c>
      <c r="F24" s="18">
        <v>0</v>
      </c>
      <c r="G24" s="18">
        <v>4927</v>
      </c>
      <c r="H24" s="18">
        <v>10500</v>
      </c>
      <c r="I24" s="18">
        <v>24172</v>
      </c>
      <c r="J24" s="18">
        <v>12190</v>
      </c>
      <c r="K24" s="18">
        <v>5120</v>
      </c>
      <c r="L24" s="18">
        <v>728</v>
      </c>
      <c r="M24" s="18">
        <v>0</v>
      </c>
      <c r="N24" s="18">
        <v>684</v>
      </c>
      <c r="O24" s="18">
        <v>0</v>
      </c>
    </row>
    <row r="25" spans="1:15" s="4" customFormat="1" ht="12" customHeight="1">
      <c r="A25" s="195"/>
      <c r="B25" s="211" t="s">
        <v>153</v>
      </c>
      <c r="C25" s="42" t="s">
        <v>89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187</v>
      </c>
      <c r="O25" s="95">
        <v>0</v>
      </c>
    </row>
    <row r="26" spans="1:15" s="4" customFormat="1" ht="12" customHeight="1" thickBot="1">
      <c r="A26" s="195"/>
      <c r="B26" s="212"/>
      <c r="C26" s="44" t="s">
        <v>0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4671</v>
      </c>
      <c r="O26" s="96">
        <v>0</v>
      </c>
    </row>
    <row r="27" spans="1:15" s="4" customFormat="1" ht="12" customHeight="1">
      <c r="A27" s="195"/>
      <c r="B27" s="213" t="s">
        <v>7</v>
      </c>
      <c r="C27" s="42" t="s">
        <v>89</v>
      </c>
      <c r="D27" s="16">
        <v>63021</v>
      </c>
      <c r="E27" s="15">
        <v>176594</v>
      </c>
      <c r="F27" s="16">
        <v>28230</v>
      </c>
      <c r="G27" s="16">
        <v>97006</v>
      </c>
      <c r="H27" s="16">
        <v>86458</v>
      </c>
      <c r="I27" s="16">
        <v>19100</v>
      </c>
      <c r="J27" s="16">
        <v>29546</v>
      </c>
      <c r="K27" s="16">
        <v>32179</v>
      </c>
      <c r="L27" s="15">
        <v>48507</v>
      </c>
      <c r="M27" s="15">
        <v>11202</v>
      </c>
      <c r="N27" s="15">
        <v>20434</v>
      </c>
      <c r="O27" s="15">
        <v>391028</v>
      </c>
    </row>
    <row r="28" spans="1:15" s="4" customFormat="1" ht="12" customHeight="1" thickBot="1">
      <c r="A28" s="195"/>
      <c r="B28" s="214"/>
      <c r="C28" s="44" t="s">
        <v>0</v>
      </c>
      <c r="D28" s="18">
        <v>117903</v>
      </c>
      <c r="E28" s="18">
        <v>323532</v>
      </c>
      <c r="F28" s="18">
        <v>53183</v>
      </c>
      <c r="G28" s="18">
        <v>184440</v>
      </c>
      <c r="H28" s="18">
        <v>156106</v>
      </c>
      <c r="I28" s="18">
        <v>33045</v>
      </c>
      <c r="J28" s="18">
        <v>50083</v>
      </c>
      <c r="K28" s="18">
        <v>53400</v>
      </c>
      <c r="L28" s="18">
        <v>80197</v>
      </c>
      <c r="M28" s="18">
        <v>18286</v>
      </c>
      <c r="N28" s="18">
        <v>32520</v>
      </c>
      <c r="O28" s="18">
        <v>643350</v>
      </c>
    </row>
    <row r="29" spans="1:15" s="4" customFormat="1" ht="12" customHeight="1">
      <c r="A29" s="195"/>
      <c r="B29" s="213" t="s">
        <v>8</v>
      </c>
      <c r="C29" s="42" t="s">
        <v>89</v>
      </c>
      <c r="D29" s="16">
        <v>38362</v>
      </c>
      <c r="E29" s="15">
        <v>170005</v>
      </c>
      <c r="F29" s="16">
        <v>386040</v>
      </c>
      <c r="G29" s="16">
        <v>455899</v>
      </c>
      <c r="H29" s="16">
        <v>75</v>
      </c>
      <c r="I29" s="16">
        <v>0</v>
      </c>
      <c r="J29" s="16">
        <v>0</v>
      </c>
      <c r="K29" s="16">
        <v>0</v>
      </c>
      <c r="L29" s="15">
        <v>0</v>
      </c>
      <c r="M29" s="15">
        <v>0</v>
      </c>
      <c r="N29" s="15">
        <v>0</v>
      </c>
      <c r="O29" s="15">
        <v>0</v>
      </c>
    </row>
    <row r="30" spans="1:15" s="4" customFormat="1" ht="12" customHeight="1" thickBot="1">
      <c r="A30" s="195"/>
      <c r="B30" s="214"/>
      <c r="C30" s="44" t="s">
        <v>0</v>
      </c>
      <c r="D30" s="18">
        <v>70771</v>
      </c>
      <c r="E30" s="18">
        <v>312623</v>
      </c>
      <c r="F30" s="18">
        <v>716384</v>
      </c>
      <c r="G30" s="18">
        <v>847994</v>
      </c>
      <c r="H30" s="18">
        <v>146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1:15" s="4" customFormat="1" ht="12" customHeight="1">
      <c r="A31" s="195"/>
      <c r="B31" s="213" t="s">
        <v>17</v>
      </c>
      <c r="C31" s="42" t="s">
        <v>89</v>
      </c>
      <c r="D31" s="16">
        <v>126</v>
      </c>
      <c r="E31" s="15">
        <v>15</v>
      </c>
      <c r="F31" s="16">
        <v>38</v>
      </c>
      <c r="G31" s="16">
        <v>0</v>
      </c>
      <c r="H31" s="16">
        <v>563</v>
      </c>
      <c r="I31" s="16">
        <v>836</v>
      </c>
      <c r="J31" s="16">
        <v>433</v>
      </c>
      <c r="K31" s="16">
        <v>301</v>
      </c>
      <c r="L31" s="15">
        <v>237</v>
      </c>
      <c r="M31" s="15">
        <v>50</v>
      </c>
      <c r="N31" s="15">
        <v>724</v>
      </c>
      <c r="O31" s="15">
        <v>100</v>
      </c>
    </row>
    <row r="32" spans="1:15" s="4" customFormat="1" ht="12" customHeight="1" thickBot="1">
      <c r="A32" s="195"/>
      <c r="B32" s="214"/>
      <c r="C32" s="44" t="s">
        <v>0</v>
      </c>
      <c r="D32" s="18">
        <v>12922</v>
      </c>
      <c r="E32" s="18">
        <v>1529</v>
      </c>
      <c r="F32" s="18">
        <v>3905</v>
      </c>
      <c r="G32" s="18">
        <v>0</v>
      </c>
      <c r="H32" s="18">
        <v>56273</v>
      </c>
      <c r="I32" s="18">
        <v>83564</v>
      </c>
      <c r="J32" s="18">
        <v>43294</v>
      </c>
      <c r="K32" s="18">
        <v>30180</v>
      </c>
      <c r="L32" s="18">
        <v>23671</v>
      </c>
      <c r="M32" s="18">
        <v>5014</v>
      </c>
      <c r="N32" s="18">
        <v>72803</v>
      </c>
      <c r="O32" s="18">
        <v>10100</v>
      </c>
    </row>
    <row r="33" spans="1:15" s="4" customFormat="1" ht="12" customHeight="1">
      <c r="A33" s="195"/>
      <c r="B33" s="213" t="s">
        <v>20</v>
      </c>
      <c r="C33" s="42" t="s">
        <v>89</v>
      </c>
      <c r="D33" s="16">
        <v>27</v>
      </c>
      <c r="E33" s="15">
        <v>66</v>
      </c>
      <c r="F33" s="16">
        <v>7</v>
      </c>
      <c r="G33" s="16">
        <v>109</v>
      </c>
      <c r="H33" s="16">
        <v>235</v>
      </c>
      <c r="I33" s="16">
        <v>654</v>
      </c>
      <c r="J33" s="16">
        <v>459</v>
      </c>
      <c r="K33" s="16">
        <v>1036</v>
      </c>
      <c r="L33" s="15">
        <v>2003</v>
      </c>
      <c r="M33" s="15">
        <v>31</v>
      </c>
      <c r="N33" s="15">
        <v>169</v>
      </c>
      <c r="O33" s="15">
        <v>562</v>
      </c>
    </row>
    <row r="34" spans="1:15" s="4" customFormat="1" ht="12" customHeight="1" thickBot="1">
      <c r="A34" s="204"/>
      <c r="B34" s="214"/>
      <c r="C34" s="44" t="s">
        <v>0</v>
      </c>
      <c r="D34" s="18">
        <v>2752</v>
      </c>
      <c r="E34" s="18">
        <v>6897</v>
      </c>
      <c r="F34" s="18">
        <v>723</v>
      </c>
      <c r="G34" s="18">
        <v>11309</v>
      </c>
      <c r="H34" s="18">
        <v>23495</v>
      </c>
      <c r="I34" s="18">
        <v>65441</v>
      </c>
      <c r="J34" s="18">
        <v>45855</v>
      </c>
      <c r="K34" s="18">
        <v>103660</v>
      </c>
      <c r="L34" s="18">
        <v>200276</v>
      </c>
      <c r="M34" s="18">
        <v>3109</v>
      </c>
      <c r="N34" s="18">
        <v>17044</v>
      </c>
      <c r="O34" s="18">
        <v>56767</v>
      </c>
    </row>
    <row r="35" spans="1:15" s="4" customFormat="1" ht="13.5" customHeight="1">
      <c r="A35" s="194" t="s">
        <v>60</v>
      </c>
      <c r="B35" s="213" t="s">
        <v>19</v>
      </c>
      <c r="C35" s="42" t="s">
        <v>89</v>
      </c>
      <c r="D35" s="16">
        <v>14</v>
      </c>
      <c r="E35" s="15">
        <v>22</v>
      </c>
      <c r="F35" s="173">
        <v>0</v>
      </c>
      <c r="G35" s="16">
        <v>1</v>
      </c>
      <c r="H35" s="16">
        <v>0</v>
      </c>
      <c r="I35" s="16">
        <v>0</v>
      </c>
      <c r="J35" s="16">
        <v>0</v>
      </c>
      <c r="K35" s="16">
        <v>25</v>
      </c>
      <c r="L35" s="15">
        <v>0</v>
      </c>
      <c r="M35" s="15">
        <v>12</v>
      </c>
      <c r="N35" s="15">
        <v>0</v>
      </c>
      <c r="O35" s="15">
        <v>1</v>
      </c>
    </row>
    <row r="36" spans="1:15" s="4" customFormat="1" ht="13.5" customHeight="1" thickBot="1">
      <c r="A36" s="195"/>
      <c r="B36" s="214"/>
      <c r="C36" s="44" t="s">
        <v>0</v>
      </c>
      <c r="D36" s="18">
        <v>1255</v>
      </c>
      <c r="E36" s="18">
        <v>2012</v>
      </c>
      <c r="F36" s="18">
        <v>0</v>
      </c>
      <c r="G36" s="18">
        <v>71</v>
      </c>
      <c r="H36" s="18">
        <v>0</v>
      </c>
      <c r="I36" s="18">
        <v>0</v>
      </c>
      <c r="J36" s="18">
        <v>0</v>
      </c>
      <c r="K36" s="18">
        <v>2034</v>
      </c>
      <c r="L36" s="18">
        <v>0</v>
      </c>
      <c r="M36" s="18">
        <v>952</v>
      </c>
      <c r="N36" s="18">
        <v>0</v>
      </c>
      <c r="O36" s="18">
        <v>78</v>
      </c>
    </row>
    <row r="37" spans="1:15" s="4" customFormat="1" ht="13.5" customHeight="1">
      <c r="A37" s="195"/>
      <c r="B37" s="213" t="s">
        <v>9</v>
      </c>
      <c r="C37" s="42" t="s">
        <v>89</v>
      </c>
      <c r="D37" s="16">
        <v>300</v>
      </c>
      <c r="E37" s="15">
        <v>353</v>
      </c>
      <c r="F37" s="16">
        <v>1091</v>
      </c>
      <c r="G37" s="16">
        <v>2632</v>
      </c>
      <c r="H37" s="16">
        <v>7474</v>
      </c>
      <c r="I37" s="16">
        <v>0</v>
      </c>
      <c r="J37" s="16">
        <v>0</v>
      </c>
      <c r="K37" s="16">
        <v>50</v>
      </c>
      <c r="L37" s="15">
        <v>1191</v>
      </c>
      <c r="M37" s="15">
        <v>28641</v>
      </c>
      <c r="N37" s="15">
        <v>0</v>
      </c>
      <c r="O37" s="15">
        <v>518</v>
      </c>
    </row>
    <row r="38" spans="1:15" s="4" customFormat="1" ht="13.5" customHeight="1" thickBot="1">
      <c r="A38" s="195"/>
      <c r="B38" s="214"/>
      <c r="C38" s="44" t="s">
        <v>0</v>
      </c>
      <c r="D38" s="18">
        <v>1660</v>
      </c>
      <c r="E38" s="18">
        <v>2094</v>
      </c>
      <c r="F38" s="18">
        <v>3304</v>
      </c>
      <c r="G38" s="18">
        <v>7913</v>
      </c>
      <c r="H38" s="18">
        <v>21133</v>
      </c>
      <c r="I38" s="18">
        <v>0</v>
      </c>
      <c r="J38" s="18">
        <v>0</v>
      </c>
      <c r="K38" s="18">
        <v>137</v>
      </c>
      <c r="L38" s="18">
        <v>3066</v>
      </c>
      <c r="M38" s="18">
        <v>64457</v>
      </c>
      <c r="N38" s="18">
        <v>0</v>
      </c>
      <c r="O38" s="18">
        <v>1206</v>
      </c>
    </row>
    <row r="39" spans="1:15" s="4" customFormat="1" ht="13.5" customHeight="1">
      <c r="A39" s="195"/>
      <c r="B39" s="213" t="s">
        <v>10</v>
      </c>
      <c r="C39" s="42" t="s">
        <v>89</v>
      </c>
      <c r="D39" s="16">
        <v>0</v>
      </c>
      <c r="E39" s="15">
        <v>265</v>
      </c>
      <c r="F39" s="16">
        <v>530</v>
      </c>
      <c r="G39" s="16">
        <v>0</v>
      </c>
      <c r="H39" s="16">
        <v>250</v>
      </c>
      <c r="I39" s="16">
        <v>114</v>
      </c>
      <c r="J39" s="16">
        <v>24</v>
      </c>
      <c r="K39" s="16">
        <v>50</v>
      </c>
      <c r="L39" s="15">
        <v>48</v>
      </c>
      <c r="M39" s="15">
        <v>0</v>
      </c>
      <c r="N39" s="15">
        <v>0</v>
      </c>
      <c r="O39" s="15">
        <v>0</v>
      </c>
    </row>
    <row r="40" spans="1:15" s="4" customFormat="1" ht="13.5" customHeight="1" thickBot="1">
      <c r="A40" s="195"/>
      <c r="B40" s="214"/>
      <c r="C40" s="44" t="s">
        <v>0</v>
      </c>
      <c r="D40" s="18">
        <v>0</v>
      </c>
      <c r="E40" s="18">
        <v>26471</v>
      </c>
      <c r="F40" s="18">
        <v>55000</v>
      </c>
      <c r="G40" s="18">
        <v>0</v>
      </c>
      <c r="H40" s="18">
        <v>25000</v>
      </c>
      <c r="I40" s="18">
        <v>11364</v>
      </c>
      <c r="J40" s="18">
        <v>2381</v>
      </c>
      <c r="K40" s="18">
        <v>5000</v>
      </c>
      <c r="L40" s="18">
        <v>4762</v>
      </c>
      <c r="M40" s="18">
        <v>0</v>
      </c>
      <c r="N40" s="18">
        <v>0</v>
      </c>
      <c r="O40" s="18">
        <v>0</v>
      </c>
    </row>
    <row r="41" spans="1:15" s="4" customFormat="1" ht="13.5" customHeight="1">
      <c r="A41" s="195"/>
      <c r="B41" s="213" t="s">
        <v>11</v>
      </c>
      <c r="C41" s="42" t="s">
        <v>89</v>
      </c>
      <c r="D41" s="16">
        <v>11823</v>
      </c>
      <c r="E41" s="15">
        <v>16779</v>
      </c>
      <c r="F41" s="16">
        <v>6393</v>
      </c>
      <c r="G41" s="16">
        <v>2766</v>
      </c>
      <c r="H41" s="16">
        <v>6321</v>
      </c>
      <c r="I41" s="16">
        <v>2161</v>
      </c>
      <c r="J41" s="16">
        <v>2914</v>
      </c>
      <c r="K41" s="16">
        <v>5065</v>
      </c>
      <c r="L41" s="15">
        <v>2904</v>
      </c>
      <c r="M41" s="15">
        <v>5492</v>
      </c>
      <c r="N41" s="15">
        <v>2822</v>
      </c>
      <c r="O41" s="15">
        <v>6707</v>
      </c>
    </row>
    <row r="42" spans="1:15" s="4" customFormat="1" ht="13.5" customHeight="1" thickBot="1">
      <c r="A42" s="195"/>
      <c r="B42" s="214"/>
      <c r="C42" s="44" t="s">
        <v>0</v>
      </c>
      <c r="D42" s="18">
        <v>124353</v>
      </c>
      <c r="E42" s="18">
        <v>167734</v>
      </c>
      <c r="F42" s="18">
        <v>63466</v>
      </c>
      <c r="G42" s="18">
        <v>26852</v>
      </c>
      <c r="H42" s="18">
        <v>58837</v>
      </c>
      <c r="I42" s="18">
        <v>18748</v>
      </c>
      <c r="J42" s="18">
        <v>24473</v>
      </c>
      <c r="K42" s="18">
        <v>42996</v>
      </c>
      <c r="L42" s="18">
        <v>23569</v>
      </c>
      <c r="M42" s="18">
        <v>43299</v>
      </c>
      <c r="N42" s="18">
        <v>22293</v>
      </c>
      <c r="O42" s="18">
        <v>50364</v>
      </c>
    </row>
    <row r="43" spans="1:15" s="4" customFormat="1" ht="13.5" customHeight="1">
      <c r="A43" s="195"/>
      <c r="B43" s="213" t="s">
        <v>12</v>
      </c>
      <c r="C43" s="42" t="s">
        <v>89</v>
      </c>
      <c r="D43" s="16">
        <v>9953</v>
      </c>
      <c r="E43" s="15">
        <v>21217</v>
      </c>
      <c r="F43" s="16">
        <v>5154</v>
      </c>
      <c r="G43" s="16">
        <v>79726</v>
      </c>
      <c r="H43" s="16">
        <v>143528</v>
      </c>
      <c r="I43" s="53">
        <v>12488</v>
      </c>
      <c r="J43" s="53">
        <v>3338</v>
      </c>
      <c r="K43" s="53">
        <v>863</v>
      </c>
      <c r="L43" s="53">
        <v>4070</v>
      </c>
      <c r="M43" s="53">
        <v>2680</v>
      </c>
      <c r="N43" s="53">
        <v>2980</v>
      </c>
      <c r="O43" s="53">
        <v>4912</v>
      </c>
    </row>
    <row r="44" spans="1:15" s="4" customFormat="1" ht="13.5" customHeight="1" thickBot="1">
      <c r="A44" s="195"/>
      <c r="B44" s="214"/>
      <c r="C44" s="44" t="s">
        <v>0</v>
      </c>
      <c r="D44" s="18">
        <v>101034</v>
      </c>
      <c r="E44" s="18">
        <v>204927</v>
      </c>
      <c r="F44" s="18">
        <v>46774</v>
      </c>
      <c r="G44" s="18">
        <v>721325</v>
      </c>
      <c r="H44" s="18">
        <v>1236473</v>
      </c>
      <c r="I44" s="18">
        <v>105070</v>
      </c>
      <c r="J44" s="18">
        <v>26738</v>
      </c>
      <c r="K44" s="18">
        <v>6926</v>
      </c>
      <c r="L44" s="18">
        <v>32560</v>
      </c>
      <c r="M44" s="18">
        <v>20248</v>
      </c>
      <c r="N44" s="18">
        <v>22132</v>
      </c>
      <c r="O44" s="18">
        <v>36449</v>
      </c>
    </row>
    <row r="45" spans="1:15" s="4" customFormat="1" ht="13.5" customHeight="1">
      <c r="A45" s="195"/>
      <c r="B45" s="213" t="s">
        <v>13</v>
      </c>
      <c r="C45" s="42" t="s">
        <v>89</v>
      </c>
      <c r="D45" s="16">
        <v>175</v>
      </c>
      <c r="E45" s="15">
        <v>446</v>
      </c>
      <c r="F45" s="16">
        <v>557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s="4" customFormat="1" ht="13.5" customHeight="1" thickBot="1">
      <c r="A46" s="195"/>
      <c r="B46" s="214"/>
      <c r="C46" s="44" t="s">
        <v>0</v>
      </c>
      <c r="D46" s="18">
        <v>1836</v>
      </c>
      <c r="E46" s="18">
        <v>4677</v>
      </c>
      <c r="F46" s="18">
        <v>5874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1:15" s="4" customFormat="1" ht="13.5" customHeight="1">
      <c r="A47" s="195"/>
      <c r="B47" s="213" t="s">
        <v>14</v>
      </c>
      <c r="C47" s="42" t="s">
        <v>89</v>
      </c>
      <c r="D47" s="16">
        <v>0</v>
      </c>
      <c r="E47" s="15">
        <v>0</v>
      </c>
      <c r="F47" s="16">
        <v>455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5">
        <v>0</v>
      </c>
      <c r="M47" s="15">
        <v>0</v>
      </c>
      <c r="N47" s="15">
        <v>0</v>
      </c>
      <c r="O47" s="15">
        <v>0</v>
      </c>
    </row>
    <row r="48" spans="1:15" s="4" customFormat="1" ht="13.5" customHeight="1" thickBot="1">
      <c r="A48" s="195"/>
      <c r="B48" s="214"/>
      <c r="C48" s="44" t="s">
        <v>0</v>
      </c>
      <c r="D48" s="18">
        <v>0</v>
      </c>
      <c r="E48" s="18">
        <v>0</v>
      </c>
      <c r="F48" s="18">
        <v>4818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1:15" s="4" customFormat="1" ht="13.5" customHeight="1">
      <c r="A49" s="195"/>
      <c r="B49" s="213" t="s">
        <v>154</v>
      </c>
      <c r="C49" s="42" t="s">
        <v>89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25078</v>
      </c>
      <c r="L49" s="16">
        <v>2645</v>
      </c>
      <c r="M49" s="16">
        <v>1358</v>
      </c>
      <c r="N49" s="16">
        <v>1873</v>
      </c>
      <c r="O49" s="16">
        <v>1819</v>
      </c>
    </row>
    <row r="50" spans="1:15" s="4" customFormat="1" ht="13.5" customHeight="1" thickBot="1">
      <c r="A50" s="204"/>
      <c r="B50" s="214"/>
      <c r="C50" s="44" t="s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251116</v>
      </c>
      <c r="L50" s="18">
        <v>26694</v>
      </c>
      <c r="M50" s="18">
        <v>13757</v>
      </c>
      <c r="N50" s="18">
        <v>18975</v>
      </c>
      <c r="O50" s="18">
        <v>18428</v>
      </c>
    </row>
    <row r="51" spans="1:15" s="4" customFormat="1" ht="13.5" customHeight="1">
      <c r="A51" s="186" t="s">
        <v>58</v>
      </c>
      <c r="B51" s="213" t="s">
        <v>62</v>
      </c>
      <c r="C51" s="42" t="s">
        <v>89</v>
      </c>
      <c r="D51" s="16">
        <v>0</v>
      </c>
      <c r="E51" s="15">
        <v>0</v>
      </c>
      <c r="F51" s="16">
        <v>0</v>
      </c>
      <c r="G51" s="16">
        <v>0</v>
      </c>
      <c r="H51" s="16">
        <v>0</v>
      </c>
      <c r="I51" s="16">
        <v>0</v>
      </c>
      <c r="J51" s="16">
        <v>26618</v>
      </c>
      <c r="K51" s="16">
        <v>0</v>
      </c>
      <c r="L51" s="27">
        <v>0.48</v>
      </c>
      <c r="M51" s="15">
        <v>0</v>
      </c>
      <c r="N51" s="15">
        <v>0</v>
      </c>
      <c r="O51" s="15">
        <v>0</v>
      </c>
    </row>
    <row r="52" spans="1:15" s="4" customFormat="1" ht="13.5" customHeight="1" thickBot="1">
      <c r="A52" s="187"/>
      <c r="B52" s="214"/>
      <c r="C52" s="44" t="s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85855</v>
      </c>
      <c r="K52" s="18">
        <v>0</v>
      </c>
      <c r="L52" s="50">
        <v>1.19</v>
      </c>
      <c r="M52" s="18">
        <v>0</v>
      </c>
      <c r="N52" s="18">
        <v>0</v>
      </c>
      <c r="O52" s="18">
        <v>0</v>
      </c>
    </row>
    <row r="53" spans="1:15" s="4" customFormat="1" ht="13.5" customHeight="1">
      <c r="A53" s="187"/>
      <c r="B53" s="213" t="s">
        <v>15</v>
      </c>
      <c r="C53" s="42" t="s">
        <v>89</v>
      </c>
      <c r="D53" s="16">
        <v>781</v>
      </c>
      <c r="E53" s="15">
        <v>420</v>
      </c>
      <c r="F53" s="16">
        <v>296</v>
      </c>
      <c r="G53" s="16">
        <v>809</v>
      </c>
      <c r="H53" s="16">
        <v>2164</v>
      </c>
      <c r="I53" s="16">
        <v>3361</v>
      </c>
      <c r="J53" s="16">
        <v>1105</v>
      </c>
      <c r="K53" s="16">
        <v>1589</v>
      </c>
      <c r="L53" s="15">
        <v>262</v>
      </c>
      <c r="M53" s="15">
        <v>995</v>
      </c>
      <c r="N53" s="15">
        <v>316</v>
      </c>
      <c r="O53" s="15">
        <v>851</v>
      </c>
    </row>
    <row r="54" spans="1:15" s="4" customFormat="1" ht="13.5" customHeight="1" thickBot="1">
      <c r="A54" s="187"/>
      <c r="B54" s="214"/>
      <c r="C54" s="44" t="s">
        <v>0</v>
      </c>
      <c r="D54" s="18">
        <v>13222</v>
      </c>
      <c r="E54" s="18">
        <v>6993</v>
      </c>
      <c r="F54" s="18">
        <v>5134</v>
      </c>
      <c r="G54" s="18">
        <v>13853</v>
      </c>
      <c r="H54" s="18">
        <v>38138</v>
      </c>
      <c r="I54" s="18">
        <v>58439</v>
      </c>
      <c r="J54" s="18">
        <v>17741</v>
      </c>
      <c r="K54" s="18">
        <v>26107</v>
      </c>
      <c r="L54" s="18">
        <v>4361</v>
      </c>
      <c r="M54" s="18">
        <v>16185</v>
      </c>
      <c r="N54" s="18">
        <v>5116</v>
      </c>
      <c r="O54" s="18">
        <v>13988</v>
      </c>
    </row>
    <row r="55" spans="1:15" s="4" customFormat="1" ht="13.5" customHeight="1">
      <c r="A55" s="187"/>
      <c r="B55" s="213" t="s">
        <v>145</v>
      </c>
      <c r="C55" s="42" t="s">
        <v>89</v>
      </c>
      <c r="D55" s="16">
        <v>126</v>
      </c>
      <c r="E55" s="15">
        <v>0</v>
      </c>
      <c r="F55" s="16">
        <v>100</v>
      </c>
      <c r="G55" s="16">
        <v>0</v>
      </c>
      <c r="H55" s="16">
        <v>255</v>
      </c>
      <c r="I55" s="16">
        <v>427</v>
      </c>
      <c r="J55" s="16">
        <v>143</v>
      </c>
      <c r="K55" s="16">
        <v>48</v>
      </c>
      <c r="L55" s="15">
        <v>218</v>
      </c>
      <c r="M55" s="15">
        <v>133</v>
      </c>
      <c r="N55" s="15">
        <v>124</v>
      </c>
      <c r="O55" s="15">
        <v>75</v>
      </c>
    </row>
    <row r="56" spans="1:15" s="4" customFormat="1" ht="13.5" customHeight="1" thickBot="1">
      <c r="A56" s="187"/>
      <c r="B56" s="214"/>
      <c r="C56" s="44" t="s">
        <v>0</v>
      </c>
      <c r="D56" s="18">
        <v>333</v>
      </c>
      <c r="E56" s="18">
        <v>0</v>
      </c>
      <c r="F56" s="18">
        <v>275</v>
      </c>
      <c r="G56" s="18">
        <v>0</v>
      </c>
      <c r="H56" s="18">
        <v>693</v>
      </c>
      <c r="I56" s="18">
        <v>1248</v>
      </c>
      <c r="J56" s="18">
        <v>429</v>
      </c>
      <c r="K56" s="18">
        <v>142</v>
      </c>
      <c r="L56" s="18">
        <v>688</v>
      </c>
      <c r="M56" s="18">
        <v>432</v>
      </c>
      <c r="N56" s="18">
        <v>417</v>
      </c>
      <c r="O56" s="18">
        <v>244</v>
      </c>
    </row>
    <row r="57" spans="1:15" s="4" customFormat="1" ht="13.5" customHeight="1">
      <c r="A57" s="187"/>
      <c r="B57" s="213" t="s">
        <v>163</v>
      </c>
      <c r="C57" s="42" t="s">
        <v>89</v>
      </c>
      <c r="D57" s="82">
        <v>0</v>
      </c>
      <c r="E57" s="82">
        <v>0</v>
      </c>
      <c r="F57" s="82">
        <v>545</v>
      </c>
      <c r="G57" s="82">
        <v>363</v>
      </c>
      <c r="H57" s="82">
        <v>0</v>
      </c>
      <c r="I57" s="82">
        <v>182</v>
      </c>
      <c r="J57" s="82">
        <v>0</v>
      </c>
      <c r="K57" s="82">
        <v>0</v>
      </c>
      <c r="L57" s="82">
        <v>654</v>
      </c>
      <c r="M57" s="82">
        <v>0</v>
      </c>
      <c r="N57" s="82">
        <v>0</v>
      </c>
      <c r="O57" s="82">
        <v>125</v>
      </c>
    </row>
    <row r="58" spans="1:15" s="4" customFormat="1" ht="13.5" customHeight="1" thickBot="1">
      <c r="A58" s="188"/>
      <c r="B58" s="214"/>
      <c r="C58" s="44" t="s">
        <v>0</v>
      </c>
      <c r="D58" s="82">
        <v>0</v>
      </c>
      <c r="E58" s="82">
        <v>0</v>
      </c>
      <c r="F58" s="82">
        <v>545</v>
      </c>
      <c r="G58" s="82">
        <v>418</v>
      </c>
      <c r="H58" s="82">
        <v>0</v>
      </c>
      <c r="I58" s="82">
        <v>282</v>
      </c>
      <c r="J58" s="82">
        <v>0</v>
      </c>
      <c r="K58" s="82">
        <v>0</v>
      </c>
      <c r="L58" s="82">
        <v>1125</v>
      </c>
      <c r="M58" s="82">
        <v>0</v>
      </c>
      <c r="N58" s="82">
        <v>0</v>
      </c>
      <c r="O58" s="82">
        <v>301</v>
      </c>
    </row>
    <row r="59" spans="1:15" s="4" customFormat="1" ht="13.5" customHeight="1">
      <c r="A59" s="186" t="s">
        <v>57</v>
      </c>
      <c r="B59" s="213" t="s">
        <v>16</v>
      </c>
      <c r="C59" s="42" t="s">
        <v>89</v>
      </c>
      <c r="D59" s="16">
        <v>0</v>
      </c>
      <c r="E59" s="15">
        <v>319</v>
      </c>
      <c r="F59" s="16">
        <v>683</v>
      </c>
      <c r="G59" s="16">
        <v>1033</v>
      </c>
      <c r="H59" s="16">
        <v>53</v>
      </c>
      <c r="I59" s="16">
        <v>32</v>
      </c>
      <c r="J59" s="16">
        <v>0</v>
      </c>
      <c r="K59" s="16">
        <v>80</v>
      </c>
      <c r="L59" s="16">
        <v>0</v>
      </c>
      <c r="M59" s="16">
        <v>5</v>
      </c>
      <c r="N59" s="16">
        <v>24</v>
      </c>
      <c r="O59" s="16">
        <v>0</v>
      </c>
    </row>
    <row r="60" spans="1:15" s="4" customFormat="1" ht="13.5" customHeight="1" thickBot="1">
      <c r="A60" s="187"/>
      <c r="B60" s="214"/>
      <c r="C60" s="44" t="s">
        <v>0</v>
      </c>
      <c r="D60" s="18">
        <v>0</v>
      </c>
      <c r="E60" s="18">
        <v>33036</v>
      </c>
      <c r="F60" s="18">
        <v>70709</v>
      </c>
      <c r="G60" s="18">
        <v>107436</v>
      </c>
      <c r="H60" s="18">
        <v>5434</v>
      </c>
      <c r="I60" s="18">
        <v>3293</v>
      </c>
      <c r="J60" s="18">
        <v>0</v>
      </c>
      <c r="K60" s="18">
        <v>8280</v>
      </c>
      <c r="L60" s="18">
        <v>0</v>
      </c>
      <c r="M60" s="18">
        <v>493</v>
      </c>
      <c r="N60" s="18">
        <v>2458</v>
      </c>
      <c r="O60" s="18">
        <v>0</v>
      </c>
    </row>
    <row r="61" spans="1:15" ht="13.5" customHeight="1" thickBot="1">
      <c r="A61" s="185" t="s">
        <v>90</v>
      </c>
      <c r="B61" s="185"/>
      <c r="C61" s="41" t="s">
        <v>89</v>
      </c>
      <c r="D61" s="37">
        <f>D5+D7+D9+D11+D13+D15+D17+D19+D21+D23+D25+D27+D29+D31+D33+D35+D37+D39+D41+D43+D45+D47+D49+D51+D53+D55+D57+D59</f>
        <v>266136</v>
      </c>
      <c r="E61" s="37">
        <f aca="true" t="shared" si="0" ref="E61:O61">E5+E7+E9+E11+E13+E15+E17+E19+E21+E23+E25+E27+E29+E31+E33+E35+E37+E39+E41+E43+E45+E47+E49+E51+E53+E55+E57+E59</f>
        <v>428204</v>
      </c>
      <c r="F61" s="37">
        <f t="shared" si="0"/>
        <v>570767</v>
      </c>
      <c r="G61" s="37">
        <f t="shared" si="0"/>
        <v>971237</v>
      </c>
      <c r="H61" s="37">
        <f t="shared" si="0"/>
        <v>338583</v>
      </c>
      <c r="I61" s="37">
        <f t="shared" si="0"/>
        <v>127263</v>
      </c>
      <c r="J61" s="37">
        <f t="shared" si="0"/>
        <v>150081</v>
      </c>
      <c r="K61" s="37">
        <f t="shared" si="0"/>
        <v>206516</v>
      </c>
      <c r="L61" s="37">
        <f t="shared" si="0"/>
        <v>157275.48</v>
      </c>
      <c r="M61" s="37">
        <f t="shared" si="0"/>
        <v>107327.1</v>
      </c>
      <c r="N61" s="37">
        <f t="shared" si="0"/>
        <v>92087</v>
      </c>
      <c r="O61" s="37">
        <f t="shared" si="0"/>
        <v>484516</v>
      </c>
    </row>
    <row r="62" spans="1:15" ht="13.5" customHeight="1" thickBot="1">
      <c r="A62" s="185" t="s">
        <v>91</v>
      </c>
      <c r="B62" s="185"/>
      <c r="C62" s="41" t="s">
        <v>0</v>
      </c>
      <c r="D62" s="37">
        <f>D6+D8+D10+D12+D14+D16+D18+D20+D22+D24+D26+D28+D30+D32+D34+D36+D38+D40+D42+D44+D46+D48+D50+D52+D54+D56+D58+D60</f>
        <v>2381311</v>
      </c>
      <c r="E62" s="37">
        <f aca="true" t="shared" si="1" ref="E62:O62">E6+E8+E10+E12+E14+E16+E18+E20+E22+E24+E26+E28+E30+E32+E34+E36+E38+E40+E42+E44+E46+E48+E50+E52+E54+E56+E58+E60</f>
        <v>1723916</v>
      </c>
      <c r="F62" s="37">
        <f t="shared" si="1"/>
        <v>3312069</v>
      </c>
      <c r="G62" s="37">
        <f t="shared" si="1"/>
        <v>4952060</v>
      </c>
      <c r="H62" s="37">
        <f t="shared" si="1"/>
        <v>3100662</v>
      </c>
      <c r="I62" s="37">
        <f t="shared" si="1"/>
        <v>1585478</v>
      </c>
      <c r="J62" s="37">
        <f t="shared" si="1"/>
        <v>1602594</v>
      </c>
      <c r="K62" s="37">
        <f t="shared" si="1"/>
        <v>2125442</v>
      </c>
      <c r="L62" s="37">
        <f t="shared" si="1"/>
        <v>1353913.19</v>
      </c>
      <c r="M62" s="37">
        <f t="shared" si="1"/>
        <v>832097.2</v>
      </c>
      <c r="N62" s="37">
        <f t="shared" si="1"/>
        <v>957137</v>
      </c>
      <c r="O62" s="37">
        <f t="shared" si="1"/>
        <v>1716814</v>
      </c>
    </row>
    <row r="63" spans="1:8" ht="13.5" customHeight="1">
      <c r="A63" s="14" t="s">
        <v>39</v>
      </c>
      <c r="H63" s="9"/>
    </row>
  </sheetData>
  <sheetProtection/>
  <mergeCells count="36">
    <mergeCell ref="A35:A50"/>
    <mergeCell ref="B57:B58"/>
    <mergeCell ref="A51:A58"/>
    <mergeCell ref="B55:B56"/>
    <mergeCell ref="D3:O3"/>
    <mergeCell ref="A9:A34"/>
    <mergeCell ref="B29:B30"/>
    <mergeCell ref="B31:B32"/>
    <mergeCell ref="B33:B34"/>
    <mergeCell ref="A61:B61"/>
    <mergeCell ref="A62:B62"/>
    <mergeCell ref="A59:A60"/>
    <mergeCell ref="B59:B60"/>
    <mergeCell ref="B43:B44"/>
    <mergeCell ref="B45:B46"/>
    <mergeCell ref="B47:B48"/>
    <mergeCell ref="B51:B52"/>
    <mergeCell ref="B53:B54"/>
    <mergeCell ref="B49:B50"/>
    <mergeCell ref="B35:B36"/>
    <mergeCell ref="B41:B42"/>
    <mergeCell ref="B37:B38"/>
    <mergeCell ref="B39:B40"/>
    <mergeCell ref="B15:B16"/>
    <mergeCell ref="B19:B20"/>
    <mergeCell ref="B21:B22"/>
    <mergeCell ref="B23:B24"/>
    <mergeCell ref="B27:B28"/>
    <mergeCell ref="B25:B26"/>
    <mergeCell ref="B17:B18"/>
    <mergeCell ref="B11:B12"/>
    <mergeCell ref="B13:B14"/>
    <mergeCell ref="A5:A8"/>
    <mergeCell ref="B5:B6"/>
    <mergeCell ref="B7:B8"/>
    <mergeCell ref="B9:B10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K40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.140625" style="10" customWidth="1"/>
    <col min="2" max="2" width="24.8515625" style="10" customWidth="1"/>
    <col min="3" max="3" width="16.00390625" style="103" customWidth="1"/>
    <col min="4" max="4" width="20.57421875" style="103" customWidth="1"/>
    <col min="5" max="5" width="12.00390625" style="103" customWidth="1"/>
    <col min="6" max="6" width="14.8515625" style="103" customWidth="1"/>
    <col min="7" max="7" width="18.57421875" style="103" customWidth="1"/>
    <col min="8" max="8" width="13.8515625" style="103" customWidth="1"/>
    <col min="9" max="9" width="12.421875" style="103" customWidth="1"/>
    <col min="10" max="16384" width="9.140625" style="3" customWidth="1"/>
  </cols>
  <sheetData>
    <row r="1" spans="1:11" ht="19.5" customHeight="1">
      <c r="A1" s="61" t="s">
        <v>126</v>
      </c>
      <c r="B1" s="61"/>
      <c r="C1" s="100"/>
      <c r="D1" s="100"/>
      <c r="E1" s="100"/>
      <c r="F1" s="100"/>
      <c r="G1" s="100"/>
      <c r="H1" s="100"/>
      <c r="I1" s="100"/>
      <c r="J1" s="12"/>
      <c r="K1" s="12"/>
    </row>
    <row r="2" ht="6.75" customHeight="1" thickBot="1">
      <c r="A2" s="14"/>
    </row>
    <row r="3" spans="3:9" ht="13.5" customHeight="1" thickBot="1">
      <c r="C3" s="197">
        <v>2011</v>
      </c>
      <c r="D3" s="197"/>
      <c r="E3" s="197"/>
      <c r="F3" s="197"/>
      <c r="G3" s="197"/>
      <c r="H3" s="197"/>
      <c r="I3" s="197"/>
    </row>
    <row r="4" spans="1:9" ht="13.5" customHeight="1" thickBot="1">
      <c r="A4" s="222" t="s">
        <v>72</v>
      </c>
      <c r="B4" s="222" t="s">
        <v>73</v>
      </c>
      <c r="C4" s="221" t="s">
        <v>127</v>
      </c>
      <c r="D4" s="221" t="s">
        <v>137</v>
      </c>
      <c r="E4" s="221" t="s">
        <v>138</v>
      </c>
      <c r="F4" s="221" t="s">
        <v>128</v>
      </c>
      <c r="G4" s="197" t="s">
        <v>92</v>
      </c>
      <c r="H4" s="197"/>
      <c r="I4" s="197"/>
    </row>
    <row r="5" spans="1:9" ht="24.75" customHeight="1" thickBot="1">
      <c r="A5" s="223"/>
      <c r="B5" s="223"/>
      <c r="C5" s="210"/>
      <c r="D5" s="210"/>
      <c r="E5" s="210"/>
      <c r="F5" s="210"/>
      <c r="G5" s="105" t="s">
        <v>129</v>
      </c>
      <c r="H5" s="105" t="s">
        <v>157</v>
      </c>
      <c r="I5" s="105" t="s">
        <v>130</v>
      </c>
    </row>
    <row r="6" spans="1:9" ht="22.5" customHeight="1">
      <c r="A6" s="224" t="s">
        <v>53</v>
      </c>
      <c r="B6" s="68" t="s">
        <v>54</v>
      </c>
      <c r="C6" s="16">
        <v>100000</v>
      </c>
      <c r="D6" s="123">
        <v>1438</v>
      </c>
      <c r="E6" s="16">
        <v>169020</v>
      </c>
      <c r="F6" s="16">
        <v>9831</v>
      </c>
      <c r="G6" s="177">
        <f aca="true" t="shared" si="0" ref="G6:I7">D6/D$39</f>
        <v>0.1398152649489548</v>
      </c>
      <c r="H6" s="176">
        <f t="shared" si="0"/>
        <v>0.32795791769424354</v>
      </c>
      <c r="I6" s="177">
        <f t="shared" si="0"/>
        <v>0.12684833939769297</v>
      </c>
    </row>
    <row r="7" spans="1:9" ht="22.5" customHeight="1" thickBot="1">
      <c r="A7" s="225"/>
      <c r="B7" s="70" t="s">
        <v>55</v>
      </c>
      <c r="C7" s="18">
        <v>65000</v>
      </c>
      <c r="D7" s="18">
        <v>943</v>
      </c>
      <c r="E7" s="18">
        <v>57424</v>
      </c>
      <c r="F7" s="18">
        <v>3311</v>
      </c>
      <c r="G7" s="179">
        <f t="shared" si="0"/>
        <v>0.09168692270296548</v>
      </c>
      <c r="H7" s="181">
        <f t="shared" si="0"/>
        <v>0.11142264504599599</v>
      </c>
      <c r="I7" s="179">
        <f t="shared" si="0"/>
        <v>0.04272147815540244</v>
      </c>
    </row>
    <row r="8" spans="1:9" ht="22.5" customHeight="1" thickBot="1">
      <c r="A8" s="187"/>
      <c r="B8" s="67" t="s">
        <v>146</v>
      </c>
      <c r="C8" s="21">
        <f>SUM(C6:C7)</f>
        <v>165000</v>
      </c>
      <c r="D8" s="21">
        <f aca="true" t="shared" si="1" ref="D8:I8">SUM(D6:D7)</f>
        <v>2381</v>
      </c>
      <c r="E8" s="21">
        <f t="shared" si="1"/>
        <v>226444</v>
      </c>
      <c r="F8" s="21">
        <f>SUM(F6:F7)</f>
        <v>13142</v>
      </c>
      <c r="G8" s="178">
        <f t="shared" si="1"/>
        <v>0.23150218765192027</v>
      </c>
      <c r="H8" s="178">
        <f t="shared" si="1"/>
        <v>0.4393805627402395</v>
      </c>
      <c r="I8" s="178">
        <f t="shared" si="1"/>
        <v>0.16956981755309541</v>
      </c>
    </row>
    <row r="9" spans="1:9" s="4" customFormat="1" ht="12.75" customHeight="1">
      <c r="A9" s="194" t="s">
        <v>60</v>
      </c>
      <c r="B9" s="68" t="s">
        <v>22</v>
      </c>
      <c r="C9" s="16">
        <v>51033</v>
      </c>
      <c r="D9" s="123">
        <v>92</v>
      </c>
      <c r="E9" s="16">
        <v>7</v>
      </c>
      <c r="F9" s="16">
        <v>4</v>
      </c>
      <c r="G9" s="177">
        <f>D9/D$39</f>
        <v>0.008945065629557608</v>
      </c>
      <c r="H9" s="177">
        <f>E9/E$39</f>
        <v>1.3582448372143563E-05</v>
      </c>
      <c r="I9" s="177">
        <f aca="true" t="shared" si="2" ref="I9:I37">F9/F$39</f>
        <v>5.161157131428866E-05</v>
      </c>
    </row>
    <row r="10" spans="1:9" s="4" customFormat="1" ht="12.75" customHeight="1">
      <c r="A10" s="220"/>
      <c r="B10" s="69" t="s">
        <v>23</v>
      </c>
      <c r="C10" s="17">
        <v>349440</v>
      </c>
      <c r="D10" s="17">
        <v>2030</v>
      </c>
      <c r="E10" s="17">
        <v>68946</v>
      </c>
      <c r="F10" s="17">
        <v>9768</v>
      </c>
      <c r="G10" s="180">
        <f aca="true" t="shared" si="3" ref="G10:G37">D10/D$39</f>
        <v>0.1973748176956733</v>
      </c>
      <c r="H10" s="180">
        <f aca="true" t="shared" si="4" ref="H10:H37">E10/E$39</f>
        <v>0.1337793550665443</v>
      </c>
      <c r="I10" s="180">
        <f t="shared" si="2"/>
        <v>0.1260354571494929</v>
      </c>
    </row>
    <row r="11" spans="1:9" s="4" customFormat="1" ht="12.75" customHeight="1">
      <c r="A11" s="220"/>
      <c r="B11" s="69" t="s">
        <v>24</v>
      </c>
      <c r="C11" s="17">
        <v>100081</v>
      </c>
      <c r="D11" s="124">
        <v>564</v>
      </c>
      <c r="E11" s="17">
        <v>23812</v>
      </c>
      <c r="F11" s="17">
        <v>3248</v>
      </c>
      <c r="G11" s="180">
        <f t="shared" si="3"/>
        <v>0.05483714146815751</v>
      </c>
      <c r="H11" s="180">
        <f t="shared" si="4"/>
        <v>0.0462036086624975</v>
      </c>
      <c r="I11" s="180">
        <f t="shared" si="2"/>
        <v>0.041908595907202396</v>
      </c>
    </row>
    <row r="12" spans="1:9" s="4" customFormat="1" ht="12.75" customHeight="1">
      <c r="A12" s="220"/>
      <c r="B12" s="69" t="s">
        <v>4</v>
      </c>
      <c r="C12" s="17">
        <v>12500</v>
      </c>
      <c r="D12" s="124">
        <v>129</v>
      </c>
      <c r="E12" s="17">
        <v>6403</v>
      </c>
      <c r="F12" s="17">
        <v>623</v>
      </c>
      <c r="G12" s="180">
        <f t="shared" si="3"/>
        <v>0.012542537676227516</v>
      </c>
      <c r="H12" s="180">
        <f t="shared" si="4"/>
        <v>0.012424059560976461</v>
      </c>
      <c r="I12" s="180">
        <f t="shared" si="2"/>
        <v>0.00803850223220046</v>
      </c>
    </row>
    <row r="13" spans="1:9" s="4" customFormat="1" ht="12.75" customHeight="1">
      <c r="A13" s="220"/>
      <c r="B13" s="69" t="s">
        <v>141</v>
      </c>
      <c r="C13" s="17">
        <v>1250</v>
      </c>
      <c r="D13" s="124">
        <v>126</v>
      </c>
      <c r="E13" s="17">
        <v>5039</v>
      </c>
      <c r="F13" s="17">
        <v>50</v>
      </c>
      <c r="G13" s="180">
        <f t="shared" si="3"/>
        <v>0.01225085075352455</v>
      </c>
      <c r="H13" s="180">
        <f t="shared" si="4"/>
        <v>0.009777422478175916</v>
      </c>
      <c r="I13" s="180">
        <f t="shared" si="2"/>
        <v>0.0006451446414286083</v>
      </c>
    </row>
    <row r="14" spans="1:9" s="4" customFormat="1" ht="12.75" customHeight="1">
      <c r="A14" s="220"/>
      <c r="B14" s="69" t="s">
        <v>25</v>
      </c>
      <c r="C14" s="17">
        <v>16822</v>
      </c>
      <c r="D14" s="124">
        <v>326</v>
      </c>
      <c r="E14" s="17">
        <v>4593</v>
      </c>
      <c r="F14" s="17">
        <v>240</v>
      </c>
      <c r="G14" s="180">
        <f t="shared" si="3"/>
        <v>0.031696645600388915</v>
      </c>
      <c r="H14" s="180">
        <f t="shared" si="4"/>
        <v>0.008912026481893626</v>
      </c>
      <c r="I14" s="180">
        <f t="shared" si="2"/>
        <v>0.0030966942788573197</v>
      </c>
    </row>
    <row r="15" spans="1:9" s="4" customFormat="1" ht="12.75" customHeight="1">
      <c r="A15" s="220"/>
      <c r="B15" s="69" t="s">
        <v>26</v>
      </c>
      <c r="C15" s="17">
        <v>4000</v>
      </c>
      <c r="D15" s="124">
        <v>104</v>
      </c>
      <c r="E15" s="17">
        <v>1834</v>
      </c>
      <c r="F15" s="17">
        <v>71</v>
      </c>
      <c r="G15" s="180">
        <f t="shared" si="3"/>
        <v>0.01011181332036947</v>
      </c>
      <c r="H15" s="180">
        <f t="shared" si="4"/>
        <v>0.0035586014735016136</v>
      </c>
      <c r="I15" s="180">
        <f t="shared" si="2"/>
        <v>0.0009161053908286238</v>
      </c>
    </row>
    <row r="16" spans="1:9" s="4" customFormat="1" ht="12.75" customHeight="1">
      <c r="A16" s="220"/>
      <c r="B16" s="69" t="s">
        <v>27</v>
      </c>
      <c r="C16" s="17">
        <v>2400</v>
      </c>
      <c r="D16" s="124">
        <v>62</v>
      </c>
      <c r="E16" s="17">
        <v>1222</v>
      </c>
      <c r="F16" s="17">
        <v>48</v>
      </c>
      <c r="G16" s="180">
        <f t="shared" si="3"/>
        <v>0.006028196402527953</v>
      </c>
      <c r="H16" s="180">
        <f t="shared" si="4"/>
        <v>0.0023711074158227763</v>
      </c>
      <c r="I16" s="180">
        <f t="shared" si="2"/>
        <v>0.000619338855771464</v>
      </c>
    </row>
    <row r="17" spans="1:9" s="4" customFormat="1" ht="12.75" customHeight="1">
      <c r="A17" s="220"/>
      <c r="B17" s="69" t="s">
        <v>164</v>
      </c>
      <c r="C17" s="17">
        <v>5400</v>
      </c>
      <c r="D17" s="124">
        <v>135</v>
      </c>
      <c r="E17" s="63">
        <v>89</v>
      </c>
      <c r="F17" s="63">
        <v>4</v>
      </c>
      <c r="G17" s="180">
        <f t="shared" si="3"/>
        <v>0.013125911521633447</v>
      </c>
      <c r="H17" s="180">
        <f t="shared" si="4"/>
        <v>0.00017269112930296814</v>
      </c>
      <c r="I17" s="180">
        <f t="shared" si="2"/>
        <v>5.161157131428866E-05</v>
      </c>
    </row>
    <row r="18" spans="1:9" s="4" customFormat="1" ht="12.75" customHeight="1">
      <c r="A18" s="220"/>
      <c r="B18" s="69" t="s">
        <v>28</v>
      </c>
      <c r="C18" s="17">
        <v>565515</v>
      </c>
      <c r="D18" s="124">
        <v>922</v>
      </c>
      <c r="E18" s="17">
        <v>34054</v>
      </c>
      <c r="F18" s="17">
        <v>19603</v>
      </c>
      <c r="G18" s="180">
        <f t="shared" si="3"/>
        <v>0.08964511424404473</v>
      </c>
      <c r="H18" s="180">
        <f t="shared" si="4"/>
        <v>0.06607667098071099</v>
      </c>
      <c r="I18" s="180">
        <f t="shared" si="2"/>
        <v>0.2529354081185002</v>
      </c>
    </row>
    <row r="19" spans="1:9" s="4" customFormat="1" ht="12.75" customHeight="1">
      <c r="A19" s="220"/>
      <c r="B19" s="69" t="s">
        <v>29</v>
      </c>
      <c r="C19" s="17">
        <v>0</v>
      </c>
      <c r="D19" s="124">
        <v>0</v>
      </c>
      <c r="E19" s="17">
        <v>38605</v>
      </c>
      <c r="F19" s="17">
        <v>20814</v>
      </c>
      <c r="G19" s="180">
        <f t="shared" si="3"/>
        <v>0</v>
      </c>
      <c r="H19" s="180">
        <f t="shared" si="4"/>
        <v>0.07490720277237174</v>
      </c>
      <c r="I19" s="180">
        <f t="shared" si="2"/>
        <v>0.2685608113339011</v>
      </c>
    </row>
    <row r="20" spans="1:9" s="4" customFormat="1" ht="12.75" customHeight="1">
      <c r="A20" s="220"/>
      <c r="B20" s="69" t="s">
        <v>30</v>
      </c>
      <c r="C20" s="17">
        <v>2000</v>
      </c>
      <c r="D20" s="124">
        <v>202</v>
      </c>
      <c r="E20" s="17">
        <v>7035</v>
      </c>
      <c r="F20" s="17">
        <v>70</v>
      </c>
      <c r="G20" s="180">
        <f t="shared" si="3"/>
        <v>0.019640252795333008</v>
      </c>
      <c r="H20" s="180">
        <f t="shared" si="4"/>
        <v>0.01365036061400428</v>
      </c>
      <c r="I20" s="180">
        <f t="shared" si="2"/>
        <v>0.0009032024980000517</v>
      </c>
    </row>
    <row r="21" spans="1:9" s="4" customFormat="1" ht="12.75" customHeight="1">
      <c r="A21" s="220"/>
      <c r="B21" s="69" t="s">
        <v>31</v>
      </c>
      <c r="C21" s="17">
        <v>2000</v>
      </c>
      <c r="D21" s="124">
        <v>202</v>
      </c>
      <c r="E21" s="17">
        <v>11079</v>
      </c>
      <c r="F21" s="17">
        <v>110</v>
      </c>
      <c r="G21" s="180">
        <f t="shared" si="3"/>
        <v>0.019640252795333008</v>
      </c>
      <c r="H21" s="180">
        <f t="shared" si="4"/>
        <v>0.02149713507356836</v>
      </c>
      <c r="I21" s="180">
        <f t="shared" si="2"/>
        <v>0.0014193182111429383</v>
      </c>
    </row>
    <row r="22" spans="1:9" s="4" customFormat="1" ht="12.75" customHeight="1">
      <c r="A22" s="220"/>
      <c r="B22" s="69" t="s">
        <v>32</v>
      </c>
      <c r="C22" s="17">
        <v>1309</v>
      </c>
      <c r="D22" s="124">
        <v>101</v>
      </c>
      <c r="E22" s="17">
        <v>123</v>
      </c>
      <c r="F22" s="17">
        <v>1</v>
      </c>
      <c r="G22" s="180">
        <f t="shared" si="3"/>
        <v>0.009820126397666504</v>
      </c>
      <c r="H22" s="180">
        <f t="shared" si="4"/>
        <v>0.00023866302139623688</v>
      </c>
      <c r="I22" s="180">
        <f t="shared" si="2"/>
        <v>1.2902892828572165E-05</v>
      </c>
    </row>
    <row r="23" spans="1:9" s="4" customFormat="1" ht="12.75" customHeight="1">
      <c r="A23" s="220"/>
      <c r="B23" s="69" t="s">
        <v>33</v>
      </c>
      <c r="C23" s="17">
        <v>51400</v>
      </c>
      <c r="D23" s="124">
        <v>121</v>
      </c>
      <c r="E23" s="17">
        <v>2159</v>
      </c>
      <c r="F23" s="17">
        <v>873</v>
      </c>
      <c r="G23" s="180">
        <f t="shared" si="3"/>
        <v>0.011764705882352941</v>
      </c>
      <c r="H23" s="180">
        <f t="shared" si="4"/>
        <v>0.004189215147922564</v>
      </c>
      <c r="I23" s="180">
        <f t="shared" si="2"/>
        <v>0.0112642254393435</v>
      </c>
    </row>
    <row r="24" spans="1:9" s="4" customFormat="1" ht="12.75" customHeight="1">
      <c r="A24" s="220"/>
      <c r="B24" s="69" t="s">
        <v>10</v>
      </c>
      <c r="C24" s="17">
        <v>200</v>
      </c>
      <c r="D24" s="124">
        <v>20</v>
      </c>
      <c r="E24" s="17">
        <v>2660</v>
      </c>
      <c r="F24" s="17">
        <v>26</v>
      </c>
      <c r="G24" s="180">
        <f t="shared" si="3"/>
        <v>0.0019445794846864365</v>
      </c>
      <c r="H24" s="180">
        <f t="shared" si="4"/>
        <v>0.005161330381414554</v>
      </c>
      <c r="I24" s="180">
        <f t="shared" si="2"/>
        <v>0.0003354752135428763</v>
      </c>
    </row>
    <row r="25" spans="1:9" s="4" customFormat="1" ht="12.75" customHeight="1">
      <c r="A25" s="220"/>
      <c r="B25" s="69" t="s">
        <v>34</v>
      </c>
      <c r="C25" s="17">
        <v>73896</v>
      </c>
      <c r="D25" s="124">
        <v>551</v>
      </c>
      <c r="E25" s="17">
        <v>13043</v>
      </c>
      <c r="F25" s="17">
        <v>1415</v>
      </c>
      <c r="G25" s="180">
        <f t="shared" si="3"/>
        <v>0.05357316480311133</v>
      </c>
      <c r="H25" s="180">
        <f t="shared" si="4"/>
        <v>0.025307982016838357</v>
      </c>
      <c r="I25" s="180">
        <f t="shared" si="2"/>
        <v>0.018257593352429616</v>
      </c>
    </row>
    <row r="26" spans="1:9" s="4" customFormat="1" ht="12.75" customHeight="1">
      <c r="A26" s="220"/>
      <c r="B26" s="69" t="s">
        <v>35</v>
      </c>
      <c r="C26" s="17">
        <v>215000</v>
      </c>
      <c r="D26" s="124">
        <v>1595</v>
      </c>
      <c r="E26" s="17">
        <v>50238</v>
      </c>
      <c r="F26" s="17">
        <v>5717</v>
      </c>
      <c r="G26" s="180">
        <f t="shared" si="3"/>
        <v>0.15508021390374332</v>
      </c>
      <c r="H26" s="180">
        <f t="shared" si="4"/>
        <v>0.0974792916171069</v>
      </c>
      <c r="I26" s="180">
        <f t="shared" si="2"/>
        <v>0.07376583830094707</v>
      </c>
    </row>
    <row r="27" spans="1:9" s="4" customFormat="1" ht="12.75" customHeight="1">
      <c r="A27" s="220"/>
      <c r="B27" s="69" t="s">
        <v>36</v>
      </c>
      <c r="C27" s="17">
        <v>0</v>
      </c>
      <c r="D27" s="124">
        <v>0</v>
      </c>
      <c r="E27" s="17">
        <v>245</v>
      </c>
      <c r="F27" s="17">
        <v>23</v>
      </c>
      <c r="G27" s="180">
        <f t="shared" si="3"/>
        <v>0</v>
      </c>
      <c r="H27" s="180">
        <f t="shared" si="4"/>
        <v>0.00047538569302502467</v>
      </c>
      <c r="I27" s="180">
        <f t="shared" si="2"/>
        <v>0.00029676653505715983</v>
      </c>
    </row>
    <row r="28" spans="1:9" s="4" customFormat="1" ht="12.75" customHeight="1">
      <c r="A28" s="220"/>
      <c r="B28" s="69" t="s">
        <v>37</v>
      </c>
      <c r="C28" s="17">
        <v>0</v>
      </c>
      <c r="D28" s="124">
        <v>0</v>
      </c>
      <c r="E28" s="17">
        <v>106</v>
      </c>
      <c r="F28" s="17">
        <v>10</v>
      </c>
      <c r="G28" s="180">
        <f t="shared" si="3"/>
        <v>0</v>
      </c>
      <c r="H28" s="180">
        <f t="shared" si="4"/>
        <v>0.0002056770753496025</v>
      </c>
      <c r="I28" s="180">
        <f t="shared" si="2"/>
        <v>0.00012902892828572165</v>
      </c>
    </row>
    <row r="29" spans="1:9" s="4" customFormat="1" ht="12.75" customHeight="1" thickBot="1">
      <c r="A29" s="220"/>
      <c r="B29" s="171" t="s">
        <v>165</v>
      </c>
      <c r="C29" s="122">
        <v>20000</v>
      </c>
      <c r="D29" s="172">
        <v>203</v>
      </c>
      <c r="E29" s="122">
        <v>6601</v>
      </c>
      <c r="F29" s="122">
        <v>658</v>
      </c>
      <c r="G29" s="179">
        <f t="shared" si="3"/>
        <v>0.01973748176956733</v>
      </c>
      <c r="H29" s="179">
        <f t="shared" si="4"/>
        <v>0.012808248814931379</v>
      </c>
      <c r="I29" s="179">
        <f t="shared" si="2"/>
        <v>0.008490103481200485</v>
      </c>
    </row>
    <row r="30" spans="1:9" s="4" customFormat="1" ht="12.75" customHeight="1" thickBot="1">
      <c r="A30" s="204"/>
      <c r="B30" s="67" t="s">
        <v>146</v>
      </c>
      <c r="C30" s="21">
        <f aca="true" t="shared" si="5" ref="C30:I30">SUM(C9:C29)</f>
        <v>1474246</v>
      </c>
      <c r="D30" s="21">
        <f t="shared" si="5"/>
        <v>7485</v>
      </c>
      <c r="E30" s="21">
        <f t="shared" si="5"/>
        <v>277893</v>
      </c>
      <c r="F30" s="21">
        <f t="shared" si="5"/>
        <v>63376</v>
      </c>
      <c r="G30" s="178">
        <f t="shared" si="5"/>
        <v>0.7277588721438989</v>
      </c>
      <c r="H30" s="178">
        <f t="shared" si="5"/>
        <v>0.5392096179257273</v>
      </c>
      <c r="I30" s="178">
        <f t="shared" si="5"/>
        <v>0.8177337359035896</v>
      </c>
    </row>
    <row r="31" spans="1:9" s="4" customFormat="1" ht="12.75" customHeight="1">
      <c r="A31" s="186" t="s">
        <v>139</v>
      </c>
      <c r="B31" s="72" t="s">
        <v>94</v>
      </c>
      <c r="C31" s="16">
        <v>19516</v>
      </c>
      <c r="D31" s="123">
        <v>331</v>
      </c>
      <c r="E31" s="16">
        <v>4511</v>
      </c>
      <c r="F31" s="16">
        <v>266</v>
      </c>
      <c r="G31" s="177">
        <f t="shared" si="3"/>
        <v>0.03218279047156052</v>
      </c>
      <c r="H31" s="177">
        <f t="shared" si="4"/>
        <v>0.008752917800962802</v>
      </c>
      <c r="I31" s="177">
        <f t="shared" si="2"/>
        <v>0.0034321694924001962</v>
      </c>
    </row>
    <row r="32" spans="1:9" s="4" customFormat="1" ht="12.75" customHeight="1">
      <c r="A32" s="187"/>
      <c r="B32" s="74" t="s">
        <v>147</v>
      </c>
      <c r="C32" s="17">
        <v>6000</v>
      </c>
      <c r="D32" s="124">
        <v>20</v>
      </c>
      <c r="E32" s="17">
        <v>102</v>
      </c>
      <c r="F32" s="17">
        <v>34</v>
      </c>
      <c r="G32" s="180">
        <f t="shared" si="3"/>
        <v>0.0019445794846864365</v>
      </c>
      <c r="H32" s="180">
        <f t="shared" si="4"/>
        <v>0.0001979156762798062</v>
      </c>
      <c r="I32" s="180">
        <f t="shared" si="2"/>
        <v>0.00043869835617145367</v>
      </c>
    </row>
    <row r="33" spans="1:9" s="4" customFormat="1" ht="12.75" customHeight="1" thickBot="1">
      <c r="A33" s="187"/>
      <c r="B33" s="73" t="s">
        <v>148</v>
      </c>
      <c r="C33" s="18">
        <v>3000</v>
      </c>
      <c r="D33" s="125">
        <v>7</v>
      </c>
      <c r="E33" s="18">
        <v>56</v>
      </c>
      <c r="F33" s="18">
        <v>39</v>
      </c>
      <c r="G33" s="179">
        <f t="shared" si="3"/>
        <v>0.0006806028196402528</v>
      </c>
      <c r="H33" s="179">
        <f t="shared" si="4"/>
        <v>0.0001086595869771485</v>
      </c>
      <c r="I33" s="179">
        <f t="shared" si="2"/>
        <v>0.0005032128203143145</v>
      </c>
    </row>
    <row r="34" spans="1:9" s="75" customFormat="1" ht="12.75" customHeight="1" thickBot="1">
      <c r="A34" s="188"/>
      <c r="B34" s="67" t="s">
        <v>146</v>
      </c>
      <c r="C34" s="21">
        <f>SUM(C31:C33)</f>
        <v>28516</v>
      </c>
      <c r="D34" s="21">
        <f>SUM(D31:D33)</f>
        <v>358</v>
      </c>
      <c r="E34" s="21">
        <f>SUM(E31:E33)</f>
        <v>4669</v>
      </c>
      <c r="F34" s="21">
        <f>SUM(F31:F33)</f>
        <v>339</v>
      </c>
      <c r="G34" s="178">
        <f>SUM(G31:G33)</f>
        <v>0.034807972775887215</v>
      </c>
      <c r="H34" s="178">
        <f>SUM(H31:H33)</f>
        <v>0.009059493064219756</v>
      </c>
      <c r="I34" s="178">
        <f>SUM(I31:I33)</f>
        <v>0.004374080668885965</v>
      </c>
    </row>
    <row r="35" spans="1:9" s="4" customFormat="1" ht="18" customHeight="1" thickBot="1">
      <c r="A35" s="225" t="s">
        <v>57</v>
      </c>
      <c r="B35" s="74" t="s">
        <v>38</v>
      </c>
      <c r="C35" s="17">
        <v>326</v>
      </c>
      <c r="D35" s="124">
        <v>34</v>
      </c>
      <c r="E35" s="17">
        <v>4562</v>
      </c>
      <c r="F35" s="17">
        <v>44</v>
      </c>
      <c r="G35" s="177">
        <f t="shared" si="3"/>
        <v>0.003305785123966942</v>
      </c>
      <c r="H35" s="177">
        <f t="shared" si="4"/>
        <v>0.008851875639102705</v>
      </c>
      <c r="I35" s="177">
        <f t="shared" si="2"/>
        <v>0.0005677272844571753</v>
      </c>
    </row>
    <row r="36" spans="1:9" ht="18" customHeight="1" thickBot="1">
      <c r="A36" s="226"/>
      <c r="B36" s="67" t="s">
        <v>146</v>
      </c>
      <c r="C36" s="21">
        <f aca="true" t="shared" si="6" ref="C36:I36">SUM(C35:C35)</f>
        <v>326</v>
      </c>
      <c r="D36" s="21">
        <f t="shared" si="6"/>
        <v>34</v>
      </c>
      <c r="E36" s="21">
        <f t="shared" si="6"/>
        <v>4562</v>
      </c>
      <c r="F36" s="21">
        <f t="shared" si="6"/>
        <v>44</v>
      </c>
      <c r="G36" s="178">
        <f t="shared" si="6"/>
        <v>0.003305785123966942</v>
      </c>
      <c r="H36" s="54">
        <f t="shared" si="6"/>
        <v>0.008851875639102705</v>
      </c>
      <c r="I36" s="178">
        <f t="shared" si="6"/>
        <v>0.0005677272844571753</v>
      </c>
    </row>
    <row r="37" spans="1:9" ht="18" customHeight="1" thickBot="1">
      <c r="A37" s="218" t="s">
        <v>140</v>
      </c>
      <c r="B37" s="76" t="s">
        <v>62</v>
      </c>
      <c r="C37" s="126">
        <v>10920</v>
      </c>
      <c r="D37" s="126">
        <v>27</v>
      </c>
      <c r="E37" s="126">
        <v>1803</v>
      </c>
      <c r="F37" s="126">
        <v>601</v>
      </c>
      <c r="G37" s="177">
        <f t="shared" si="3"/>
        <v>0.0026251823043266895</v>
      </c>
      <c r="H37" s="177">
        <f t="shared" si="4"/>
        <v>0.0034984506307106917</v>
      </c>
      <c r="I37" s="177">
        <f t="shared" si="2"/>
        <v>0.007754638589971872</v>
      </c>
    </row>
    <row r="38" spans="1:9" ht="18" customHeight="1" thickBot="1">
      <c r="A38" s="219"/>
      <c r="B38" s="67" t="s">
        <v>146</v>
      </c>
      <c r="C38" s="21">
        <f>SUM(C37)</f>
        <v>10920</v>
      </c>
      <c r="D38" s="21">
        <f aca="true" t="shared" si="7" ref="D38:I38">SUM(D37)</f>
        <v>27</v>
      </c>
      <c r="E38" s="21">
        <f t="shared" si="7"/>
        <v>1803</v>
      </c>
      <c r="F38" s="21">
        <f t="shared" si="7"/>
        <v>601</v>
      </c>
      <c r="G38" s="178">
        <f t="shared" si="7"/>
        <v>0.0026251823043266895</v>
      </c>
      <c r="H38" s="178">
        <f>SUM(H37)</f>
        <v>0.0034984506307106917</v>
      </c>
      <c r="I38" s="178">
        <f t="shared" si="7"/>
        <v>0.007754638589971872</v>
      </c>
    </row>
    <row r="39" spans="1:9" ht="18" customHeight="1" thickBot="1">
      <c r="A39" s="67" t="s">
        <v>136</v>
      </c>
      <c r="B39" s="67" t="s">
        <v>146</v>
      </c>
      <c r="C39" s="127">
        <f>C8+C30+C34+C36+C38</f>
        <v>1679008</v>
      </c>
      <c r="D39" s="127">
        <f>D8+D30+D34+D36+D38</f>
        <v>10285</v>
      </c>
      <c r="E39" s="127">
        <f>E8+E30+E34+E36+E38</f>
        <v>515371</v>
      </c>
      <c r="F39" s="127">
        <f>F8+F30+F34+F36+F38</f>
        <v>77502</v>
      </c>
      <c r="G39" s="128">
        <v>100</v>
      </c>
      <c r="H39" s="128">
        <v>100</v>
      </c>
      <c r="I39" s="128">
        <v>100</v>
      </c>
    </row>
    <row r="40" spans="1:8" ht="13.5" customHeight="1">
      <c r="A40" s="7" t="s">
        <v>39</v>
      </c>
      <c r="C40" s="101"/>
      <c r="H40" s="129"/>
    </row>
  </sheetData>
  <sheetProtection/>
  <mergeCells count="13">
    <mergeCell ref="G4:I4"/>
    <mergeCell ref="A35:A36"/>
    <mergeCell ref="A4:A5"/>
    <mergeCell ref="C3:I3"/>
    <mergeCell ref="A37:A38"/>
    <mergeCell ref="A9:A30"/>
    <mergeCell ref="A31:A34"/>
    <mergeCell ref="F4:F5"/>
    <mergeCell ref="C4:C5"/>
    <mergeCell ref="E4:E5"/>
    <mergeCell ref="D4:D5"/>
    <mergeCell ref="B4:B5"/>
    <mergeCell ref="A6:A8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W89"/>
  <sheetViews>
    <sheetView zoomScale="120" zoomScaleNormal="120" zoomScalePageLayoutView="0" workbookViewId="0" topLeftCell="A1">
      <pane xSplit="2" ySplit="4" topLeftCell="C5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9.140625" defaultRowHeight="12.75"/>
  <cols>
    <col min="1" max="1" width="6.00390625" style="10" customWidth="1"/>
    <col min="2" max="2" width="24.7109375" style="65" customWidth="1"/>
    <col min="3" max="3" width="9.00390625" style="65" customWidth="1"/>
    <col min="4" max="4" width="6.421875" style="6" customWidth="1"/>
    <col min="5" max="16" width="7.7109375" style="3" customWidth="1"/>
    <col min="17" max="16384" width="9.140625" style="3" customWidth="1"/>
  </cols>
  <sheetData>
    <row r="1" spans="1:23" ht="19.5" customHeight="1">
      <c r="A1" s="61" t="s">
        <v>132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2"/>
      <c r="R1" s="12"/>
      <c r="S1" s="12"/>
      <c r="T1" s="12"/>
      <c r="U1" s="12"/>
      <c r="V1" s="12"/>
      <c r="W1" s="12"/>
    </row>
    <row r="2" spans="1:16" ht="6.75" customHeight="1" thickBot="1">
      <c r="A2" s="14"/>
      <c r="N2" s="10"/>
      <c r="O2" s="6"/>
      <c r="P2" s="6"/>
    </row>
    <row r="3" spans="1:16" ht="13.5" customHeight="1" thickBot="1">
      <c r="A3" s="14"/>
      <c r="B3" s="3"/>
      <c r="C3" s="3"/>
      <c r="D3" s="3"/>
      <c r="E3" s="197">
        <v>2011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16" ht="13.5" customHeight="1" thickBot="1">
      <c r="A4" s="19" t="s">
        <v>72</v>
      </c>
      <c r="B4" s="85" t="s">
        <v>73</v>
      </c>
      <c r="C4" s="22" t="s">
        <v>74</v>
      </c>
      <c r="D4" s="59" t="s">
        <v>95</v>
      </c>
      <c r="E4" s="80" t="s">
        <v>100</v>
      </c>
      <c r="F4" s="80" t="s">
        <v>101</v>
      </c>
      <c r="G4" s="80" t="s">
        <v>43</v>
      </c>
      <c r="H4" s="80" t="s">
        <v>44</v>
      </c>
      <c r="I4" s="80" t="s">
        <v>45</v>
      </c>
      <c r="J4" s="80" t="s">
        <v>46</v>
      </c>
      <c r="K4" s="80" t="s">
        <v>47</v>
      </c>
      <c r="L4" s="80" t="s">
        <v>102</v>
      </c>
      <c r="M4" s="80" t="s">
        <v>103</v>
      </c>
      <c r="N4" s="80" t="s">
        <v>104</v>
      </c>
      <c r="O4" s="80" t="s">
        <v>105</v>
      </c>
      <c r="P4" s="80" t="s">
        <v>106</v>
      </c>
    </row>
    <row r="5" spans="1:16" ht="12.75" customHeight="1">
      <c r="A5" s="186" t="s">
        <v>53</v>
      </c>
      <c r="B5" s="213" t="s">
        <v>54</v>
      </c>
      <c r="C5" s="77" t="s">
        <v>0</v>
      </c>
      <c r="D5" s="42" t="s">
        <v>96</v>
      </c>
      <c r="E5" s="51">
        <v>20.9</v>
      </c>
      <c r="F5" s="27">
        <v>19.63</v>
      </c>
      <c r="G5" s="51">
        <v>18.9</v>
      </c>
      <c r="H5" s="51">
        <v>18.79</v>
      </c>
      <c r="I5" s="51">
        <v>18.93</v>
      </c>
      <c r="J5" s="51">
        <v>18.8</v>
      </c>
      <c r="K5" s="51">
        <v>18</v>
      </c>
      <c r="L5" s="51">
        <v>17.19</v>
      </c>
      <c r="M5" s="27">
        <v>16</v>
      </c>
      <c r="N5" s="27">
        <v>15.15</v>
      </c>
      <c r="O5" s="27">
        <v>14.66</v>
      </c>
      <c r="P5" s="27">
        <v>16.99</v>
      </c>
    </row>
    <row r="6" spans="1:16" ht="12.75" customHeight="1">
      <c r="A6" s="187"/>
      <c r="B6" s="230"/>
      <c r="C6" s="78" t="s">
        <v>0</v>
      </c>
      <c r="D6" s="47" t="s">
        <v>97</v>
      </c>
      <c r="E6" s="52">
        <v>17.8</v>
      </c>
      <c r="F6" s="28">
        <v>18.52</v>
      </c>
      <c r="G6" s="52">
        <v>18</v>
      </c>
      <c r="H6" s="52">
        <v>18.02</v>
      </c>
      <c r="I6" s="52">
        <v>17.58</v>
      </c>
      <c r="J6" s="52">
        <v>17.2</v>
      </c>
      <c r="K6" s="52">
        <v>16.04</v>
      </c>
      <c r="L6" s="52">
        <v>15.33</v>
      </c>
      <c r="M6" s="28">
        <v>14.99</v>
      </c>
      <c r="N6" s="28">
        <v>14.5</v>
      </c>
      <c r="O6" s="28">
        <v>13.22</v>
      </c>
      <c r="P6" s="28">
        <v>13.75</v>
      </c>
    </row>
    <row r="7" spans="1:16" ht="12.75" customHeight="1" thickBot="1">
      <c r="A7" s="187"/>
      <c r="B7" s="214"/>
      <c r="C7" s="79" t="s">
        <v>0</v>
      </c>
      <c r="D7" s="44" t="s">
        <v>98</v>
      </c>
      <c r="E7" s="50">
        <v>19.07</v>
      </c>
      <c r="F7" s="50">
        <v>18.67</v>
      </c>
      <c r="G7" s="50">
        <v>18.24</v>
      </c>
      <c r="H7" s="50">
        <v>18.32</v>
      </c>
      <c r="I7" s="50">
        <v>17.73</v>
      </c>
      <c r="J7" s="50">
        <v>17.47</v>
      </c>
      <c r="K7" s="50">
        <v>16.94</v>
      </c>
      <c r="L7" s="50">
        <v>15.59</v>
      </c>
      <c r="M7" s="50">
        <v>15.18</v>
      </c>
      <c r="N7" s="50">
        <v>14.51</v>
      </c>
      <c r="O7" s="50">
        <v>13.59</v>
      </c>
      <c r="P7" s="50">
        <v>14.38</v>
      </c>
    </row>
    <row r="8" spans="1:16" ht="12.75" customHeight="1">
      <c r="A8" s="187"/>
      <c r="B8" s="213" t="s">
        <v>55</v>
      </c>
      <c r="C8" s="77" t="s">
        <v>0</v>
      </c>
      <c r="D8" s="42" t="s">
        <v>96</v>
      </c>
      <c r="E8" s="51">
        <v>20.95</v>
      </c>
      <c r="F8" s="27">
        <v>19.7</v>
      </c>
      <c r="G8" s="51">
        <v>18.86</v>
      </c>
      <c r="H8" s="51">
        <v>18.64</v>
      </c>
      <c r="I8" s="51">
        <v>18.89</v>
      </c>
      <c r="J8" s="51">
        <v>18.98</v>
      </c>
      <c r="K8" s="51">
        <v>17.69</v>
      </c>
      <c r="L8" s="51">
        <v>17.08</v>
      </c>
      <c r="M8" s="27">
        <v>16.1</v>
      </c>
      <c r="N8" s="27">
        <v>15.39</v>
      </c>
      <c r="O8" s="27">
        <v>14.54</v>
      </c>
      <c r="P8" s="27">
        <v>16.59</v>
      </c>
    </row>
    <row r="9" spans="1:16" ht="12.75" customHeight="1">
      <c r="A9" s="187"/>
      <c r="B9" s="230"/>
      <c r="C9" s="78" t="s">
        <v>0</v>
      </c>
      <c r="D9" s="47" t="s">
        <v>97</v>
      </c>
      <c r="E9" s="52">
        <v>17.9</v>
      </c>
      <c r="F9" s="28">
        <v>18.5</v>
      </c>
      <c r="G9" s="52">
        <v>18</v>
      </c>
      <c r="H9" s="52">
        <v>18</v>
      </c>
      <c r="I9" s="52">
        <v>17.25</v>
      </c>
      <c r="J9" s="52">
        <v>17.03</v>
      </c>
      <c r="K9" s="52">
        <v>16</v>
      </c>
      <c r="L9" s="52">
        <v>15.3</v>
      </c>
      <c r="M9" s="28">
        <v>14.01</v>
      </c>
      <c r="N9" s="28">
        <v>14.51</v>
      </c>
      <c r="O9" s="28">
        <v>13.08</v>
      </c>
      <c r="P9" s="28">
        <v>13.71</v>
      </c>
    </row>
    <row r="10" spans="1:16" s="8" customFormat="1" ht="12.75" customHeight="1" thickBot="1">
      <c r="A10" s="188"/>
      <c r="B10" s="214"/>
      <c r="C10" s="79" t="s">
        <v>0</v>
      </c>
      <c r="D10" s="44" t="s">
        <v>98</v>
      </c>
      <c r="E10" s="50">
        <v>19</v>
      </c>
      <c r="F10" s="50">
        <v>18.58</v>
      </c>
      <c r="G10" s="50">
        <v>18.39</v>
      </c>
      <c r="H10" s="50">
        <v>18.31</v>
      </c>
      <c r="I10" s="50">
        <v>17.6</v>
      </c>
      <c r="J10" s="50">
        <v>17.51</v>
      </c>
      <c r="K10" s="50">
        <v>16.95</v>
      </c>
      <c r="L10" s="50">
        <v>15.49</v>
      </c>
      <c r="M10" s="50">
        <v>15.06</v>
      </c>
      <c r="N10" s="50">
        <v>14.53</v>
      </c>
      <c r="O10" s="50">
        <v>13.51</v>
      </c>
      <c r="P10" s="50">
        <v>14.5</v>
      </c>
    </row>
    <row r="11" spans="1:16" s="4" customFormat="1" ht="12.75" customHeight="1">
      <c r="A11" s="194" t="s">
        <v>60</v>
      </c>
      <c r="B11" s="213" t="s">
        <v>22</v>
      </c>
      <c r="C11" s="77" t="s">
        <v>0</v>
      </c>
      <c r="D11" s="42" t="s">
        <v>96</v>
      </c>
      <c r="E11" s="51">
        <v>1.66</v>
      </c>
      <c r="F11" s="27">
        <v>1.66</v>
      </c>
      <c r="G11" s="51">
        <v>1.66</v>
      </c>
      <c r="H11" s="51">
        <v>1.66</v>
      </c>
      <c r="I11" s="51">
        <v>1.66</v>
      </c>
      <c r="J11" s="51">
        <v>1.87</v>
      </c>
      <c r="K11" s="51">
        <v>1.87</v>
      </c>
      <c r="L11" s="51">
        <v>1.87</v>
      </c>
      <c r="M11" s="94">
        <v>1.87</v>
      </c>
      <c r="N11" s="27">
        <v>2</v>
      </c>
      <c r="O11" s="27">
        <v>1.81</v>
      </c>
      <c r="P11" s="27">
        <v>1.81</v>
      </c>
    </row>
    <row r="12" spans="1:16" s="4" customFormat="1" ht="12.75" customHeight="1">
      <c r="A12" s="195"/>
      <c r="B12" s="230"/>
      <c r="C12" s="78" t="s">
        <v>0</v>
      </c>
      <c r="D12" s="47" t="s">
        <v>97</v>
      </c>
      <c r="E12" s="52">
        <v>1.66</v>
      </c>
      <c r="F12" s="28">
        <v>1.66</v>
      </c>
      <c r="G12" s="52">
        <v>1.66</v>
      </c>
      <c r="H12" s="52">
        <v>1.66</v>
      </c>
      <c r="I12" s="52">
        <v>1.66</v>
      </c>
      <c r="J12" s="52">
        <v>1.87</v>
      </c>
      <c r="K12" s="52">
        <v>1.87</v>
      </c>
      <c r="L12" s="52">
        <v>1.87</v>
      </c>
      <c r="M12" s="52">
        <v>1.87</v>
      </c>
      <c r="N12" s="28">
        <v>1.81</v>
      </c>
      <c r="O12" s="28">
        <v>1.81</v>
      </c>
      <c r="P12" s="28">
        <v>1.81</v>
      </c>
    </row>
    <row r="13" spans="1:16" s="4" customFormat="1" ht="12.75" customHeight="1" thickBot="1">
      <c r="A13" s="195"/>
      <c r="B13" s="214"/>
      <c r="C13" s="79" t="s">
        <v>0</v>
      </c>
      <c r="D13" s="44" t="s">
        <v>98</v>
      </c>
      <c r="E13" s="50">
        <v>1.66</v>
      </c>
      <c r="F13" s="50">
        <v>1.66</v>
      </c>
      <c r="G13" s="50">
        <v>1.66</v>
      </c>
      <c r="H13" s="50">
        <v>1.66</v>
      </c>
      <c r="I13" s="50">
        <v>1.66</v>
      </c>
      <c r="J13" s="50">
        <v>1.87</v>
      </c>
      <c r="K13" s="50">
        <v>1.87</v>
      </c>
      <c r="L13" s="50">
        <v>1.87</v>
      </c>
      <c r="M13" s="50">
        <v>1.87</v>
      </c>
      <c r="N13" s="50">
        <v>1.81</v>
      </c>
      <c r="O13" s="50">
        <v>1.81</v>
      </c>
      <c r="P13" s="50">
        <v>1.81</v>
      </c>
    </row>
    <row r="14" spans="1:16" s="4" customFormat="1" ht="12.75" customHeight="1">
      <c r="A14" s="195"/>
      <c r="B14" s="213" t="s">
        <v>23</v>
      </c>
      <c r="C14" s="77" t="s">
        <v>0</v>
      </c>
      <c r="D14" s="42" t="s">
        <v>96</v>
      </c>
      <c r="E14" s="51">
        <v>8.3</v>
      </c>
      <c r="F14" s="27">
        <v>7.81</v>
      </c>
      <c r="G14" s="51">
        <v>7.8</v>
      </c>
      <c r="H14" s="51">
        <v>7.25</v>
      </c>
      <c r="I14" s="51">
        <v>7.1</v>
      </c>
      <c r="J14" s="51">
        <v>7</v>
      </c>
      <c r="K14" s="51">
        <v>6.97</v>
      </c>
      <c r="L14" s="51">
        <v>6.95</v>
      </c>
      <c r="M14" s="27">
        <v>5.78</v>
      </c>
      <c r="N14" s="27">
        <v>6.1</v>
      </c>
      <c r="O14" s="27">
        <v>6</v>
      </c>
      <c r="P14" s="27">
        <v>5.9</v>
      </c>
    </row>
    <row r="15" spans="1:16" s="4" customFormat="1" ht="12.75" customHeight="1">
      <c r="A15" s="195"/>
      <c r="B15" s="230"/>
      <c r="C15" s="78" t="s">
        <v>0</v>
      </c>
      <c r="D15" s="47" t="s">
        <v>97</v>
      </c>
      <c r="E15" s="52">
        <v>7.79</v>
      </c>
      <c r="F15" s="28">
        <v>7.01</v>
      </c>
      <c r="G15" s="52">
        <v>7</v>
      </c>
      <c r="H15" s="52">
        <v>6.8</v>
      </c>
      <c r="I15" s="52">
        <v>6.7</v>
      </c>
      <c r="J15" s="52">
        <v>6.8</v>
      </c>
      <c r="K15" s="52">
        <v>6.5</v>
      </c>
      <c r="L15" s="52">
        <v>6.78</v>
      </c>
      <c r="M15" s="28">
        <v>6</v>
      </c>
      <c r="N15" s="28">
        <v>5.75</v>
      </c>
      <c r="O15" s="28">
        <v>5.6</v>
      </c>
      <c r="P15" s="28">
        <v>5.8</v>
      </c>
    </row>
    <row r="16" spans="1:16" s="4" customFormat="1" ht="12.75" customHeight="1" thickBot="1">
      <c r="A16" s="195"/>
      <c r="B16" s="214"/>
      <c r="C16" s="79" t="s">
        <v>0</v>
      </c>
      <c r="D16" s="44" t="s">
        <v>98</v>
      </c>
      <c r="E16" s="50">
        <v>7.8</v>
      </c>
      <c r="F16" s="50">
        <v>7.11</v>
      </c>
      <c r="G16" s="50">
        <v>7.5</v>
      </c>
      <c r="H16" s="50">
        <v>6.8</v>
      </c>
      <c r="I16" s="50">
        <v>7</v>
      </c>
      <c r="J16" s="50">
        <v>6.92</v>
      </c>
      <c r="K16" s="50">
        <v>6.94</v>
      </c>
      <c r="L16" s="50">
        <v>6.78</v>
      </c>
      <c r="M16" s="50">
        <v>6</v>
      </c>
      <c r="N16" s="50">
        <v>6</v>
      </c>
      <c r="O16" s="50">
        <v>5.94</v>
      </c>
      <c r="P16" s="50">
        <v>5.81</v>
      </c>
    </row>
    <row r="17" spans="1:16" s="4" customFormat="1" ht="12.75" customHeight="1">
      <c r="A17" s="195"/>
      <c r="B17" s="213" t="s">
        <v>24</v>
      </c>
      <c r="C17" s="77" t="s">
        <v>0</v>
      </c>
      <c r="D17" s="42" t="s">
        <v>96</v>
      </c>
      <c r="E17" s="51">
        <v>9.2</v>
      </c>
      <c r="F17" s="27">
        <v>8.13</v>
      </c>
      <c r="G17" s="51">
        <v>8</v>
      </c>
      <c r="H17" s="51">
        <v>7.75</v>
      </c>
      <c r="I17" s="51">
        <v>7.56</v>
      </c>
      <c r="J17" s="51">
        <v>7.7</v>
      </c>
      <c r="K17" s="51">
        <v>7.5</v>
      </c>
      <c r="L17" s="51">
        <v>7.39</v>
      </c>
      <c r="M17" s="27">
        <v>7.2</v>
      </c>
      <c r="N17" s="27">
        <v>6.86</v>
      </c>
      <c r="O17" s="27">
        <v>6.59</v>
      </c>
      <c r="P17" s="27">
        <v>6.35</v>
      </c>
    </row>
    <row r="18" spans="1:16" s="4" customFormat="1" ht="12.75" customHeight="1">
      <c r="A18" s="195"/>
      <c r="B18" s="230"/>
      <c r="C18" s="78" t="s">
        <v>0</v>
      </c>
      <c r="D18" s="47" t="s">
        <v>97</v>
      </c>
      <c r="E18" s="52">
        <v>7.9</v>
      </c>
      <c r="F18" s="28">
        <v>7.6</v>
      </c>
      <c r="G18" s="52">
        <v>7.37</v>
      </c>
      <c r="H18" s="52">
        <v>7.4</v>
      </c>
      <c r="I18" s="52">
        <v>7.31</v>
      </c>
      <c r="J18" s="52">
        <v>7.25</v>
      </c>
      <c r="K18" s="52">
        <v>7.1</v>
      </c>
      <c r="L18" s="52">
        <v>6.7</v>
      </c>
      <c r="M18" s="28">
        <v>6.3</v>
      </c>
      <c r="N18" s="28">
        <v>6.5</v>
      </c>
      <c r="O18" s="28">
        <v>6.22</v>
      </c>
      <c r="P18" s="28">
        <v>5.64</v>
      </c>
    </row>
    <row r="19" spans="1:16" s="4" customFormat="1" ht="12.75" customHeight="1" thickBot="1">
      <c r="A19" s="195"/>
      <c r="B19" s="214"/>
      <c r="C19" s="79" t="s">
        <v>0</v>
      </c>
      <c r="D19" s="44" t="s">
        <v>98</v>
      </c>
      <c r="E19" s="50">
        <v>7.94</v>
      </c>
      <c r="F19" s="50">
        <v>7.83</v>
      </c>
      <c r="G19" s="50">
        <v>7.89</v>
      </c>
      <c r="H19" s="50">
        <v>7.54</v>
      </c>
      <c r="I19" s="50">
        <v>7.41</v>
      </c>
      <c r="J19" s="50">
        <v>7.25</v>
      </c>
      <c r="K19" s="50">
        <v>7.29</v>
      </c>
      <c r="L19" s="50">
        <v>7.16</v>
      </c>
      <c r="M19" s="50">
        <v>6.76</v>
      </c>
      <c r="N19" s="50">
        <v>6.5</v>
      </c>
      <c r="O19" s="50">
        <v>6.3</v>
      </c>
      <c r="P19" s="50">
        <v>5.64</v>
      </c>
    </row>
    <row r="20" spans="1:16" s="4" customFormat="1" ht="12.75" customHeight="1">
      <c r="A20" s="195"/>
      <c r="B20" s="213" t="s">
        <v>166</v>
      </c>
      <c r="C20" s="77" t="s">
        <v>0</v>
      </c>
      <c r="D20" s="42" t="s">
        <v>96</v>
      </c>
      <c r="E20" s="51">
        <v>10.75</v>
      </c>
      <c r="F20" s="27">
        <v>10.75</v>
      </c>
      <c r="G20" s="51">
        <v>10.7</v>
      </c>
      <c r="H20" s="51">
        <v>10.1</v>
      </c>
      <c r="I20" s="51">
        <v>10.11</v>
      </c>
      <c r="J20" s="51">
        <v>10.1</v>
      </c>
      <c r="K20" s="51">
        <v>10.1</v>
      </c>
      <c r="L20" s="51">
        <v>10.1</v>
      </c>
      <c r="M20" s="27">
        <v>10.1</v>
      </c>
      <c r="N20" s="27">
        <v>10.35</v>
      </c>
      <c r="O20" s="27">
        <v>10.3</v>
      </c>
      <c r="P20" s="27">
        <v>10.3</v>
      </c>
    </row>
    <row r="21" spans="1:16" s="4" customFormat="1" ht="12.75" customHeight="1">
      <c r="A21" s="195"/>
      <c r="B21" s="230"/>
      <c r="C21" s="78" t="s">
        <v>0</v>
      </c>
      <c r="D21" s="47" t="s">
        <v>97</v>
      </c>
      <c r="E21" s="52">
        <v>10.75</v>
      </c>
      <c r="F21" s="28">
        <v>10.7</v>
      </c>
      <c r="G21" s="52">
        <v>10.1</v>
      </c>
      <c r="H21" s="52">
        <v>10</v>
      </c>
      <c r="I21" s="52">
        <v>10.1</v>
      </c>
      <c r="J21" s="52">
        <v>10.09</v>
      </c>
      <c r="K21" s="52">
        <v>10.1</v>
      </c>
      <c r="L21" s="52">
        <v>10.1</v>
      </c>
      <c r="M21" s="28">
        <v>10.1</v>
      </c>
      <c r="N21" s="28">
        <v>10.35</v>
      </c>
      <c r="O21" s="28">
        <v>10.3</v>
      </c>
      <c r="P21" s="28">
        <v>10.3</v>
      </c>
    </row>
    <row r="22" spans="1:16" s="4" customFormat="1" ht="12.75" customHeight="1" thickBot="1">
      <c r="A22" s="195"/>
      <c r="B22" s="214"/>
      <c r="C22" s="79" t="s">
        <v>0</v>
      </c>
      <c r="D22" s="44" t="s">
        <v>98</v>
      </c>
      <c r="E22" s="50">
        <v>10.75</v>
      </c>
      <c r="F22" s="50">
        <v>10.7</v>
      </c>
      <c r="G22" s="50">
        <v>10.1</v>
      </c>
      <c r="H22" s="50">
        <v>10.09</v>
      </c>
      <c r="I22" s="50">
        <v>10.1</v>
      </c>
      <c r="J22" s="50">
        <v>10.1</v>
      </c>
      <c r="K22" s="50">
        <v>10.1</v>
      </c>
      <c r="L22" s="50">
        <v>10.1</v>
      </c>
      <c r="M22" s="50">
        <v>10.1</v>
      </c>
      <c r="N22" s="50">
        <v>10.35</v>
      </c>
      <c r="O22" s="50">
        <v>10.3</v>
      </c>
      <c r="P22" s="50">
        <v>10.3</v>
      </c>
    </row>
    <row r="23" spans="1:16" s="4" customFormat="1" ht="12.75" customHeight="1">
      <c r="A23" s="195"/>
      <c r="B23" s="231" t="s">
        <v>167</v>
      </c>
      <c r="C23" s="77" t="s">
        <v>0</v>
      </c>
      <c r="D23" s="42" t="s">
        <v>96</v>
      </c>
      <c r="E23" s="51">
        <v>100.5</v>
      </c>
      <c r="F23" s="51">
        <v>100.5</v>
      </c>
      <c r="G23" s="51">
        <v>100.5</v>
      </c>
      <c r="H23" s="51">
        <v>100</v>
      </c>
      <c r="I23" s="51">
        <v>100</v>
      </c>
      <c r="J23" s="51">
        <v>100</v>
      </c>
      <c r="K23" s="51">
        <v>100.1</v>
      </c>
      <c r="L23" s="51">
        <v>100</v>
      </c>
      <c r="M23" s="51">
        <v>100</v>
      </c>
      <c r="N23" s="51">
        <v>100</v>
      </c>
      <c r="O23" s="51">
        <v>100</v>
      </c>
      <c r="P23" s="51">
        <v>100.5</v>
      </c>
    </row>
    <row r="24" spans="1:16" s="4" customFormat="1" ht="12.75" customHeight="1">
      <c r="A24" s="195"/>
      <c r="B24" s="232"/>
      <c r="C24" s="78" t="s">
        <v>0</v>
      </c>
      <c r="D24" s="47" t="s">
        <v>97</v>
      </c>
      <c r="E24" s="52">
        <v>100.5</v>
      </c>
      <c r="F24" s="52">
        <v>100.5</v>
      </c>
      <c r="G24" s="52">
        <v>100.5</v>
      </c>
      <c r="H24" s="52">
        <v>100</v>
      </c>
      <c r="I24" s="52">
        <v>100</v>
      </c>
      <c r="J24" s="52">
        <v>100</v>
      </c>
      <c r="K24" s="52">
        <v>100</v>
      </c>
      <c r="L24" s="52">
        <v>100</v>
      </c>
      <c r="M24" s="52">
        <v>100</v>
      </c>
      <c r="N24" s="52">
        <v>100</v>
      </c>
      <c r="O24" s="52">
        <v>100</v>
      </c>
      <c r="P24" s="52">
        <v>100.5</v>
      </c>
    </row>
    <row r="25" spans="1:16" s="4" customFormat="1" ht="12.75" customHeight="1" thickBot="1">
      <c r="A25" s="195"/>
      <c r="B25" s="233"/>
      <c r="C25" s="79" t="s">
        <v>0</v>
      </c>
      <c r="D25" s="44" t="s">
        <v>98</v>
      </c>
      <c r="E25" s="50">
        <v>100.5</v>
      </c>
      <c r="F25" s="50">
        <v>100.5</v>
      </c>
      <c r="G25" s="50">
        <v>100.5</v>
      </c>
      <c r="H25" s="50">
        <v>100</v>
      </c>
      <c r="I25" s="50">
        <v>100</v>
      </c>
      <c r="J25" s="50">
        <v>100</v>
      </c>
      <c r="K25" s="50">
        <v>100</v>
      </c>
      <c r="L25" s="50">
        <v>100</v>
      </c>
      <c r="M25" s="50">
        <v>100</v>
      </c>
      <c r="N25" s="50">
        <v>100</v>
      </c>
      <c r="O25" s="50">
        <v>100</v>
      </c>
      <c r="P25" s="50">
        <v>100.5</v>
      </c>
    </row>
    <row r="26" spans="1:16" s="4" customFormat="1" ht="12.75" customHeight="1">
      <c r="A26" s="195"/>
      <c r="B26" s="213" t="s">
        <v>25</v>
      </c>
      <c r="C26" s="77" t="s">
        <v>0</v>
      </c>
      <c r="D26" s="42" t="s">
        <v>96</v>
      </c>
      <c r="E26" s="51">
        <v>18.8</v>
      </c>
      <c r="F26" s="27">
        <v>19</v>
      </c>
      <c r="G26" s="51">
        <v>19</v>
      </c>
      <c r="H26" s="51">
        <v>19</v>
      </c>
      <c r="I26" s="51">
        <v>19</v>
      </c>
      <c r="J26" s="51">
        <v>19.1</v>
      </c>
      <c r="K26" s="51">
        <v>19.25</v>
      </c>
      <c r="L26" s="51">
        <v>19.25</v>
      </c>
      <c r="M26" s="27">
        <v>20</v>
      </c>
      <c r="N26" s="27">
        <v>19.5</v>
      </c>
      <c r="O26" s="27">
        <v>19.2</v>
      </c>
      <c r="P26" s="27">
        <v>19.5</v>
      </c>
    </row>
    <row r="27" spans="1:16" s="4" customFormat="1" ht="12.75" customHeight="1">
      <c r="A27" s="195"/>
      <c r="B27" s="230"/>
      <c r="C27" s="78" t="s">
        <v>0</v>
      </c>
      <c r="D27" s="47" t="s">
        <v>97</v>
      </c>
      <c r="E27" s="52">
        <v>18.4</v>
      </c>
      <c r="F27" s="28">
        <v>18.5</v>
      </c>
      <c r="G27" s="52">
        <v>19</v>
      </c>
      <c r="H27" s="52">
        <v>19</v>
      </c>
      <c r="I27" s="52">
        <v>18.9</v>
      </c>
      <c r="J27" s="52">
        <v>19</v>
      </c>
      <c r="K27" s="52">
        <v>19</v>
      </c>
      <c r="L27" s="52">
        <v>19</v>
      </c>
      <c r="M27" s="28">
        <v>19.25</v>
      </c>
      <c r="N27" s="28">
        <v>19.4</v>
      </c>
      <c r="O27" s="28">
        <v>19.2</v>
      </c>
      <c r="P27" s="28">
        <v>19.2</v>
      </c>
    </row>
    <row r="28" spans="1:16" s="4" customFormat="1" ht="12.75" customHeight="1" thickBot="1">
      <c r="A28" s="195"/>
      <c r="B28" s="214"/>
      <c r="C28" s="79" t="s">
        <v>0</v>
      </c>
      <c r="D28" s="44" t="s">
        <v>98</v>
      </c>
      <c r="E28" s="50">
        <v>18.65</v>
      </c>
      <c r="F28" s="50">
        <v>19</v>
      </c>
      <c r="G28" s="50">
        <v>19</v>
      </c>
      <c r="H28" s="50">
        <v>19</v>
      </c>
      <c r="I28" s="50">
        <v>19</v>
      </c>
      <c r="J28" s="50">
        <v>19.1</v>
      </c>
      <c r="K28" s="50">
        <v>19.25</v>
      </c>
      <c r="L28" s="50">
        <v>19.25</v>
      </c>
      <c r="M28" s="50">
        <v>19.49</v>
      </c>
      <c r="N28" s="50">
        <v>19.45</v>
      </c>
      <c r="O28" s="50">
        <v>19.2</v>
      </c>
      <c r="P28" s="50">
        <v>19.4</v>
      </c>
    </row>
    <row r="29" spans="1:16" s="4" customFormat="1" ht="12.75" customHeight="1">
      <c r="A29" s="195"/>
      <c r="B29" s="213" t="s">
        <v>168</v>
      </c>
      <c r="C29" s="77" t="s">
        <v>0</v>
      </c>
      <c r="D29" s="42" t="s">
        <v>96</v>
      </c>
      <c r="E29" s="51">
        <v>26.5</v>
      </c>
      <c r="F29" s="27">
        <v>26.5</v>
      </c>
      <c r="G29" s="51">
        <v>26.5</v>
      </c>
      <c r="H29" s="51">
        <v>25.6</v>
      </c>
      <c r="I29" s="51">
        <v>25.35</v>
      </c>
      <c r="J29" s="51">
        <v>26.4</v>
      </c>
      <c r="K29" s="51">
        <v>25.6</v>
      </c>
      <c r="L29" s="51">
        <v>25.6</v>
      </c>
      <c r="M29" s="27">
        <v>26</v>
      </c>
      <c r="N29" s="27">
        <v>26</v>
      </c>
      <c r="O29" s="27">
        <v>26.1</v>
      </c>
      <c r="P29" s="27">
        <v>26</v>
      </c>
    </row>
    <row r="30" spans="1:16" s="4" customFormat="1" ht="12.75" customHeight="1">
      <c r="A30" s="195"/>
      <c r="B30" s="230"/>
      <c r="C30" s="78" t="s">
        <v>0</v>
      </c>
      <c r="D30" s="47" t="s">
        <v>97</v>
      </c>
      <c r="E30" s="52">
        <v>26.5</v>
      </c>
      <c r="F30" s="28">
        <v>26.5</v>
      </c>
      <c r="G30" s="52">
        <v>26.5</v>
      </c>
      <c r="H30" s="52">
        <v>25.25</v>
      </c>
      <c r="I30" s="52">
        <v>25.3</v>
      </c>
      <c r="J30" s="52">
        <v>25.6</v>
      </c>
      <c r="K30" s="52">
        <v>25.6</v>
      </c>
      <c r="L30" s="52">
        <v>25.6</v>
      </c>
      <c r="M30" s="28">
        <v>25.75</v>
      </c>
      <c r="N30" s="28">
        <v>26</v>
      </c>
      <c r="O30" s="28">
        <v>26</v>
      </c>
      <c r="P30" s="28">
        <v>26</v>
      </c>
    </row>
    <row r="31" spans="1:16" s="4" customFormat="1" ht="12.75" customHeight="1" thickBot="1">
      <c r="A31" s="195"/>
      <c r="B31" s="214"/>
      <c r="C31" s="79" t="s">
        <v>0</v>
      </c>
      <c r="D31" s="44" t="s">
        <v>98</v>
      </c>
      <c r="E31" s="50">
        <v>26.5</v>
      </c>
      <c r="F31" s="50">
        <v>26.5</v>
      </c>
      <c r="G31" s="50">
        <v>26.5</v>
      </c>
      <c r="H31" s="50">
        <v>25.26</v>
      </c>
      <c r="I31" s="50">
        <v>25.35</v>
      </c>
      <c r="J31" s="50">
        <v>25.6</v>
      </c>
      <c r="K31" s="50">
        <v>25.6</v>
      </c>
      <c r="L31" s="50">
        <v>25.6</v>
      </c>
      <c r="M31" s="50">
        <v>25.95</v>
      </c>
      <c r="N31" s="50">
        <v>26</v>
      </c>
      <c r="O31" s="50">
        <v>26</v>
      </c>
      <c r="P31" s="55">
        <v>26</v>
      </c>
    </row>
    <row r="32" spans="1:16" s="4" customFormat="1" ht="12.75" customHeight="1">
      <c r="A32" s="195"/>
      <c r="B32" s="213" t="s">
        <v>169</v>
      </c>
      <c r="C32" s="77" t="s">
        <v>0</v>
      </c>
      <c r="D32" s="42" t="s">
        <v>96</v>
      </c>
      <c r="E32" s="51">
        <v>25.5</v>
      </c>
      <c r="F32" s="27">
        <v>25.5</v>
      </c>
      <c r="G32" s="51">
        <v>25.5</v>
      </c>
      <c r="H32" s="51">
        <v>25.5</v>
      </c>
      <c r="I32" s="51">
        <v>25.3</v>
      </c>
      <c r="J32" s="51">
        <v>25.75</v>
      </c>
      <c r="K32" s="51">
        <v>0</v>
      </c>
      <c r="L32" s="51">
        <v>25.6</v>
      </c>
      <c r="M32" s="27">
        <v>26</v>
      </c>
      <c r="N32" s="27">
        <v>26</v>
      </c>
      <c r="O32" s="27">
        <v>26</v>
      </c>
      <c r="P32" s="27">
        <v>26</v>
      </c>
    </row>
    <row r="33" spans="1:16" s="4" customFormat="1" ht="12.75" customHeight="1">
      <c r="A33" s="195"/>
      <c r="B33" s="230"/>
      <c r="C33" s="78" t="s">
        <v>0</v>
      </c>
      <c r="D33" s="47" t="s">
        <v>97</v>
      </c>
      <c r="E33" s="52">
        <v>25.5</v>
      </c>
      <c r="F33" s="28">
        <v>25.5</v>
      </c>
      <c r="G33" s="52">
        <v>25.5</v>
      </c>
      <c r="H33" s="52">
        <v>25.25</v>
      </c>
      <c r="I33" s="52">
        <v>25.3</v>
      </c>
      <c r="J33" s="52">
        <v>25.5</v>
      </c>
      <c r="K33" s="52">
        <v>0</v>
      </c>
      <c r="L33" s="52">
        <v>25.6</v>
      </c>
      <c r="M33" s="28">
        <v>25.75</v>
      </c>
      <c r="N33" s="28">
        <v>26</v>
      </c>
      <c r="O33" s="28">
        <v>26</v>
      </c>
      <c r="P33" s="28">
        <v>26</v>
      </c>
    </row>
    <row r="34" spans="1:16" s="4" customFormat="1" ht="12.75" customHeight="1" thickBot="1">
      <c r="A34" s="195"/>
      <c r="B34" s="214"/>
      <c r="C34" s="79" t="s">
        <v>0</v>
      </c>
      <c r="D34" s="44" t="s">
        <v>98</v>
      </c>
      <c r="E34" s="50">
        <v>25.5</v>
      </c>
      <c r="F34" s="50">
        <v>25.5</v>
      </c>
      <c r="G34" s="50">
        <v>25.5</v>
      </c>
      <c r="H34" s="50">
        <v>25.3</v>
      </c>
      <c r="I34" s="50">
        <v>25.3</v>
      </c>
      <c r="J34" s="50">
        <v>25.75</v>
      </c>
      <c r="K34" s="50">
        <v>0</v>
      </c>
      <c r="L34" s="50">
        <v>25.6</v>
      </c>
      <c r="M34" s="50">
        <v>26</v>
      </c>
      <c r="N34" s="50">
        <v>26</v>
      </c>
      <c r="O34" s="50">
        <v>26</v>
      </c>
      <c r="P34" s="50">
        <v>26</v>
      </c>
    </row>
    <row r="35" spans="1:16" s="4" customFormat="1" ht="12.75" customHeight="1">
      <c r="A35" s="195"/>
      <c r="B35" s="213" t="s">
        <v>170</v>
      </c>
      <c r="C35" s="77" t="s">
        <v>0</v>
      </c>
      <c r="D35" s="42" t="s">
        <v>96</v>
      </c>
      <c r="E35" s="51">
        <v>0</v>
      </c>
      <c r="F35" s="27">
        <v>0</v>
      </c>
      <c r="G35" s="51">
        <v>0</v>
      </c>
      <c r="H35" s="51">
        <v>0</v>
      </c>
      <c r="I35" s="51">
        <v>0</v>
      </c>
      <c r="J35" s="51">
        <v>0</v>
      </c>
      <c r="K35" s="51">
        <v>1.75</v>
      </c>
      <c r="L35" s="51">
        <v>0</v>
      </c>
      <c r="M35" s="27">
        <v>0</v>
      </c>
      <c r="N35" s="27">
        <v>25</v>
      </c>
      <c r="O35" s="27">
        <v>25</v>
      </c>
      <c r="P35" s="27">
        <v>25</v>
      </c>
    </row>
    <row r="36" spans="1:16" s="4" customFormat="1" ht="12.75" customHeight="1">
      <c r="A36" s="195"/>
      <c r="B36" s="230"/>
      <c r="C36" s="78" t="s">
        <v>0</v>
      </c>
      <c r="D36" s="47" t="s">
        <v>97</v>
      </c>
      <c r="E36" s="52">
        <v>0</v>
      </c>
      <c r="F36" s="28">
        <v>0</v>
      </c>
      <c r="G36" s="52">
        <v>0</v>
      </c>
      <c r="H36" s="52">
        <v>0</v>
      </c>
      <c r="I36" s="52">
        <v>0</v>
      </c>
      <c r="J36" s="52">
        <v>0</v>
      </c>
      <c r="K36" s="52">
        <v>1.66</v>
      </c>
      <c r="L36" s="52">
        <v>0</v>
      </c>
      <c r="M36" s="28">
        <v>0</v>
      </c>
      <c r="N36" s="28">
        <v>25</v>
      </c>
      <c r="O36" s="28">
        <v>25</v>
      </c>
      <c r="P36" s="28">
        <v>25</v>
      </c>
    </row>
    <row r="37" spans="1:16" s="4" customFormat="1" ht="12.75" customHeight="1" thickBot="1">
      <c r="A37" s="195"/>
      <c r="B37" s="214"/>
      <c r="C37" s="79" t="s">
        <v>0</v>
      </c>
      <c r="D37" s="44" t="s">
        <v>98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1.67</v>
      </c>
      <c r="L37" s="50">
        <v>0</v>
      </c>
      <c r="M37" s="50">
        <v>0</v>
      </c>
      <c r="N37" s="50">
        <v>25</v>
      </c>
      <c r="O37" s="50">
        <v>25</v>
      </c>
      <c r="P37" s="50">
        <v>25</v>
      </c>
    </row>
    <row r="38" spans="1:16" s="4" customFormat="1" ht="12.75" customHeight="1">
      <c r="A38" s="195"/>
      <c r="B38" s="213" t="s">
        <v>28</v>
      </c>
      <c r="C38" s="77" t="s">
        <v>0</v>
      </c>
      <c r="D38" s="42" t="s">
        <v>96</v>
      </c>
      <c r="E38" s="51">
        <v>2</v>
      </c>
      <c r="F38" s="27">
        <v>1.95</v>
      </c>
      <c r="G38" s="51">
        <v>1.92</v>
      </c>
      <c r="H38" s="51">
        <v>2.01</v>
      </c>
      <c r="I38" s="51">
        <v>1.93</v>
      </c>
      <c r="J38" s="51">
        <v>1.78</v>
      </c>
      <c r="K38" s="51">
        <v>0</v>
      </c>
      <c r="L38" s="51">
        <v>1.69</v>
      </c>
      <c r="M38" s="27">
        <v>1.75</v>
      </c>
      <c r="N38" s="27">
        <v>1.65</v>
      </c>
      <c r="O38" s="27">
        <v>1.62</v>
      </c>
      <c r="P38" s="27">
        <v>1.69</v>
      </c>
    </row>
    <row r="39" spans="1:16" s="4" customFormat="1" ht="12.75" customHeight="1">
      <c r="A39" s="195"/>
      <c r="B39" s="230"/>
      <c r="C39" s="78" t="s">
        <v>0</v>
      </c>
      <c r="D39" s="47" t="s">
        <v>97</v>
      </c>
      <c r="E39" s="52">
        <v>1.8</v>
      </c>
      <c r="F39" s="28">
        <v>1.8</v>
      </c>
      <c r="G39" s="52">
        <v>1.85</v>
      </c>
      <c r="H39" s="52">
        <v>1.86</v>
      </c>
      <c r="I39" s="52">
        <v>1.7</v>
      </c>
      <c r="J39" s="52">
        <v>1.68</v>
      </c>
      <c r="K39" s="52">
        <v>0</v>
      </c>
      <c r="L39" s="52">
        <v>1.64</v>
      </c>
      <c r="M39" s="28">
        <v>1.62</v>
      </c>
      <c r="N39" s="28">
        <v>1.6</v>
      </c>
      <c r="O39" s="28">
        <v>1.55</v>
      </c>
      <c r="P39" s="28">
        <v>1.57</v>
      </c>
    </row>
    <row r="40" spans="1:16" s="4" customFormat="1" ht="12.75" customHeight="1" thickBot="1">
      <c r="A40" s="195"/>
      <c r="B40" s="214"/>
      <c r="C40" s="79" t="s">
        <v>0</v>
      </c>
      <c r="D40" s="44" t="s">
        <v>98</v>
      </c>
      <c r="E40" s="50">
        <v>1.92</v>
      </c>
      <c r="F40" s="50">
        <v>1.9</v>
      </c>
      <c r="G40" s="50">
        <v>1.9</v>
      </c>
      <c r="H40" s="50">
        <v>1.94</v>
      </c>
      <c r="I40" s="50">
        <v>1.74</v>
      </c>
      <c r="J40" s="50">
        <v>1.68</v>
      </c>
      <c r="K40" s="50">
        <v>0</v>
      </c>
      <c r="L40" s="50">
        <v>1.65</v>
      </c>
      <c r="M40" s="50">
        <v>1.65</v>
      </c>
      <c r="N40" s="50">
        <v>1.61</v>
      </c>
      <c r="O40" s="50">
        <v>1.6</v>
      </c>
      <c r="P40" s="50">
        <v>1.63</v>
      </c>
    </row>
    <row r="41" spans="1:16" s="4" customFormat="1" ht="13.5" customHeight="1">
      <c r="A41" s="195"/>
      <c r="B41" s="213" t="s">
        <v>29</v>
      </c>
      <c r="C41" s="77" t="s">
        <v>0</v>
      </c>
      <c r="D41" s="42" t="s">
        <v>96</v>
      </c>
      <c r="E41" s="51">
        <v>2</v>
      </c>
      <c r="F41" s="27">
        <v>1.92</v>
      </c>
      <c r="G41" s="51">
        <v>1.92</v>
      </c>
      <c r="H41" s="51">
        <v>1.95</v>
      </c>
      <c r="I41" s="51">
        <v>1.95</v>
      </c>
      <c r="J41" s="51">
        <v>0</v>
      </c>
      <c r="K41" s="51">
        <v>100.1</v>
      </c>
      <c r="L41" s="51">
        <v>0</v>
      </c>
      <c r="M41" s="27">
        <v>0</v>
      </c>
      <c r="N41" s="27">
        <v>0</v>
      </c>
      <c r="O41" s="27">
        <v>0</v>
      </c>
      <c r="P41" s="27">
        <v>0</v>
      </c>
    </row>
    <row r="42" spans="1:16" s="4" customFormat="1" ht="13.5" customHeight="1">
      <c r="A42" s="195"/>
      <c r="B42" s="230"/>
      <c r="C42" s="78" t="s">
        <v>0</v>
      </c>
      <c r="D42" s="47" t="s">
        <v>97</v>
      </c>
      <c r="E42" s="52">
        <v>1.82</v>
      </c>
      <c r="F42" s="28">
        <v>1.8</v>
      </c>
      <c r="G42" s="52">
        <v>1.85</v>
      </c>
      <c r="H42" s="52">
        <v>1.85</v>
      </c>
      <c r="I42" s="52">
        <v>1.95</v>
      </c>
      <c r="J42" s="52">
        <v>0</v>
      </c>
      <c r="K42" s="52">
        <v>100</v>
      </c>
      <c r="L42" s="52">
        <v>0</v>
      </c>
      <c r="M42" s="28">
        <v>0</v>
      </c>
      <c r="N42" s="28">
        <v>0</v>
      </c>
      <c r="O42" s="28">
        <v>0</v>
      </c>
      <c r="P42" s="28">
        <v>0</v>
      </c>
    </row>
    <row r="43" spans="1:16" s="4" customFormat="1" ht="13.5" customHeight="1" thickBot="1">
      <c r="A43" s="195"/>
      <c r="B43" s="214"/>
      <c r="C43" s="79" t="s">
        <v>0</v>
      </c>
      <c r="D43" s="44" t="s">
        <v>98</v>
      </c>
      <c r="E43" s="50">
        <v>1.91</v>
      </c>
      <c r="F43" s="50">
        <v>1.89</v>
      </c>
      <c r="G43" s="50">
        <v>1.9</v>
      </c>
      <c r="H43" s="50">
        <v>1.92</v>
      </c>
      <c r="I43" s="50" t="s">
        <v>142</v>
      </c>
      <c r="J43" s="50">
        <v>0</v>
      </c>
      <c r="K43" s="50">
        <v>100.1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</row>
    <row r="44" spans="1:16" s="4" customFormat="1" ht="13.5" customHeight="1">
      <c r="A44" s="195"/>
      <c r="B44" s="213" t="s">
        <v>171</v>
      </c>
      <c r="C44" s="77" t="s">
        <v>0</v>
      </c>
      <c r="D44" s="42" t="s">
        <v>96</v>
      </c>
      <c r="E44" s="51">
        <v>103</v>
      </c>
      <c r="F44" s="27">
        <v>104</v>
      </c>
      <c r="G44" s="51">
        <v>104</v>
      </c>
      <c r="H44" s="51">
        <v>104</v>
      </c>
      <c r="I44" s="51">
        <v>100.1</v>
      </c>
      <c r="J44" s="51">
        <v>100</v>
      </c>
      <c r="K44" s="51">
        <v>100.1</v>
      </c>
      <c r="L44" s="51">
        <v>100.5</v>
      </c>
      <c r="M44" s="27">
        <v>100</v>
      </c>
      <c r="N44" s="27">
        <v>100</v>
      </c>
      <c r="O44" s="27">
        <v>101</v>
      </c>
      <c r="P44" s="27">
        <v>101</v>
      </c>
    </row>
    <row r="45" spans="1:16" s="4" customFormat="1" ht="13.5" customHeight="1">
      <c r="A45" s="195"/>
      <c r="B45" s="230"/>
      <c r="C45" s="78" t="s">
        <v>0</v>
      </c>
      <c r="D45" s="47" t="s">
        <v>97</v>
      </c>
      <c r="E45" s="52">
        <v>102.5</v>
      </c>
      <c r="F45" s="28">
        <v>104</v>
      </c>
      <c r="G45" s="52">
        <v>104</v>
      </c>
      <c r="H45" s="52">
        <v>104</v>
      </c>
      <c r="I45" s="52">
        <v>100</v>
      </c>
      <c r="J45" s="52">
        <v>100</v>
      </c>
      <c r="K45" s="52">
        <v>100</v>
      </c>
      <c r="L45" s="52">
        <v>100.2</v>
      </c>
      <c r="M45" s="28">
        <v>100</v>
      </c>
      <c r="N45" s="28">
        <v>100</v>
      </c>
      <c r="O45" s="28">
        <v>100</v>
      </c>
      <c r="P45" s="28">
        <v>101</v>
      </c>
    </row>
    <row r="46" spans="1:16" s="4" customFormat="1" ht="13.5" customHeight="1" thickBot="1">
      <c r="A46" s="195"/>
      <c r="B46" s="214"/>
      <c r="C46" s="79" t="s">
        <v>0</v>
      </c>
      <c r="D46" s="44" t="s">
        <v>98</v>
      </c>
      <c r="E46" s="50">
        <v>103</v>
      </c>
      <c r="F46" s="50">
        <v>104</v>
      </c>
      <c r="G46" s="50">
        <v>104</v>
      </c>
      <c r="H46" s="50">
        <v>104</v>
      </c>
      <c r="I46" s="50">
        <v>100</v>
      </c>
      <c r="J46" s="50">
        <v>100</v>
      </c>
      <c r="K46" s="50">
        <v>100</v>
      </c>
      <c r="L46" s="50">
        <v>100.5</v>
      </c>
      <c r="M46" s="50">
        <v>100</v>
      </c>
      <c r="N46" s="50">
        <v>100</v>
      </c>
      <c r="O46" s="50">
        <v>101</v>
      </c>
      <c r="P46" s="50">
        <v>101</v>
      </c>
    </row>
    <row r="47" spans="1:16" s="4" customFormat="1" ht="13.5" customHeight="1">
      <c r="A47" s="195"/>
      <c r="B47" s="213" t="s">
        <v>172</v>
      </c>
      <c r="C47" s="77" t="s">
        <v>0</v>
      </c>
      <c r="D47" s="42" t="s">
        <v>96</v>
      </c>
      <c r="E47" s="51">
        <v>102.5</v>
      </c>
      <c r="F47" s="27">
        <v>104</v>
      </c>
      <c r="G47" s="51">
        <v>104</v>
      </c>
      <c r="H47" s="51">
        <v>104</v>
      </c>
      <c r="I47" s="51">
        <v>100.1</v>
      </c>
      <c r="J47" s="51">
        <v>100</v>
      </c>
      <c r="K47" s="51">
        <v>90</v>
      </c>
      <c r="L47" s="51">
        <v>100.6</v>
      </c>
      <c r="M47" s="27">
        <v>100</v>
      </c>
      <c r="N47" s="27">
        <v>101</v>
      </c>
      <c r="O47" s="51">
        <v>101</v>
      </c>
      <c r="P47" s="27">
        <v>101</v>
      </c>
    </row>
    <row r="48" spans="1:16" s="4" customFormat="1" ht="13.5" customHeight="1">
      <c r="A48" s="195"/>
      <c r="B48" s="230"/>
      <c r="C48" s="78" t="s">
        <v>0</v>
      </c>
      <c r="D48" s="47" t="s">
        <v>97</v>
      </c>
      <c r="E48" s="52">
        <v>102.5</v>
      </c>
      <c r="F48" s="28">
        <v>103</v>
      </c>
      <c r="G48" s="52">
        <v>104</v>
      </c>
      <c r="H48" s="52">
        <v>104</v>
      </c>
      <c r="I48" s="52">
        <v>100</v>
      </c>
      <c r="J48" s="52">
        <v>100</v>
      </c>
      <c r="K48" s="52">
        <v>90</v>
      </c>
      <c r="L48" s="52">
        <v>100</v>
      </c>
      <c r="M48" s="28">
        <v>100</v>
      </c>
      <c r="N48" s="28">
        <v>100</v>
      </c>
      <c r="O48" s="52">
        <v>100</v>
      </c>
      <c r="P48" s="28">
        <v>101</v>
      </c>
    </row>
    <row r="49" spans="1:16" s="4" customFormat="1" ht="13.5" customHeight="1" thickBot="1">
      <c r="A49" s="195"/>
      <c r="B49" s="214"/>
      <c r="C49" s="79" t="s">
        <v>0</v>
      </c>
      <c r="D49" s="44" t="s">
        <v>98</v>
      </c>
      <c r="E49" s="50">
        <v>102.5</v>
      </c>
      <c r="F49" s="50">
        <v>104</v>
      </c>
      <c r="G49" s="50">
        <v>104</v>
      </c>
      <c r="H49" s="50">
        <v>104</v>
      </c>
      <c r="I49" s="50">
        <v>100</v>
      </c>
      <c r="J49" s="50">
        <v>100</v>
      </c>
      <c r="K49" s="50">
        <v>90</v>
      </c>
      <c r="L49" s="50">
        <v>100</v>
      </c>
      <c r="M49" s="50">
        <v>100</v>
      </c>
      <c r="N49" s="50">
        <v>100.1</v>
      </c>
      <c r="O49" s="50">
        <v>101</v>
      </c>
      <c r="P49" s="50">
        <v>101</v>
      </c>
    </row>
    <row r="50" spans="1:16" s="4" customFormat="1" ht="13.5" customHeight="1">
      <c r="A50" s="195"/>
      <c r="B50" s="213" t="s">
        <v>32</v>
      </c>
      <c r="C50" s="77" t="s">
        <v>0</v>
      </c>
      <c r="D50" s="42" t="s">
        <v>96</v>
      </c>
      <c r="E50" s="51">
        <v>90</v>
      </c>
      <c r="F50" s="27">
        <v>90</v>
      </c>
      <c r="G50" s="51">
        <v>90</v>
      </c>
      <c r="H50" s="51">
        <v>90</v>
      </c>
      <c r="I50" s="51">
        <v>90</v>
      </c>
      <c r="J50" s="51">
        <v>90</v>
      </c>
      <c r="K50" s="51">
        <v>2.76</v>
      </c>
      <c r="L50" s="51">
        <v>81</v>
      </c>
      <c r="M50" s="27">
        <v>80.4</v>
      </c>
      <c r="N50" s="27">
        <v>80</v>
      </c>
      <c r="O50" s="27">
        <v>80</v>
      </c>
      <c r="P50" s="27">
        <v>77.5</v>
      </c>
    </row>
    <row r="51" spans="1:16" s="4" customFormat="1" ht="13.5" customHeight="1">
      <c r="A51" s="195"/>
      <c r="B51" s="230"/>
      <c r="C51" s="78" t="s">
        <v>0</v>
      </c>
      <c r="D51" s="47" t="s">
        <v>97</v>
      </c>
      <c r="E51" s="52">
        <v>89</v>
      </c>
      <c r="F51" s="28">
        <v>90</v>
      </c>
      <c r="G51" s="52">
        <v>90</v>
      </c>
      <c r="H51" s="52">
        <v>90</v>
      </c>
      <c r="I51" s="52">
        <v>90</v>
      </c>
      <c r="J51" s="52">
        <v>90</v>
      </c>
      <c r="K51" s="52">
        <v>2.76</v>
      </c>
      <c r="L51" s="52">
        <v>80</v>
      </c>
      <c r="M51" s="28">
        <v>80.4</v>
      </c>
      <c r="N51" s="28">
        <v>80</v>
      </c>
      <c r="O51" s="28">
        <v>80</v>
      </c>
      <c r="P51" s="28">
        <v>77.5</v>
      </c>
    </row>
    <row r="52" spans="1:16" s="4" customFormat="1" ht="13.5" customHeight="1" thickBot="1">
      <c r="A52" s="195"/>
      <c r="B52" s="214"/>
      <c r="C52" s="79" t="s">
        <v>0</v>
      </c>
      <c r="D52" s="44" t="s">
        <v>98</v>
      </c>
      <c r="E52" s="50">
        <v>90</v>
      </c>
      <c r="F52" s="50">
        <v>90</v>
      </c>
      <c r="G52" s="50">
        <v>90</v>
      </c>
      <c r="H52" s="50">
        <v>90</v>
      </c>
      <c r="I52" s="50">
        <v>90</v>
      </c>
      <c r="J52" s="50">
        <v>90</v>
      </c>
      <c r="K52" s="50">
        <v>2.76</v>
      </c>
      <c r="L52" s="50">
        <v>80.4</v>
      </c>
      <c r="M52" s="50">
        <v>80.4</v>
      </c>
      <c r="N52" s="50">
        <v>80</v>
      </c>
      <c r="O52" s="50">
        <v>80</v>
      </c>
      <c r="P52" s="50">
        <v>77.5</v>
      </c>
    </row>
    <row r="53" spans="1:16" s="4" customFormat="1" ht="13.5" customHeight="1">
      <c r="A53" s="195"/>
      <c r="B53" s="211" t="s">
        <v>33</v>
      </c>
      <c r="C53" s="227" t="s">
        <v>0</v>
      </c>
      <c r="D53" s="42" t="s">
        <v>96</v>
      </c>
      <c r="E53" s="51">
        <v>2.8</v>
      </c>
      <c r="F53" s="27">
        <v>3.05</v>
      </c>
      <c r="G53" s="51">
        <v>3.4</v>
      </c>
      <c r="H53" s="51">
        <v>3.1</v>
      </c>
      <c r="I53" s="51">
        <v>2.89</v>
      </c>
      <c r="J53" s="51">
        <v>2.76</v>
      </c>
      <c r="K53" s="51">
        <v>100</v>
      </c>
      <c r="L53" s="51">
        <v>2.74</v>
      </c>
      <c r="M53" s="27">
        <v>2.69</v>
      </c>
      <c r="N53" s="27">
        <v>2.47</v>
      </c>
      <c r="O53" s="27">
        <v>2.47</v>
      </c>
      <c r="P53" s="27">
        <v>2.4</v>
      </c>
    </row>
    <row r="54" spans="1:16" s="4" customFormat="1" ht="13.5" customHeight="1">
      <c r="A54" s="195"/>
      <c r="B54" s="234"/>
      <c r="C54" s="228"/>
      <c r="D54" s="47" t="s">
        <v>97</v>
      </c>
      <c r="E54" s="52">
        <v>2.7</v>
      </c>
      <c r="F54" s="28">
        <v>2.9</v>
      </c>
      <c r="G54" s="52">
        <v>2.79</v>
      </c>
      <c r="H54" s="52">
        <v>3</v>
      </c>
      <c r="I54" s="52">
        <v>2.75</v>
      </c>
      <c r="J54" s="52">
        <v>2.76</v>
      </c>
      <c r="K54" s="52">
        <v>100</v>
      </c>
      <c r="L54" s="52">
        <v>2.7</v>
      </c>
      <c r="M54" s="28">
        <v>2.54</v>
      </c>
      <c r="N54" s="28">
        <v>2.25</v>
      </c>
      <c r="O54" s="28">
        <v>2.47</v>
      </c>
      <c r="P54" s="28">
        <v>2.25</v>
      </c>
    </row>
    <row r="55" spans="1:16" s="4" customFormat="1" ht="13.5" customHeight="1" thickBot="1">
      <c r="A55" s="195"/>
      <c r="B55" s="212"/>
      <c r="C55" s="229"/>
      <c r="D55" s="44" t="s">
        <v>98</v>
      </c>
      <c r="E55" s="50">
        <v>2.8</v>
      </c>
      <c r="F55" s="50">
        <v>3.05</v>
      </c>
      <c r="G55" s="50">
        <v>3</v>
      </c>
      <c r="H55" s="50">
        <v>3</v>
      </c>
      <c r="I55" s="50">
        <v>2.76</v>
      </c>
      <c r="J55" s="50">
        <v>2.76</v>
      </c>
      <c r="K55" s="50">
        <v>100</v>
      </c>
      <c r="L55" s="50">
        <v>2.74</v>
      </c>
      <c r="M55" s="50">
        <v>2.57</v>
      </c>
      <c r="N55" s="50">
        <v>2.47</v>
      </c>
      <c r="O55" s="50">
        <v>2.47</v>
      </c>
      <c r="P55" s="50">
        <v>2.35</v>
      </c>
    </row>
    <row r="56" spans="1:16" s="4" customFormat="1" ht="13.5" customHeight="1">
      <c r="A56" s="195"/>
      <c r="B56" s="211" t="s">
        <v>173</v>
      </c>
      <c r="C56" s="227" t="s">
        <v>0</v>
      </c>
      <c r="D56" s="42" t="s">
        <v>96</v>
      </c>
      <c r="E56" s="51">
        <v>99.3</v>
      </c>
      <c r="F56" s="27">
        <v>100</v>
      </c>
      <c r="G56" s="51">
        <v>109</v>
      </c>
      <c r="H56" s="51">
        <v>109</v>
      </c>
      <c r="I56" s="51">
        <v>100</v>
      </c>
      <c r="J56" s="51">
        <v>100</v>
      </c>
      <c r="K56" s="51">
        <v>8.7</v>
      </c>
      <c r="L56" s="51">
        <v>100</v>
      </c>
      <c r="M56" s="51">
        <v>100</v>
      </c>
      <c r="N56" s="51">
        <v>100</v>
      </c>
      <c r="O56" s="51">
        <v>100</v>
      </c>
      <c r="P56" s="51">
        <v>100</v>
      </c>
    </row>
    <row r="57" spans="1:16" s="4" customFormat="1" ht="13.5" customHeight="1">
      <c r="A57" s="195"/>
      <c r="B57" s="234"/>
      <c r="C57" s="228"/>
      <c r="D57" s="47" t="s">
        <v>97</v>
      </c>
      <c r="E57" s="52">
        <v>99.3</v>
      </c>
      <c r="F57" s="28">
        <v>100</v>
      </c>
      <c r="G57" s="52">
        <v>100</v>
      </c>
      <c r="H57" s="52">
        <v>109</v>
      </c>
      <c r="I57" s="52">
        <v>100</v>
      </c>
      <c r="J57" s="52">
        <v>100</v>
      </c>
      <c r="K57" s="52">
        <v>8.02</v>
      </c>
      <c r="L57" s="52">
        <v>100</v>
      </c>
      <c r="M57" s="52">
        <v>100</v>
      </c>
      <c r="N57" s="52">
        <v>100</v>
      </c>
      <c r="O57" s="52">
        <v>100</v>
      </c>
      <c r="P57" s="52">
        <v>100</v>
      </c>
    </row>
    <row r="58" spans="1:16" s="4" customFormat="1" ht="13.5" customHeight="1" thickBot="1">
      <c r="A58" s="195"/>
      <c r="B58" s="212"/>
      <c r="C58" s="229"/>
      <c r="D58" s="44" t="s">
        <v>98</v>
      </c>
      <c r="E58" s="50">
        <v>99.3</v>
      </c>
      <c r="F58" s="50">
        <v>100</v>
      </c>
      <c r="G58" s="50">
        <v>109</v>
      </c>
      <c r="H58" s="50">
        <v>109</v>
      </c>
      <c r="I58" s="50">
        <v>100</v>
      </c>
      <c r="J58" s="50">
        <v>100</v>
      </c>
      <c r="K58" s="50">
        <v>8.68</v>
      </c>
      <c r="L58" s="50">
        <v>100</v>
      </c>
      <c r="M58" s="50">
        <v>100</v>
      </c>
      <c r="N58" s="50">
        <v>100</v>
      </c>
      <c r="O58" s="50">
        <v>100</v>
      </c>
      <c r="P58" s="50">
        <v>100</v>
      </c>
    </row>
    <row r="59" spans="1:16" s="4" customFormat="1" ht="13.5" customHeight="1">
      <c r="A59" s="195"/>
      <c r="B59" s="211" t="s">
        <v>34</v>
      </c>
      <c r="C59" s="227" t="s">
        <v>0</v>
      </c>
      <c r="D59" s="42" t="s">
        <v>96</v>
      </c>
      <c r="E59" s="51">
        <v>10.95</v>
      </c>
      <c r="F59" s="27">
        <v>10.1</v>
      </c>
      <c r="G59" s="51">
        <v>10.1</v>
      </c>
      <c r="H59" s="51">
        <v>9.85</v>
      </c>
      <c r="I59" s="51">
        <v>9.4</v>
      </c>
      <c r="J59" s="51">
        <v>9</v>
      </c>
      <c r="K59" s="51">
        <v>8.46</v>
      </c>
      <c r="L59" s="51">
        <v>8.8</v>
      </c>
      <c r="M59" s="27">
        <v>8.5</v>
      </c>
      <c r="N59" s="27">
        <v>8</v>
      </c>
      <c r="O59" s="27">
        <v>7.95</v>
      </c>
      <c r="P59" s="27">
        <v>7.75</v>
      </c>
    </row>
    <row r="60" spans="1:16" s="4" customFormat="1" ht="13.5" customHeight="1">
      <c r="A60" s="195"/>
      <c r="B60" s="234"/>
      <c r="C60" s="228"/>
      <c r="D60" s="47" t="s">
        <v>97</v>
      </c>
      <c r="E60" s="52">
        <v>9.91</v>
      </c>
      <c r="F60" s="28">
        <v>9.9</v>
      </c>
      <c r="G60" s="52">
        <v>9.6</v>
      </c>
      <c r="H60" s="52">
        <v>9.1</v>
      </c>
      <c r="I60" s="52">
        <v>9</v>
      </c>
      <c r="J60" s="52">
        <v>8.5</v>
      </c>
      <c r="K60" s="52">
        <v>8</v>
      </c>
      <c r="L60" s="52">
        <v>8.14</v>
      </c>
      <c r="M60" s="28">
        <v>7.66</v>
      </c>
      <c r="N60" s="28">
        <v>7.7</v>
      </c>
      <c r="O60" s="28">
        <v>7.85</v>
      </c>
      <c r="P60" s="28">
        <v>7.35</v>
      </c>
    </row>
    <row r="61" spans="1:16" s="4" customFormat="1" ht="13.5" customHeight="1" thickBot="1">
      <c r="A61" s="195"/>
      <c r="B61" s="212"/>
      <c r="C61" s="229"/>
      <c r="D61" s="44" t="s">
        <v>98</v>
      </c>
      <c r="E61" s="50">
        <v>10.14</v>
      </c>
      <c r="F61" s="50">
        <v>9.99</v>
      </c>
      <c r="G61" s="50">
        <v>9.7</v>
      </c>
      <c r="H61" s="50">
        <v>9.4</v>
      </c>
      <c r="I61" s="50">
        <v>9.1</v>
      </c>
      <c r="J61" s="50">
        <v>8.6</v>
      </c>
      <c r="K61" s="50">
        <v>8.4</v>
      </c>
      <c r="L61" s="50">
        <v>8.51</v>
      </c>
      <c r="M61" s="50">
        <v>7.98</v>
      </c>
      <c r="N61" s="50">
        <v>7.85</v>
      </c>
      <c r="O61" s="50">
        <v>7.9</v>
      </c>
      <c r="P61" s="50">
        <v>7.45</v>
      </c>
    </row>
    <row r="62" spans="1:16" s="4" customFormat="1" ht="13.5" customHeight="1">
      <c r="A62" s="195"/>
      <c r="B62" s="211" t="s">
        <v>35</v>
      </c>
      <c r="C62" s="227" t="s">
        <v>0</v>
      </c>
      <c r="D62" s="42" t="s">
        <v>96</v>
      </c>
      <c r="E62" s="51">
        <v>10.45</v>
      </c>
      <c r="F62" s="27">
        <v>10.19</v>
      </c>
      <c r="G62" s="51">
        <v>9.14</v>
      </c>
      <c r="H62" s="51">
        <v>9.2</v>
      </c>
      <c r="I62" s="51">
        <v>8.85</v>
      </c>
      <c r="J62" s="51">
        <v>8.5</v>
      </c>
      <c r="K62" s="51">
        <v>0</v>
      </c>
      <c r="L62" s="51">
        <v>8.45</v>
      </c>
      <c r="M62" s="27">
        <v>8.19</v>
      </c>
      <c r="N62" s="27">
        <v>8.15</v>
      </c>
      <c r="O62" s="27">
        <v>7.43</v>
      </c>
      <c r="P62" s="27">
        <v>7.42</v>
      </c>
    </row>
    <row r="63" spans="1:16" s="4" customFormat="1" ht="13.5" customHeight="1">
      <c r="A63" s="195"/>
      <c r="B63" s="234"/>
      <c r="C63" s="228"/>
      <c r="D63" s="47" t="s">
        <v>97</v>
      </c>
      <c r="E63" s="52">
        <v>9.41</v>
      </c>
      <c r="F63" s="28">
        <v>8.8</v>
      </c>
      <c r="G63" s="52">
        <v>8.9</v>
      </c>
      <c r="H63" s="52">
        <v>8.7</v>
      </c>
      <c r="I63" s="52">
        <v>8.5</v>
      </c>
      <c r="J63" s="52">
        <v>7.9</v>
      </c>
      <c r="K63" s="52">
        <v>0</v>
      </c>
      <c r="L63" s="52">
        <v>8</v>
      </c>
      <c r="M63" s="28">
        <v>8</v>
      </c>
      <c r="N63" s="28">
        <v>7</v>
      </c>
      <c r="O63" s="28">
        <v>7.42</v>
      </c>
      <c r="P63" s="28">
        <v>7.42</v>
      </c>
    </row>
    <row r="64" spans="1:16" s="4" customFormat="1" ht="13.5" customHeight="1" thickBot="1">
      <c r="A64" s="195"/>
      <c r="B64" s="212"/>
      <c r="C64" s="229"/>
      <c r="D64" s="44" t="s">
        <v>98</v>
      </c>
      <c r="E64" s="50">
        <v>10.37</v>
      </c>
      <c r="F64" s="50">
        <v>9.14</v>
      </c>
      <c r="G64" s="50">
        <v>9</v>
      </c>
      <c r="H64" s="50">
        <v>8.8</v>
      </c>
      <c r="I64" s="50">
        <v>8.6</v>
      </c>
      <c r="J64" s="50">
        <v>8.48</v>
      </c>
      <c r="K64" s="50">
        <v>0</v>
      </c>
      <c r="L64" s="50">
        <v>8.2</v>
      </c>
      <c r="M64" s="50">
        <v>8.19</v>
      </c>
      <c r="N64" s="50">
        <v>7.42</v>
      </c>
      <c r="O64" s="50">
        <v>7.42</v>
      </c>
      <c r="P64" s="50">
        <v>7.42</v>
      </c>
    </row>
    <row r="65" spans="1:16" s="4" customFormat="1" ht="13.5" customHeight="1">
      <c r="A65" s="195"/>
      <c r="B65" s="211" t="s">
        <v>36</v>
      </c>
      <c r="C65" s="227" t="s">
        <v>0</v>
      </c>
      <c r="D65" s="42" t="s">
        <v>96</v>
      </c>
      <c r="E65" s="51">
        <v>10.49</v>
      </c>
      <c r="F65" s="27">
        <v>10.49</v>
      </c>
      <c r="G65" s="51">
        <v>10.55</v>
      </c>
      <c r="H65" s="51">
        <v>10.55</v>
      </c>
      <c r="I65" s="51">
        <v>10.55</v>
      </c>
      <c r="J65" s="51">
        <v>0</v>
      </c>
      <c r="K65" s="51">
        <v>0</v>
      </c>
      <c r="L65" s="51">
        <v>0</v>
      </c>
      <c r="M65" s="27">
        <v>0</v>
      </c>
      <c r="N65" s="27">
        <v>0</v>
      </c>
      <c r="O65" s="27">
        <v>0</v>
      </c>
      <c r="P65" s="27">
        <v>0</v>
      </c>
    </row>
    <row r="66" spans="1:16" s="4" customFormat="1" ht="13.5" customHeight="1">
      <c r="A66" s="195"/>
      <c r="B66" s="234"/>
      <c r="C66" s="228"/>
      <c r="D66" s="47" t="s">
        <v>97</v>
      </c>
      <c r="E66" s="52">
        <v>10.49</v>
      </c>
      <c r="F66" s="28">
        <v>10.49</v>
      </c>
      <c r="G66" s="52">
        <v>10.55</v>
      </c>
      <c r="H66" s="52">
        <v>10.55</v>
      </c>
      <c r="I66" s="52">
        <v>10.55</v>
      </c>
      <c r="J66" s="52">
        <v>0</v>
      </c>
      <c r="K66" s="52">
        <v>0</v>
      </c>
      <c r="L66" s="52">
        <v>0</v>
      </c>
      <c r="M66" s="28">
        <v>0</v>
      </c>
      <c r="N66" s="28">
        <v>0</v>
      </c>
      <c r="O66" s="28">
        <v>0</v>
      </c>
      <c r="P66" s="28">
        <v>0</v>
      </c>
    </row>
    <row r="67" spans="1:16" s="4" customFormat="1" ht="13.5" customHeight="1" thickBot="1">
      <c r="A67" s="195"/>
      <c r="B67" s="212"/>
      <c r="C67" s="229"/>
      <c r="D67" s="44" t="s">
        <v>98</v>
      </c>
      <c r="E67" s="50">
        <v>10.49</v>
      </c>
      <c r="F67" s="50">
        <v>10.49</v>
      </c>
      <c r="G67" s="50">
        <v>10.55</v>
      </c>
      <c r="H67" s="50">
        <v>10.55</v>
      </c>
      <c r="I67" s="50">
        <v>10.55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</row>
    <row r="68" spans="1:16" s="4" customFormat="1" ht="13.5" customHeight="1">
      <c r="A68" s="195"/>
      <c r="B68" s="211" t="s">
        <v>37</v>
      </c>
      <c r="C68" s="227" t="s">
        <v>0</v>
      </c>
      <c r="D68" s="42" t="s">
        <v>96</v>
      </c>
      <c r="E68" s="51">
        <v>10.5</v>
      </c>
      <c r="F68" s="27">
        <v>10.5</v>
      </c>
      <c r="G68" s="51">
        <v>10.6</v>
      </c>
      <c r="H68" s="51">
        <v>10.6</v>
      </c>
      <c r="I68" s="51">
        <v>10.6</v>
      </c>
      <c r="J68" s="51">
        <v>0</v>
      </c>
      <c r="K68" s="51">
        <v>0</v>
      </c>
      <c r="L68" s="51">
        <v>0</v>
      </c>
      <c r="M68" s="27">
        <v>0</v>
      </c>
      <c r="N68" s="27">
        <v>0</v>
      </c>
      <c r="O68" s="27">
        <v>0</v>
      </c>
      <c r="P68" s="27">
        <v>0</v>
      </c>
    </row>
    <row r="69" spans="1:16" s="4" customFormat="1" ht="13.5" customHeight="1">
      <c r="A69" s="195"/>
      <c r="B69" s="234"/>
      <c r="C69" s="228"/>
      <c r="D69" s="47" t="s">
        <v>97</v>
      </c>
      <c r="E69" s="52">
        <v>10.5</v>
      </c>
      <c r="F69" s="28">
        <v>10.5</v>
      </c>
      <c r="G69" s="52">
        <v>10.6</v>
      </c>
      <c r="H69" s="52">
        <v>10.6</v>
      </c>
      <c r="I69" s="52">
        <v>10.6</v>
      </c>
      <c r="J69" s="52">
        <v>0</v>
      </c>
      <c r="K69" s="52">
        <v>0</v>
      </c>
      <c r="L69" s="52">
        <v>0</v>
      </c>
      <c r="M69" s="28">
        <v>0</v>
      </c>
      <c r="N69" s="28">
        <v>0</v>
      </c>
      <c r="O69" s="28">
        <v>0</v>
      </c>
      <c r="P69" s="28">
        <v>0</v>
      </c>
    </row>
    <row r="70" spans="1:16" s="4" customFormat="1" ht="13.5" customHeight="1" thickBot="1">
      <c r="A70" s="195"/>
      <c r="B70" s="212"/>
      <c r="C70" s="229"/>
      <c r="D70" s="44" t="s">
        <v>98</v>
      </c>
      <c r="E70" s="50">
        <v>10.5</v>
      </c>
      <c r="F70" s="50">
        <v>10.5</v>
      </c>
      <c r="G70" s="50">
        <v>10.6</v>
      </c>
      <c r="H70" s="50">
        <v>10.6</v>
      </c>
      <c r="I70" s="50">
        <v>10.6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</row>
    <row r="71" spans="1:16" s="4" customFormat="1" ht="13.5" customHeight="1">
      <c r="A71" s="195"/>
      <c r="B71" s="211" t="s">
        <v>165</v>
      </c>
      <c r="C71" s="227" t="s">
        <v>0</v>
      </c>
      <c r="D71" s="42" t="s">
        <v>96</v>
      </c>
      <c r="E71" s="51">
        <v>0</v>
      </c>
      <c r="F71" s="27">
        <v>0</v>
      </c>
      <c r="G71" s="51">
        <v>0</v>
      </c>
      <c r="H71" s="51">
        <v>0</v>
      </c>
      <c r="I71" s="51">
        <v>0</v>
      </c>
      <c r="J71" s="51">
        <v>0</v>
      </c>
      <c r="K71" s="51">
        <v>2.7</v>
      </c>
      <c r="L71" s="51">
        <v>10.08</v>
      </c>
      <c r="M71" s="27">
        <v>10.12</v>
      </c>
      <c r="N71" s="27">
        <v>10.13</v>
      </c>
      <c r="O71" s="27">
        <v>10.13</v>
      </c>
      <c r="P71" s="27">
        <v>10.13</v>
      </c>
    </row>
    <row r="72" spans="1:16" s="4" customFormat="1" ht="13.5" customHeight="1">
      <c r="A72" s="195"/>
      <c r="B72" s="234"/>
      <c r="C72" s="228"/>
      <c r="D72" s="47" t="s">
        <v>97</v>
      </c>
      <c r="E72" s="52">
        <v>0</v>
      </c>
      <c r="F72" s="28">
        <v>0</v>
      </c>
      <c r="G72" s="52">
        <v>0</v>
      </c>
      <c r="H72" s="52">
        <v>0</v>
      </c>
      <c r="I72" s="52">
        <v>0</v>
      </c>
      <c r="J72" s="52">
        <v>0</v>
      </c>
      <c r="K72" s="52">
        <v>2.7</v>
      </c>
      <c r="L72" s="52">
        <v>10.01</v>
      </c>
      <c r="M72" s="28">
        <v>10.08</v>
      </c>
      <c r="N72" s="28">
        <v>10.13</v>
      </c>
      <c r="O72" s="28">
        <v>10.12</v>
      </c>
      <c r="P72" s="28">
        <v>10.13</v>
      </c>
    </row>
    <row r="73" spans="1:16" s="4" customFormat="1" ht="13.5" customHeight="1" thickBot="1">
      <c r="A73" s="204"/>
      <c r="B73" s="212"/>
      <c r="C73" s="229"/>
      <c r="D73" s="44" t="s">
        <v>98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2.7</v>
      </c>
      <c r="L73" s="50">
        <v>10.07</v>
      </c>
      <c r="M73" s="50">
        <v>10.12</v>
      </c>
      <c r="N73" s="50">
        <v>10.13</v>
      </c>
      <c r="O73" s="50">
        <v>10.12</v>
      </c>
      <c r="P73" s="50">
        <v>10.13</v>
      </c>
    </row>
    <row r="74" spans="1:16" s="4" customFormat="1" ht="13.5" customHeight="1">
      <c r="A74" s="186" t="s">
        <v>58</v>
      </c>
      <c r="B74" s="213" t="s">
        <v>174</v>
      </c>
      <c r="C74" s="227" t="s">
        <v>0</v>
      </c>
      <c r="D74" s="42" t="s">
        <v>96</v>
      </c>
      <c r="E74" s="51">
        <v>2.7</v>
      </c>
      <c r="F74" s="27">
        <v>2.7</v>
      </c>
      <c r="G74" s="51">
        <v>2.7</v>
      </c>
      <c r="H74" s="51">
        <v>2.7</v>
      </c>
      <c r="I74" s="51">
        <v>2.7</v>
      </c>
      <c r="J74" s="51">
        <v>2.7</v>
      </c>
      <c r="K74" s="51">
        <v>16.5</v>
      </c>
      <c r="L74" s="51">
        <v>2.7</v>
      </c>
      <c r="M74" s="51">
        <v>2.5</v>
      </c>
      <c r="N74" s="51">
        <v>2.5</v>
      </c>
      <c r="O74" s="27">
        <v>2.5</v>
      </c>
      <c r="P74" s="27">
        <v>2.5</v>
      </c>
    </row>
    <row r="75" spans="1:16" s="4" customFormat="1" ht="13.5" customHeight="1">
      <c r="A75" s="187"/>
      <c r="B75" s="230"/>
      <c r="C75" s="228"/>
      <c r="D75" s="47" t="s">
        <v>97</v>
      </c>
      <c r="E75" s="52">
        <v>2.7</v>
      </c>
      <c r="F75" s="28">
        <v>2.7</v>
      </c>
      <c r="G75" s="52">
        <v>2.7</v>
      </c>
      <c r="H75" s="52">
        <v>2.7</v>
      </c>
      <c r="I75" s="52">
        <v>2.7</v>
      </c>
      <c r="J75" s="52">
        <v>2.7</v>
      </c>
      <c r="K75" s="52">
        <v>15.49</v>
      </c>
      <c r="L75" s="52">
        <v>2.7</v>
      </c>
      <c r="M75" s="52">
        <v>2.5</v>
      </c>
      <c r="N75" s="52">
        <v>2.5</v>
      </c>
      <c r="O75" s="28">
        <v>2.5</v>
      </c>
      <c r="P75" s="28">
        <v>2.5</v>
      </c>
    </row>
    <row r="76" spans="1:16" s="4" customFormat="1" ht="13.5" customHeight="1" thickBot="1">
      <c r="A76" s="187"/>
      <c r="B76" s="214"/>
      <c r="C76" s="229"/>
      <c r="D76" s="44" t="s">
        <v>98</v>
      </c>
      <c r="E76" s="50">
        <v>2.7</v>
      </c>
      <c r="F76" s="50">
        <v>2.7</v>
      </c>
      <c r="G76" s="50">
        <v>2.7</v>
      </c>
      <c r="H76" s="50">
        <v>2.7</v>
      </c>
      <c r="I76" s="50">
        <v>2.7</v>
      </c>
      <c r="J76" s="50">
        <v>2.7</v>
      </c>
      <c r="K76" s="50">
        <v>16.5</v>
      </c>
      <c r="L76" s="50">
        <v>2.7</v>
      </c>
      <c r="M76" s="50">
        <v>2.5</v>
      </c>
      <c r="N76" s="50">
        <v>2.5</v>
      </c>
      <c r="O76" s="50">
        <v>2.5</v>
      </c>
      <c r="P76" s="50">
        <v>2</v>
      </c>
    </row>
    <row r="77" spans="1:16" s="4" customFormat="1" ht="13.5" customHeight="1">
      <c r="A77" s="187"/>
      <c r="B77" s="213" t="s">
        <v>175</v>
      </c>
      <c r="C77" s="227" t="s">
        <v>0</v>
      </c>
      <c r="D77" s="42" t="s">
        <v>96</v>
      </c>
      <c r="E77" s="51">
        <v>17.5</v>
      </c>
      <c r="F77" s="27">
        <v>16.99</v>
      </c>
      <c r="G77" s="51">
        <v>17.49</v>
      </c>
      <c r="H77" s="51">
        <v>17.7</v>
      </c>
      <c r="I77" s="51">
        <v>18.05</v>
      </c>
      <c r="J77" s="51">
        <v>17.61</v>
      </c>
      <c r="K77" s="51">
        <v>3</v>
      </c>
      <c r="L77" s="51">
        <v>17.09</v>
      </c>
      <c r="M77" s="27">
        <v>17.88</v>
      </c>
      <c r="N77" s="27">
        <v>17</v>
      </c>
      <c r="O77" s="27">
        <v>16.5</v>
      </c>
      <c r="P77" s="27">
        <v>16.99</v>
      </c>
    </row>
    <row r="78" spans="1:16" s="4" customFormat="1" ht="13.5" customHeight="1">
      <c r="A78" s="187"/>
      <c r="B78" s="230"/>
      <c r="C78" s="228"/>
      <c r="D78" s="47" t="s">
        <v>97</v>
      </c>
      <c r="E78" s="52">
        <v>16.5</v>
      </c>
      <c r="F78" s="28">
        <v>16.5</v>
      </c>
      <c r="G78" s="52">
        <v>16.56</v>
      </c>
      <c r="H78" s="52">
        <v>17.01</v>
      </c>
      <c r="I78" s="52">
        <v>17</v>
      </c>
      <c r="J78" s="52">
        <v>16</v>
      </c>
      <c r="K78" s="52">
        <v>3</v>
      </c>
      <c r="L78" s="52">
        <v>16</v>
      </c>
      <c r="M78" s="28">
        <v>16.01</v>
      </c>
      <c r="N78" s="28">
        <v>15.76</v>
      </c>
      <c r="O78" s="28">
        <v>15.95</v>
      </c>
      <c r="P78" s="28">
        <v>16.15</v>
      </c>
    </row>
    <row r="79" spans="1:16" s="4" customFormat="1" ht="13.5" customHeight="1" thickBot="1">
      <c r="A79" s="187"/>
      <c r="B79" s="214"/>
      <c r="C79" s="229"/>
      <c r="D79" s="44" t="s">
        <v>98</v>
      </c>
      <c r="E79" s="50">
        <v>16.81</v>
      </c>
      <c r="F79" s="50">
        <v>16.51</v>
      </c>
      <c r="G79" s="50">
        <v>17.05</v>
      </c>
      <c r="H79" s="50">
        <v>17.45</v>
      </c>
      <c r="I79" s="50">
        <v>17.5</v>
      </c>
      <c r="J79" s="50">
        <v>16.01</v>
      </c>
      <c r="K79" s="50">
        <v>3</v>
      </c>
      <c r="L79" s="50">
        <v>17.09</v>
      </c>
      <c r="M79" s="50">
        <v>16.5</v>
      </c>
      <c r="N79" s="50">
        <v>16.02</v>
      </c>
      <c r="O79" s="50">
        <v>16.4</v>
      </c>
      <c r="P79" s="50">
        <v>16.98</v>
      </c>
    </row>
    <row r="80" spans="1:16" s="4" customFormat="1" ht="13.5" customHeight="1">
      <c r="A80" s="187"/>
      <c r="B80" s="213" t="s">
        <v>176</v>
      </c>
      <c r="C80" s="227" t="s">
        <v>0</v>
      </c>
      <c r="D80" s="42" t="s">
        <v>96</v>
      </c>
      <c r="E80" s="51">
        <v>2.7</v>
      </c>
      <c r="F80" s="27">
        <v>2.64</v>
      </c>
      <c r="G80" s="51">
        <v>2.75</v>
      </c>
      <c r="H80" s="27">
        <v>2.75</v>
      </c>
      <c r="I80" s="51">
        <v>3.02</v>
      </c>
      <c r="J80" s="51">
        <v>3.08</v>
      </c>
      <c r="K80" s="51">
        <v>1.55</v>
      </c>
      <c r="L80" s="51">
        <v>3</v>
      </c>
      <c r="M80" s="51">
        <v>3.25</v>
      </c>
      <c r="N80" s="27">
        <v>3.25</v>
      </c>
      <c r="O80" s="27">
        <v>3.35</v>
      </c>
      <c r="P80" s="27">
        <v>3.25</v>
      </c>
    </row>
    <row r="81" spans="1:16" s="4" customFormat="1" ht="13.5" customHeight="1">
      <c r="A81" s="187"/>
      <c r="B81" s="230"/>
      <c r="C81" s="228"/>
      <c r="D81" s="47" t="s">
        <v>97</v>
      </c>
      <c r="E81" s="52">
        <v>2.6</v>
      </c>
      <c r="F81" s="28">
        <v>2.64</v>
      </c>
      <c r="G81" s="52">
        <v>2.71</v>
      </c>
      <c r="H81" s="28">
        <v>2.75</v>
      </c>
      <c r="I81" s="52">
        <v>2.71</v>
      </c>
      <c r="J81" s="52">
        <v>2.7</v>
      </c>
      <c r="K81" s="52">
        <v>1.55</v>
      </c>
      <c r="L81" s="52">
        <v>2.9</v>
      </c>
      <c r="M81" s="52">
        <v>3.07</v>
      </c>
      <c r="N81" s="28">
        <v>3.25</v>
      </c>
      <c r="O81" s="28">
        <v>3.35</v>
      </c>
      <c r="P81" s="28">
        <v>3.25</v>
      </c>
    </row>
    <row r="82" spans="1:16" s="4" customFormat="1" ht="13.5" customHeight="1" thickBot="1">
      <c r="A82" s="187"/>
      <c r="B82" s="214"/>
      <c r="C82" s="229"/>
      <c r="D82" s="44" t="s">
        <v>98</v>
      </c>
      <c r="E82" s="50">
        <v>2.64</v>
      </c>
      <c r="F82" s="50">
        <v>2.64</v>
      </c>
      <c r="G82" s="50">
        <v>2.75</v>
      </c>
      <c r="H82" s="50">
        <v>2.75</v>
      </c>
      <c r="I82" s="50">
        <v>2.71</v>
      </c>
      <c r="J82" s="50">
        <v>3.07</v>
      </c>
      <c r="K82" s="50">
        <v>1.55</v>
      </c>
      <c r="L82" s="50">
        <v>2.97</v>
      </c>
      <c r="M82" s="50">
        <v>3.25</v>
      </c>
      <c r="N82" s="50">
        <v>3.25</v>
      </c>
      <c r="O82" s="50">
        <v>3.35</v>
      </c>
      <c r="P82" s="50">
        <v>3.25</v>
      </c>
    </row>
    <row r="83" spans="1:16" s="4" customFormat="1" ht="13.5" customHeight="1">
      <c r="A83" s="187"/>
      <c r="B83" s="213" t="s">
        <v>177</v>
      </c>
      <c r="C83" s="227" t="s">
        <v>0</v>
      </c>
      <c r="D83" s="42" t="s">
        <v>96</v>
      </c>
      <c r="E83" s="51">
        <v>0.5</v>
      </c>
      <c r="F83" s="27">
        <v>0.5</v>
      </c>
      <c r="G83" s="27">
        <v>1</v>
      </c>
      <c r="H83" s="51">
        <v>1.15</v>
      </c>
      <c r="I83" s="51">
        <v>1.15</v>
      </c>
      <c r="J83" s="51">
        <v>1.55</v>
      </c>
      <c r="K83" s="51">
        <v>103.5</v>
      </c>
      <c r="L83" s="51">
        <v>1.55</v>
      </c>
      <c r="M83" s="51">
        <v>1.72</v>
      </c>
      <c r="N83" s="51">
        <v>1.72</v>
      </c>
      <c r="O83" s="51">
        <v>1.72</v>
      </c>
      <c r="P83" s="51">
        <v>2.41</v>
      </c>
    </row>
    <row r="84" spans="1:16" s="4" customFormat="1" ht="13.5" customHeight="1">
      <c r="A84" s="187"/>
      <c r="B84" s="230"/>
      <c r="C84" s="228"/>
      <c r="D84" s="47" t="s">
        <v>97</v>
      </c>
      <c r="E84" s="52">
        <v>0.5</v>
      </c>
      <c r="F84" s="28">
        <v>0.5</v>
      </c>
      <c r="G84" s="28">
        <v>1</v>
      </c>
      <c r="H84" s="52">
        <v>1.15</v>
      </c>
      <c r="I84" s="52">
        <v>1.15</v>
      </c>
      <c r="J84" s="52">
        <v>1.55</v>
      </c>
      <c r="K84" s="52">
        <v>103.5</v>
      </c>
      <c r="L84" s="52">
        <v>1.55</v>
      </c>
      <c r="M84" s="52">
        <v>1.72</v>
      </c>
      <c r="N84" s="52">
        <v>1.72</v>
      </c>
      <c r="O84" s="52">
        <v>1.72</v>
      </c>
      <c r="P84" s="52">
        <v>2.41</v>
      </c>
    </row>
    <row r="85" spans="1:16" s="4" customFormat="1" ht="13.5" customHeight="1" thickBot="1">
      <c r="A85" s="187"/>
      <c r="B85" s="214"/>
      <c r="C85" s="229"/>
      <c r="D85" s="44" t="s">
        <v>98</v>
      </c>
      <c r="E85" s="50">
        <v>0.5</v>
      </c>
      <c r="F85" s="50">
        <v>0.5</v>
      </c>
      <c r="G85" s="50">
        <v>1</v>
      </c>
      <c r="H85" s="50">
        <v>1.15</v>
      </c>
      <c r="I85" s="50">
        <v>1.15</v>
      </c>
      <c r="J85" s="50">
        <v>1.55</v>
      </c>
      <c r="K85" s="50">
        <v>103.5</v>
      </c>
      <c r="L85" s="50">
        <v>1.55</v>
      </c>
      <c r="M85" s="50">
        <v>1.72</v>
      </c>
      <c r="N85" s="50">
        <v>1.72</v>
      </c>
      <c r="O85" s="50">
        <v>1.72</v>
      </c>
      <c r="P85" s="50">
        <v>2.41</v>
      </c>
    </row>
    <row r="86" spans="1:16" s="4" customFormat="1" ht="13.5" customHeight="1">
      <c r="A86" s="186" t="s">
        <v>57</v>
      </c>
      <c r="B86" s="213" t="s">
        <v>38</v>
      </c>
      <c r="C86" s="227" t="s">
        <v>0</v>
      </c>
      <c r="D86" s="42" t="s">
        <v>96</v>
      </c>
      <c r="E86" s="51">
        <v>104</v>
      </c>
      <c r="F86" s="27">
        <v>103.5</v>
      </c>
      <c r="G86" s="51">
        <v>103.5</v>
      </c>
      <c r="H86" s="51">
        <v>104</v>
      </c>
      <c r="I86" s="27">
        <v>103.5</v>
      </c>
      <c r="J86" s="51">
        <v>103.5</v>
      </c>
      <c r="K86" s="51"/>
      <c r="L86" s="51">
        <v>103.5</v>
      </c>
      <c r="M86" s="57">
        <v>103.5</v>
      </c>
      <c r="N86" s="57">
        <v>103.6</v>
      </c>
      <c r="O86" s="57">
        <v>103.8</v>
      </c>
      <c r="P86" s="57">
        <v>103.8</v>
      </c>
    </row>
    <row r="87" spans="1:16" s="4" customFormat="1" ht="13.5" customHeight="1">
      <c r="A87" s="187"/>
      <c r="B87" s="230"/>
      <c r="C87" s="228"/>
      <c r="D87" s="47" t="s">
        <v>97</v>
      </c>
      <c r="E87" s="52">
        <v>104</v>
      </c>
      <c r="F87" s="28">
        <v>102.5</v>
      </c>
      <c r="G87" s="52">
        <v>103.5</v>
      </c>
      <c r="H87" s="52">
        <v>103</v>
      </c>
      <c r="I87" s="28">
        <v>103.5</v>
      </c>
      <c r="J87" s="52">
        <v>103.5</v>
      </c>
      <c r="K87" s="52"/>
      <c r="L87" s="52">
        <v>103.5</v>
      </c>
      <c r="M87" s="55">
        <v>103.5</v>
      </c>
      <c r="N87" s="55">
        <v>103.6</v>
      </c>
      <c r="O87" s="55">
        <v>103.8</v>
      </c>
      <c r="P87" s="55">
        <v>103.8</v>
      </c>
    </row>
    <row r="88" spans="1:16" s="4" customFormat="1" ht="13.5" customHeight="1" thickBot="1">
      <c r="A88" s="188"/>
      <c r="B88" s="214"/>
      <c r="C88" s="229"/>
      <c r="D88" s="44" t="s">
        <v>98</v>
      </c>
      <c r="E88" s="50">
        <v>104</v>
      </c>
      <c r="F88" s="50">
        <v>103.5</v>
      </c>
      <c r="G88" s="50">
        <v>103.5</v>
      </c>
      <c r="H88" s="50">
        <v>103.5</v>
      </c>
      <c r="I88" s="50">
        <v>103.5</v>
      </c>
      <c r="J88" s="50">
        <v>103.5</v>
      </c>
      <c r="K88" s="50"/>
      <c r="L88" s="50">
        <v>103.5</v>
      </c>
      <c r="M88" s="50">
        <v>103.5</v>
      </c>
      <c r="N88" s="50">
        <v>103.6</v>
      </c>
      <c r="O88" s="50">
        <v>103.8</v>
      </c>
      <c r="P88" s="50">
        <v>103.8</v>
      </c>
    </row>
    <row r="89" spans="1:9" ht="13.5" customHeight="1">
      <c r="A89" s="14" t="s">
        <v>39</v>
      </c>
      <c r="B89" s="10"/>
      <c r="C89" s="10"/>
      <c r="I89" s="9"/>
    </row>
  </sheetData>
  <sheetProtection/>
  <mergeCells count="45">
    <mergeCell ref="B80:B82"/>
    <mergeCell ref="B83:B85"/>
    <mergeCell ref="B56:B58"/>
    <mergeCell ref="B59:B61"/>
    <mergeCell ref="B38:B40"/>
    <mergeCell ref="B44:B46"/>
    <mergeCell ref="B47:B49"/>
    <mergeCell ref="B53:B55"/>
    <mergeCell ref="B65:B67"/>
    <mergeCell ref="E3:P3"/>
    <mergeCell ref="A86:A88"/>
    <mergeCell ref="B86:B88"/>
    <mergeCell ref="A74:A85"/>
    <mergeCell ref="B74:B76"/>
    <mergeCell ref="B77:B79"/>
    <mergeCell ref="A5:A10"/>
    <mergeCell ref="B5:B7"/>
    <mergeCell ref="B8:B10"/>
    <mergeCell ref="B11:B13"/>
    <mergeCell ref="A11:A73"/>
    <mergeCell ref="B23:B25"/>
    <mergeCell ref="B41:B43"/>
    <mergeCell ref="B62:B64"/>
    <mergeCell ref="B68:B70"/>
    <mergeCell ref="B71:B73"/>
    <mergeCell ref="C53:C55"/>
    <mergeCell ref="C56:C58"/>
    <mergeCell ref="B35:B37"/>
    <mergeCell ref="B50:B52"/>
    <mergeCell ref="B14:B16"/>
    <mergeCell ref="B17:B19"/>
    <mergeCell ref="B20:B22"/>
    <mergeCell ref="B26:B28"/>
    <mergeCell ref="B29:B31"/>
    <mergeCell ref="B32:B34"/>
    <mergeCell ref="C86:C88"/>
    <mergeCell ref="C59:C61"/>
    <mergeCell ref="C62:C64"/>
    <mergeCell ref="C68:C70"/>
    <mergeCell ref="C71:C73"/>
    <mergeCell ref="C74:C76"/>
    <mergeCell ref="C77:C79"/>
    <mergeCell ref="C80:C82"/>
    <mergeCell ref="C83:C85"/>
    <mergeCell ref="C65:C67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35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2.57421875" style="3" customWidth="1"/>
    <col min="2" max="2" width="4.140625" style="10" customWidth="1"/>
    <col min="3" max="3" width="20.57421875" style="65" customWidth="1"/>
    <col min="4" max="4" width="9.00390625" style="3" customWidth="1"/>
    <col min="5" max="5" width="9.8515625" style="3" customWidth="1"/>
    <col min="6" max="6" width="9.28125" style="3" customWidth="1"/>
    <col min="7" max="7" width="9.00390625" style="3" customWidth="1"/>
    <col min="8" max="8" width="9.28125" style="3" customWidth="1"/>
    <col min="9" max="9" width="9.00390625" style="3" customWidth="1"/>
    <col min="10" max="12" width="9.28125" style="3" customWidth="1"/>
    <col min="13" max="14" width="9.00390625" style="3" customWidth="1"/>
    <col min="15" max="15" width="10.57421875" style="3" bestFit="1" customWidth="1"/>
    <col min="16" max="16" width="11.00390625" style="9" bestFit="1" customWidth="1"/>
    <col min="17" max="16384" width="9.140625" style="3" customWidth="1"/>
  </cols>
  <sheetData>
    <row r="1" spans="1:15" ht="19.5" customHeight="1">
      <c r="A1" s="61" t="s">
        <v>108</v>
      </c>
      <c r="B1" s="61"/>
      <c r="C1" s="7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ht="6.75" customHeight="1" thickBot="1"/>
    <row r="3" spans="4:16" ht="13.5" customHeight="1" thickBot="1">
      <c r="D3" s="191">
        <v>2011</v>
      </c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6" ht="13.5" customHeight="1" thickBot="1">
      <c r="A4" s="5"/>
      <c r="B4" s="86"/>
      <c r="C4" s="84" t="s">
        <v>73</v>
      </c>
      <c r="D4" s="80" t="s">
        <v>100</v>
      </c>
      <c r="E4" s="80" t="s">
        <v>101</v>
      </c>
      <c r="F4" s="80" t="s">
        <v>43</v>
      </c>
      <c r="G4" s="80" t="s">
        <v>44</v>
      </c>
      <c r="H4" s="80" t="s">
        <v>45</v>
      </c>
      <c r="I4" s="80" t="s">
        <v>46</v>
      </c>
      <c r="J4" s="80" t="s">
        <v>47</v>
      </c>
      <c r="K4" s="80" t="s">
        <v>102</v>
      </c>
      <c r="L4" s="80" t="s">
        <v>103</v>
      </c>
      <c r="M4" s="80" t="s">
        <v>104</v>
      </c>
      <c r="N4" s="80" t="s">
        <v>105</v>
      </c>
      <c r="O4" s="80" t="s">
        <v>106</v>
      </c>
      <c r="P4" s="80" t="s">
        <v>149</v>
      </c>
    </row>
    <row r="5" spans="1:16" ht="30" customHeight="1">
      <c r="A5" s="192" t="s">
        <v>59</v>
      </c>
      <c r="B5" s="189" t="s">
        <v>53</v>
      </c>
      <c r="C5" s="72" t="s">
        <v>54</v>
      </c>
      <c r="D5" s="16">
        <v>956735</v>
      </c>
      <c r="E5" s="16">
        <v>340914</v>
      </c>
      <c r="F5" s="16">
        <v>1289926</v>
      </c>
      <c r="G5" s="16">
        <v>816124</v>
      </c>
      <c r="H5" s="16">
        <v>1227278</v>
      </c>
      <c r="I5" s="16">
        <v>932699</v>
      </c>
      <c r="J5" s="16">
        <v>1131294</v>
      </c>
      <c r="K5" s="16">
        <v>831530</v>
      </c>
      <c r="L5" s="16">
        <v>470950</v>
      </c>
      <c r="M5" s="16">
        <v>424234</v>
      </c>
      <c r="N5" s="16">
        <v>688915</v>
      </c>
      <c r="O5" s="16">
        <v>720270</v>
      </c>
      <c r="P5" s="24">
        <f>SUM(D5:O5)</f>
        <v>9830869</v>
      </c>
    </row>
    <row r="6" spans="1:16" s="8" customFormat="1" ht="30" customHeight="1" thickBot="1">
      <c r="A6" s="193"/>
      <c r="B6" s="190"/>
      <c r="C6" s="73" t="s">
        <v>55</v>
      </c>
      <c r="D6" s="18">
        <v>439396</v>
      </c>
      <c r="E6" s="18">
        <v>111871</v>
      </c>
      <c r="F6" s="18">
        <v>1096545</v>
      </c>
      <c r="G6" s="18">
        <v>126322</v>
      </c>
      <c r="H6" s="18">
        <v>166475</v>
      </c>
      <c r="I6" s="18">
        <v>86251</v>
      </c>
      <c r="J6" s="18">
        <v>282520</v>
      </c>
      <c r="K6" s="18">
        <v>397457</v>
      </c>
      <c r="L6" s="18">
        <v>190085</v>
      </c>
      <c r="M6" s="18">
        <v>104807</v>
      </c>
      <c r="N6" s="18">
        <v>166010</v>
      </c>
      <c r="O6" s="18">
        <v>143109</v>
      </c>
      <c r="P6" s="25">
        <f aca="true" t="shared" si="0" ref="P6:P32">SUM(D6:O6)</f>
        <v>3310848</v>
      </c>
    </row>
    <row r="7" spans="1:16" s="4" customFormat="1" ht="10.5" customHeight="1">
      <c r="A7" s="193"/>
      <c r="B7" s="194" t="s">
        <v>60</v>
      </c>
      <c r="C7" s="72" t="s">
        <v>1</v>
      </c>
      <c r="D7" s="16">
        <v>17</v>
      </c>
      <c r="E7" s="16"/>
      <c r="F7" s="16"/>
      <c r="G7" s="16"/>
      <c r="H7" s="16"/>
      <c r="I7" s="16">
        <v>3704</v>
      </c>
      <c r="J7" s="16">
        <v>241</v>
      </c>
      <c r="K7" s="16"/>
      <c r="L7" s="16"/>
      <c r="M7" s="16">
        <v>2</v>
      </c>
      <c r="N7" s="16"/>
      <c r="O7" s="16"/>
      <c r="P7" s="24">
        <f t="shared" si="0"/>
        <v>3964</v>
      </c>
    </row>
    <row r="8" spans="1:16" s="4" customFormat="1" ht="10.5" customHeight="1">
      <c r="A8" s="193"/>
      <c r="B8" s="195"/>
      <c r="C8" s="74" t="s">
        <v>2</v>
      </c>
      <c r="D8" s="17">
        <v>1106031</v>
      </c>
      <c r="E8" s="17">
        <v>117962</v>
      </c>
      <c r="F8" s="17">
        <v>107043</v>
      </c>
      <c r="G8" s="17">
        <v>4972260</v>
      </c>
      <c r="H8" s="17">
        <v>256957</v>
      </c>
      <c r="I8" s="17">
        <v>202367</v>
      </c>
      <c r="J8" s="17">
        <v>142812</v>
      </c>
      <c r="K8" s="17">
        <v>1251050</v>
      </c>
      <c r="L8" s="17">
        <v>407495</v>
      </c>
      <c r="M8" s="17">
        <v>411855</v>
      </c>
      <c r="N8" s="17">
        <v>184210</v>
      </c>
      <c r="O8" s="17">
        <v>608210</v>
      </c>
      <c r="P8" s="60">
        <f t="shared" si="0"/>
        <v>9768252</v>
      </c>
    </row>
    <row r="9" spans="1:16" s="4" customFormat="1" ht="10.5" customHeight="1">
      <c r="A9" s="193"/>
      <c r="B9" s="195"/>
      <c r="C9" s="74" t="s">
        <v>3</v>
      </c>
      <c r="D9" s="17">
        <v>291501</v>
      </c>
      <c r="E9" s="17">
        <v>115550</v>
      </c>
      <c r="F9" s="17">
        <v>413737</v>
      </c>
      <c r="G9" s="17">
        <v>134090</v>
      </c>
      <c r="H9" s="17">
        <v>90954</v>
      </c>
      <c r="I9" s="17">
        <v>589900</v>
      </c>
      <c r="J9" s="17">
        <v>136513</v>
      </c>
      <c r="K9" s="17">
        <v>271695</v>
      </c>
      <c r="L9" s="17">
        <v>867214</v>
      </c>
      <c r="M9" s="17">
        <v>150477</v>
      </c>
      <c r="N9" s="17">
        <v>133455</v>
      </c>
      <c r="O9" s="17">
        <v>52760</v>
      </c>
      <c r="P9" s="60">
        <f t="shared" si="0"/>
        <v>3247846</v>
      </c>
    </row>
    <row r="10" spans="1:16" s="4" customFormat="1" ht="10.5" customHeight="1">
      <c r="A10" s="193"/>
      <c r="B10" s="195"/>
      <c r="C10" s="74" t="s">
        <v>4</v>
      </c>
      <c r="D10" s="17">
        <v>20500</v>
      </c>
      <c r="E10" s="17">
        <v>13650</v>
      </c>
      <c r="F10" s="17">
        <v>150000</v>
      </c>
      <c r="G10" s="17">
        <v>186880</v>
      </c>
      <c r="H10" s="17">
        <v>37110</v>
      </c>
      <c r="I10" s="17">
        <v>56300</v>
      </c>
      <c r="J10" s="17">
        <v>58750</v>
      </c>
      <c r="K10" s="17"/>
      <c r="L10" s="17">
        <v>24250</v>
      </c>
      <c r="M10" s="17">
        <v>74140</v>
      </c>
      <c r="N10" s="17">
        <v>1000</v>
      </c>
      <c r="O10" s="17"/>
      <c r="P10" s="60">
        <f t="shared" si="0"/>
        <v>622580</v>
      </c>
    </row>
    <row r="11" spans="1:16" s="4" customFormat="1" ht="10.5" customHeight="1">
      <c r="A11" s="193"/>
      <c r="B11" s="195"/>
      <c r="C11" s="74" t="s">
        <v>141</v>
      </c>
      <c r="D11" s="17">
        <v>797</v>
      </c>
      <c r="E11" s="17"/>
      <c r="F11" s="17">
        <v>5000</v>
      </c>
      <c r="G11" s="17">
        <v>4670</v>
      </c>
      <c r="H11" s="17">
        <v>5750</v>
      </c>
      <c r="I11" s="17">
        <v>4400</v>
      </c>
      <c r="J11" s="17">
        <v>2560</v>
      </c>
      <c r="K11" s="17">
        <v>670</v>
      </c>
      <c r="L11" s="17">
        <v>9400</v>
      </c>
      <c r="M11" s="17">
        <v>11830</v>
      </c>
      <c r="N11" s="17">
        <v>4950</v>
      </c>
      <c r="O11" s="17">
        <v>330</v>
      </c>
      <c r="P11" s="60">
        <f t="shared" si="0"/>
        <v>50357</v>
      </c>
    </row>
    <row r="12" spans="1:16" s="4" customFormat="1" ht="10.5" customHeight="1">
      <c r="A12" s="193"/>
      <c r="B12" s="195"/>
      <c r="C12" s="74" t="s">
        <v>5</v>
      </c>
      <c r="D12" s="17">
        <v>13558</v>
      </c>
      <c r="E12" s="17">
        <v>9000</v>
      </c>
      <c r="F12" s="17">
        <v>32000</v>
      </c>
      <c r="G12" s="17">
        <v>16840</v>
      </c>
      <c r="H12" s="17">
        <v>26334</v>
      </c>
      <c r="I12" s="17">
        <v>20141</v>
      </c>
      <c r="J12" s="17">
        <v>26834</v>
      </c>
      <c r="K12" s="17">
        <v>45400</v>
      </c>
      <c r="L12" s="17">
        <v>9925</v>
      </c>
      <c r="M12" s="17">
        <v>7857</v>
      </c>
      <c r="N12" s="17">
        <v>2000</v>
      </c>
      <c r="O12" s="17">
        <v>30557</v>
      </c>
      <c r="P12" s="60">
        <f t="shared" si="0"/>
        <v>240446</v>
      </c>
    </row>
    <row r="13" spans="1:16" s="4" customFormat="1" ht="10.5" customHeight="1">
      <c r="A13" s="193"/>
      <c r="B13" s="195"/>
      <c r="C13" s="74" t="s">
        <v>6</v>
      </c>
      <c r="D13" s="17"/>
      <c r="E13" s="17"/>
      <c r="F13" s="17"/>
      <c r="G13" s="17">
        <v>26070</v>
      </c>
      <c r="H13" s="17">
        <v>4930</v>
      </c>
      <c r="I13" s="17">
        <v>17500</v>
      </c>
      <c r="J13" s="17">
        <v>4000</v>
      </c>
      <c r="K13" s="17">
        <v>1200</v>
      </c>
      <c r="L13" s="17">
        <v>5310</v>
      </c>
      <c r="M13" s="17">
        <v>6090</v>
      </c>
      <c r="N13" s="17">
        <v>5200</v>
      </c>
      <c r="O13" s="17">
        <v>1100</v>
      </c>
      <c r="P13" s="60">
        <f t="shared" si="0"/>
        <v>71400</v>
      </c>
    </row>
    <row r="14" spans="1:16" s="4" customFormat="1" ht="10.5" customHeight="1">
      <c r="A14" s="193"/>
      <c r="B14" s="195"/>
      <c r="C14" s="74" t="s">
        <v>21</v>
      </c>
      <c r="D14" s="17"/>
      <c r="E14" s="17"/>
      <c r="F14" s="17"/>
      <c r="G14" s="17">
        <v>3700</v>
      </c>
      <c r="H14" s="17">
        <v>8300</v>
      </c>
      <c r="I14" s="17">
        <v>20700</v>
      </c>
      <c r="J14" s="17">
        <v>10000</v>
      </c>
      <c r="K14" s="17">
        <v>4000</v>
      </c>
      <c r="L14" s="17">
        <v>590</v>
      </c>
      <c r="M14" s="17"/>
      <c r="N14" s="17">
        <v>500</v>
      </c>
      <c r="O14" s="17"/>
      <c r="P14" s="60">
        <f t="shared" si="0"/>
        <v>47790</v>
      </c>
    </row>
    <row r="15" spans="1:16" s="4" customFormat="1" ht="10.5" customHeight="1">
      <c r="A15" s="193"/>
      <c r="B15" s="195"/>
      <c r="C15" s="74" t="s">
        <v>153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>
        <v>3550</v>
      </c>
      <c r="O15" s="17"/>
      <c r="P15" s="60">
        <f t="shared" si="0"/>
        <v>3550</v>
      </c>
    </row>
    <row r="16" spans="1:16" s="4" customFormat="1" ht="10.5" customHeight="1">
      <c r="A16" s="193"/>
      <c r="B16" s="195"/>
      <c r="C16" s="74" t="s">
        <v>7</v>
      </c>
      <c r="D16" s="17">
        <v>1260424</v>
      </c>
      <c r="E16" s="17">
        <v>3002098</v>
      </c>
      <c r="F16" s="17">
        <v>621070</v>
      </c>
      <c r="G16" s="17">
        <v>1843113</v>
      </c>
      <c r="H16" s="17">
        <v>1729160</v>
      </c>
      <c r="I16" s="17">
        <v>420202</v>
      </c>
      <c r="J16" s="17">
        <v>620476</v>
      </c>
      <c r="K16" s="17">
        <v>643583</v>
      </c>
      <c r="L16" s="17">
        <v>1018640</v>
      </c>
      <c r="M16" s="17">
        <v>235245</v>
      </c>
      <c r="N16" s="17">
        <v>388238</v>
      </c>
      <c r="O16" s="17">
        <v>7820556</v>
      </c>
      <c r="P16" s="60">
        <f t="shared" si="0"/>
        <v>19602805</v>
      </c>
    </row>
    <row r="17" spans="1:16" s="4" customFormat="1" ht="10.5" customHeight="1">
      <c r="A17" s="193"/>
      <c r="B17" s="195"/>
      <c r="C17" s="74" t="s">
        <v>8</v>
      </c>
      <c r="D17" s="17">
        <v>767244</v>
      </c>
      <c r="E17" s="17">
        <v>2890082</v>
      </c>
      <c r="F17" s="17">
        <v>8492886</v>
      </c>
      <c r="G17" s="17">
        <v>8662082</v>
      </c>
      <c r="H17" s="17">
        <v>1500</v>
      </c>
      <c r="I17" s="17"/>
      <c r="J17" s="17"/>
      <c r="K17" s="17"/>
      <c r="L17" s="17"/>
      <c r="M17" s="17"/>
      <c r="N17" s="17"/>
      <c r="O17" s="17"/>
      <c r="P17" s="60">
        <f t="shared" si="0"/>
        <v>20813794</v>
      </c>
    </row>
    <row r="18" spans="1:16" s="4" customFormat="1" ht="10.5" customHeight="1">
      <c r="A18" s="193"/>
      <c r="B18" s="195"/>
      <c r="C18" s="74" t="s">
        <v>17</v>
      </c>
      <c r="D18" s="17">
        <v>2520</v>
      </c>
      <c r="E18" s="17">
        <v>250</v>
      </c>
      <c r="F18" s="17">
        <v>826</v>
      </c>
      <c r="G18" s="17"/>
      <c r="H18" s="17">
        <v>11250</v>
      </c>
      <c r="I18" s="17">
        <v>18384</v>
      </c>
      <c r="J18" s="17">
        <v>9086</v>
      </c>
      <c r="K18" s="17">
        <v>6015</v>
      </c>
      <c r="L18" s="17">
        <v>4971</v>
      </c>
      <c r="M18" s="17">
        <v>1053</v>
      </c>
      <c r="N18" s="17">
        <v>13750</v>
      </c>
      <c r="O18" s="17">
        <v>2000</v>
      </c>
      <c r="P18" s="60">
        <f t="shared" si="0"/>
        <v>70105</v>
      </c>
    </row>
    <row r="19" spans="1:16" s="4" customFormat="1" ht="10.5" customHeight="1">
      <c r="A19" s="193"/>
      <c r="B19" s="195"/>
      <c r="C19" s="74" t="s">
        <v>20</v>
      </c>
      <c r="D19" s="17">
        <v>537</v>
      </c>
      <c r="E19" s="17">
        <v>1130</v>
      </c>
      <c r="F19" s="17">
        <v>153</v>
      </c>
      <c r="G19" s="17">
        <v>2066</v>
      </c>
      <c r="H19" s="17">
        <v>4697</v>
      </c>
      <c r="I19" s="17">
        <v>14397</v>
      </c>
      <c r="J19" s="17">
        <v>9629</v>
      </c>
      <c r="K19" s="17">
        <v>20724</v>
      </c>
      <c r="L19" s="17">
        <v>42058</v>
      </c>
      <c r="M19" s="17">
        <v>650</v>
      </c>
      <c r="N19" s="17">
        <v>3216</v>
      </c>
      <c r="O19" s="17">
        <v>11238</v>
      </c>
      <c r="P19" s="60">
        <f t="shared" si="0"/>
        <v>110495</v>
      </c>
    </row>
    <row r="20" spans="1:16" s="4" customFormat="1" ht="10.5" customHeight="1">
      <c r="A20" s="193"/>
      <c r="B20" s="195"/>
      <c r="C20" s="74" t="s">
        <v>19</v>
      </c>
      <c r="D20" s="17">
        <v>280</v>
      </c>
      <c r="E20" s="17">
        <v>380</v>
      </c>
      <c r="F20" s="17"/>
      <c r="G20" s="17">
        <v>15</v>
      </c>
      <c r="H20" s="17"/>
      <c r="I20" s="17"/>
      <c r="J20" s="17"/>
      <c r="K20" s="17">
        <v>506</v>
      </c>
      <c r="L20" s="17"/>
      <c r="M20" s="17">
        <v>250</v>
      </c>
      <c r="N20" s="17"/>
      <c r="O20" s="17">
        <v>20</v>
      </c>
      <c r="P20" s="60">
        <f t="shared" si="0"/>
        <v>1451</v>
      </c>
    </row>
    <row r="21" spans="1:16" s="4" customFormat="1" ht="10.5" customHeight="1">
      <c r="A21" s="193"/>
      <c r="B21" s="195"/>
      <c r="C21" s="74" t="s">
        <v>9</v>
      </c>
      <c r="D21" s="17">
        <v>6000</v>
      </c>
      <c r="E21" s="17">
        <v>6000</v>
      </c>
      <c r="F21" s="17">
        <v>24000</v>
      </c>
      <c r="G21" s="17">
        <v>50000</v>
      </c>
      <c r="H21" s="17">
        <v>149472</v>
      </c>
      <c r="I21" s="17"/>
      <c r="J21" s="17"/>
      <c r="K21" s="17">
        <v>1000</v>
      </c>
      <c r="L21" s="4">
        <v>25010</v>
      </c>
      <c r="M21" s="17">
        <v>601457</v>
      </c>
      <c r="O21" s="17">
        <v>10362</v>
      </c>
      <c r="P21" s="60">
        <f t="shared" si="0"/>
        <v>873301</v>
      </c>
    </row>
    <row r="22" spans="1:16" s="4" customFormat="1" ht="10.5" customHeight="1">
      <c r="A22" s="193"/>
      <c r="B22" s="195"/>
      <c r="C22" s="74" t="s">
        <v>10</v>
      </c>
      <c r="D22" s="17"/>
      <c r="E22" s="17">
        <v>4500</v>
      </c>
      <c r="F22" s="17">
        <v>11650</v>
      </c>
      <c r="G22" s="17"/>
      <c r="H22" s="17">
        <v>5000</v>
      </c>
      <c r="I22" s="17">
        <v>2500</v>
      </c>
      <c r="J22" s="17">
        <v>500</v>
      </c>
      <c r="K22" s="17">
        <v>1000</v>
      </c>
      <c r="L22" s="17">
        <v>1000</v>
      </c>
      <c r="M22" s="17"/>
      <c r="N22" s="17"/>
      <c r="O22" s="17"/>
      <c r="P22" s="60">
        <f t="shared" si="0"/>
        <v>26150</v>
      </c>
    </row>
    <row r="23" spans="1:16" s="4" customFormat="1" ht="10.5" customHeight="1">
      <c r="A23" s="193"/>
      <c r="B23" s="195"/>
      <c r="C23" s="74" t="s">
        <v>11</v>
      </c>
      <c r="D23" s="17">
        <v>236461</v>
      </c>
      <c r="E23" s="17">
        <v>285251</v>
      </c>
      <c r="F23" s="17">
        <v>140648</v>
      </c>
      <c r="G23" s="17">
        <v>52546</v>
      </c>
      <c r="H23" s="17">
        <v>126415</v>
      </c>
      <c r="I23" s="17">
        <v>47538</v>
      </c>
      <c r="J23" s="17">
        <v>61200</v>
      </c>
      <c r="K23" s="17">
        <v>101309</v>
      </c>
      <c r="L23" s="17">
        <v>60983</v>
      </c>
      <c r="M23" s="17">
        <v>115334</v>
      </c>
      <c r="N23" s="17">
        <v>53611</v>
      </c>
      <c r="O23" s="17">
        <v>134140</v>
      </c>
      <c r="P23" s="60">
        <f t="shared" si="0"/>
        <v>1415436</v>
      </c>
    </row>
    <row r="24" spans="1:16" s="4" customFormat="1" ht="10.5" customHeight="1">
      <c r="A24" s="193"/>
      <c r="B24" s="195"/>
      <c r="C24" s="74" t="s">
        <v>12</v>
      </c>
      <c r="D24" s="17">
        <v>199061</v>
      </c>
      <c r="E24" s="17">
        <v>360688</v>
      </c>
      <c r="F24" s="17">
        <v>113389</v>
      </c>
      <c r="G24" s="17">
        <v>1514800</v>
      </c>
      <c r="H24" s="17">
        <v>2870563</v>
      </c>
      <c r="I24" s="17">
        <v>274739</v>
      </c>
      <c r="J24" s="17">
        <v>70100</v>
      </c>
      <c r="K24" s="17">
        <v>17250</v>
      </c>
      <c r="L24" s="17">
        <v>85470</v>
      </c>
      <c r="M24" s="17">
        <v>56280</v>
      </c>
      <c r="N24" s="17">
        <v>56627</v>
      </c>
      <c r="O24" s="17">
        <v>98244</v>
      </c>
      <c r="P24" s="60">
        <f t="shared" si="0"/>
        <v>5717211</v>
      </c>
    </row>
    <row r="25" spans="1:16" s="4" customFormat="1" ht="10.5" customHeight="1">
      <c r="A25" s="193"/>
      <c r="B25" s="195"/>
      <c r="C25" s="74" t="s">
        <v>13</v>
      </c>
      <c r="D25" s="17">
        <v>3500</v>
      </c>
      <c r="E25" s="17">
        <v>7580</v>
      </c>
      <c r="F25" s="17">
        <v>12250</v>
      </c>
      <c r="G25" s="17"/>
      <c r="H25" s="17"/>
      <c r="I25" s="17"/>
      <c r="J25" s="17"/>
      <c r="K25" s="17"/>
      <c r="L25" s="17"/>
      <c r="M25" s="17"/>
      <c r="N25" s="17"/>
      <c r="O25" s="17"/>
      <c r="P25" s="60">
        <f t="shared" si="0"/>
        <v>23330</v>
      </c>
    </row>
    <row r="26" spans="1:16" s="4" customFormat="1" ht="10.5" customHeight="1">
      <c r="A26" s="193"/>
      <c r="B26" s="195"/>
      <c r="C26" s="74" t="s">
        <v>14</v>
      </c>
      <c r="D26" s="17"/>
      <c r="E26" s="17"/>
      <c r="F26" s="17">
        <v>10000</v>
      </c>
      <c r="G26" s="17"/>
      <c r="H26" s="17"/>
      <c r="I26" s="17"/>
      <c r="J26" s="17"/>
      <c r="K26" s="17"/>
      <c r="N26" s="17"/>
      <c r="P26" s="60">
        <f t="shared" si="0"/>
        <v>10000</v>
      </c>
    </row>
    <row r="27" spans="1:16" s="4" customFormat="1" ht="12.75" customHeight="1" thickBot="1">
      <c r="A27" s="193"/>
      <c r="B27" s="195"/>
      <c r="C27" s="98" t="s">
        <v>154</v>
      </c>
      <c r="D27" s="17"/>
      <c r="E27" s="17"/>
      <c r="F27" s="17"/>
      <c r="G27" s="17"/>
      <c r="H27" s="17"/>
      <c r="I27" s="17"/>
      <c r="J27" s="17"/>
      <c r="K27" s="17">
        <v>501569</v>
      </c>
      <c r="L27" s="17">
        <v>55546</v>
      </c>
      <c r="M27" s="17">
        <v>28518</v>
      </c>
      <c r="N27" s="17">
        <v>35594</v>
      </c>
      <c r="O27" s="17">
        <v>36382</v>
      </c>
      <c r="P27" s="25">
        <f t="shared" si="0"/>
        <v>657609</v>
      </c>
    </row>
    <row r="28" spans="1:16" s="4" customFormat="1" ht="10.5" customHeight="1">
      <c r="A28" s="193"/>
      <c r="B28" s="186" t="s">
        <v>58</v>
      </c>
      <c r="C28" s="72" t="s">
        <v>62</v>
      </c>
      <c r="D28" s="164"/>
      <c r="E28" s="164"/>
      <c r="F28" s="164"/>
      <c r="G28" s="164"/>
      <c r="H28" s="164"/>
      <c r="I28" s="164"/>
      <c r="J28" s="164">
        <v>600988</v>
      </c>
      <c r="K28" s="164"/>
      <c r="L28" s="164">
        <v>10</v>
      </c>
      <c r="M28" s="164"/>
      <c r="N28" s="164"/>
      <c r="O28" s="164"/>
      <c r="P28" s="24">
        <f t="shared" si="0"/>
        <v>600998</v>
      </c>
    </row>
    <row r="29" spans="1:16" s="4" customFormat="1" ht="13.5" customHeight="1">
      <c r="A29" s="193"/>
      <c r="B29" s="187"/>
      <c r="C29" s="74" t="s">
        <v>15</v>
      </c>
      <c r="D29" s="17">
        <v>15619</v>
      </c>
      <c r="E29" s="17">
        <v>7147</v>
      </c>
      <c r="F29" s="17">
        <v>6518</v>
      </c>
      <c r="G29" s="17">
        <v>15371</v>
      </c>
      <c r="H29" s="17">
        <v>43281</v>
      </c>
      <c r="I29" s="17">
        <v>73940</v>
      </c>
      <c r="J29" s="17">
        <v>23213</v>
      </c>
      <c r="K29" s="17">
        <v>31770</v>
      </c>
      <c r="L29" s="17">
        <v>5510</v>
      </c>
      <c r="M29" s="17">
        <v>20902</v>
      </c>
      <c r="N29" s="17">
        <v>6000</v>
      </c>
      <c r="O29" s="17">
        <v>17010</v>
      </c>
      <c r="P29" s="60">
        <f t="shared" si="0"/>
        <v>266281</v>
      </c>
    </row>
    <row r="30" spans="1:16" s="4" customFormat="1" ht="13.5" customHeight="1">
      <c r="A30" s="193"/>
      <c r="B30" s="187"/>
      <c r="C30" s="74" t="s">
        <v>61</v>
      </c>
      <c r="D30" s="17">
        <v>2526</v>
      </c>
      <c r="E30" s="17"/>
      <c r="F30" s="17">
        <v>2202</v>
      </c>
      <c r="G30" s="17"/>
      <c r="H30" s="17">
        <v>5100</v>
      </c>
      <c r="I30" s="17">
        <v>9398</v>
      </c>
      <c r="J30" s="17">
        <v>3000</v>
      </c>
      <c r="K30" s="17">
        <v>956</v>
      </c>
      <c r="L30" s="17">
        <v>4574</v>
      </c>
      <c r="M30" s="17">
        <v>2790</v>
      </c>
      <c r="N30" s="17">
        <v>2364</v>
      </c>
      <c r="O30" s="17">
        <v>1500</v>
      </c>
      <c r="P30" s="60">
        <f>SUM(D30:O30)</f>
        <v>34410</v>
      </c>
    </row>
    <row r="31" spans="1:16" s="4" customFormat="1" ht="10.5" customHeight="1" thickBot="1">
      <c r="A31" s="193"/>
      <c r="B31" s="188"/>
      <c r="C31" s="73" t="s">
        <v>143</v>
      </c>
      <c r="D31" s="18"/>
      <c r="E31" s="18"/>
      <c r="F31" s="18">
        <v>12000</v>
      </c>
      <c r="G31" s="18">
        <v>6900</v>
      </c>
      <c r="H31" s="18"/>
      <c r="I31" s="18">
        <v>3996</v>
      </c>
      <c r="J31" s="18"/>
      <c r="K31" s="18"/>
      <c r="L31" s="165">
        <v>13734</v>
      </c>
      <c r="M31" s="165"/>
      <c r="N31" s="165"/>
      <c r="O31" s="165">
        <v>2496</v>
      </c>
      <c r="P31" s="25">
        <f t="shared" si="0"/>
        <v>39126</v>
      </c>
    </row>
    <row r="32" spans="1:16" s="4" customFormat="1" ht="49.5" customHeight="1" thickBot="1">
      <c r="A32" s="193"/>
      <c r="B32" s="137" t="s">
        <v>63</v>
      </c>
      <c r="C32" s="138" t="s">
        <v>16</v>
      </c>
      <c r="D32" s="163"/>
      <c r="E32" s="163">
        <v>5430</v>
      </c>
      <c r="F32" s="163">
        <v>15030</v>
      </c>
      <c r="G32" s="163">
        <v>19630</v>
      </c>
      <c r="H32" s="163">
        <v>1050</v>
      </c>
      <c r="I32" s="163">
        <v>700</v>
      </c>
      <c r="J32" s="163"/>
      <c r="K32" s="163">
        <v>1600</v>
      </c>
      <c r="L32" s="163"/>
      <c r="M32" s="163">
        <v>100</v>
      </c>
      <c r="N32" s="163">
        <v>450</v>
      </c>
      <c r="O32" s="163"/>
      <c r="P32" s="135">
        <f t="shared" si="0"/>
        <v>43990</v>
      </c>
    </row>
    <row r="33" spans="1:16" ht="10.5" customHeight="1" thickBot="1">
      <c r="A33" s="185" t="s">
        <v>56</v>
      </c>
      <c r="B33" s="185"/>
      <c r="C33" s="185"/>
      <c r="D33" s="130">
        <f>SUM(D5:D32)</f>
        <v>5322707</v>
      </c>
      <c r="E33" s="130">
        <f aca="true" t="shared" si="1" ref="E33:P33">SUM(E5:E32)</f>
        <v>7279483</v>
      </c>
      <c r="F33" s="130">
        <f t="shared" si="1"/>
        <v>12556873</v>
      </c>
      <c r="G33" s="130">
        <f t="shared" si="1"/>
        <v>18453479</v>
      </c>
      <c r="H33" s="130">
        <f t="shared" si="1"/>
        <v>6771576</v>
      </c>
      <c r="I33" s="130">
        <f t="shared" si="1"/>
        <v>2799756</v>
      </c>
      <c r="J33" s="130">
        <f t="shared" si="1"/>
        <v>3193716</v>
      </c>
      <c r="K33" s="130">
        <f t="shared" si="1"/>
        <v>4130284</v>
      </c>
      <c r="L33" s="130">
        <f t="shared" si="1"/>
        <v>3302725</v>
      </c>
      <c r="M33" s="130">
        <f t="shared" si="1"/>
        <v>2253871</v>
      </c>
      <c r="N33" s="130">
        <f t="shared" si="1"/>
        <v>1749640</v>
      </c>
      <c r="O33" s="130">
        <f t="shared" si="1"/>
        <v>9690284</v>
      </c>
      <c r="P33" s="130">
        <f t="shared" si="1"/>
        <v>77504394</v>
      </c>
    </row>
    <row r="34" spans="1:11" ht="13.5" customHeight="1">
      <c r="A34" s="14" t="s">
        <v>39</v>
      </c>
      <c r="K34" s="3" t="s">
        <v>40</v>
      </c>
    </row>
    <row r="35" spans="15:16" ht="12.75">
      <c r="O35" s="131"/>
      <c r="P35" s="132"/>
    </row>
  </sheetData>
  <sheetProtection/>
  <mergeCells count="6">
    <mergeCell ref="A33:C33"/>
    <mergeCell ref="B28:B31"/>
    <mergeCell ref="B5:B6"/>
    <mergeCell ref="D3:P3"/>
    <mergeCell ref="A5:A32"/>
    <mergeCell ref="B7:B27"/>
  </mergeCells>
  <printOptions horizontalCentered="1"/>
  <pageMargins left="0" right="0" top="0.5" bottom="0.5" header="0.5" footer="0.5"/>
  <pageSetup firstPageNumber="7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3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6.7109375" style="10" customWidth="1"/>
    <col min="2" max="2" width="24.7109375" style="10" bestFit="1" customWidth="1"/>
    <col min="3" max="3" width="10.140625" style="3" customWidth="1"/>
    <col min="4" max="4" width="10.7109375" style="3" customWidth="1"/>
    <col min="5" max="5" width="10.140625" style="3" customWidth="1"/>
    <col min="6" max="6" width="9.8515625" style="3" customWidth="1"/>
    <col min="7" max="7" width="10.421875" style="3" customWidth="1"/>
    <col min="8" max="8" width="9.8515625" style="3" customWidth="1"/>
    <col min="9" max="9" width="10.421875" style="3" customWidth="1"/>
    <col min="10" max="10" width="10.57421875" style="3" customWidth="1"/>
    <col min="11" max="11" width="9.8515625" style="3" customWidth="1"/>
    <col min="12" max="12" width="10.140625" style="3" customWidth="1"/>
    <col min="13" max="13" width="10.421875" style="3" customWidth="1"/>
    <col min="14" max="14" width="10.140625" style="3" bestFit="1" customWidth="1"/>
    <col min="15" max="15" width="12.421875" style="9" bestFit="1" customWidth="1"/>
    <col min="16" max="16384" width="9.140625" style="3" customWidth="1"/>
  </cols>
  <sheetData>
    <row r="1" spans="1:14" ht="19.5" customHeight="1">
      <c r="A1" s="61" t="s">
        <v>133</v>
      </c>
      <c r="B1" s="7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ht="6.75" customHeight="1" thickBot="1"/>
    <row r="3" spans="3:15" ht="13.5" customHeight="1" thickBot="1">
      <c r="C3" s="191">
        <v>2011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13.5" customHeight="1" thickBot="1">
      <c r="A4" s="20" t="s">
        <v>72</v>
      </c>
      <c r="B4" s="85" t="s">
        <v>73</v>
      </c>
      <c r="C4" s="80" t="s">
        <v>100</v>
      </c>
      <c r="D4" s="80" t="s">
        <v>101</v>
      </c>
      <c r="E4" s="80" t="s">
        <v>43</v>
      </c>
      <c r="F4" s="80" t="s">
        <v>44</v>
      </c>
      <c r="G4" s="80" t="s">
        <v>45</v>
      </c>
      <c r="H4" s="80" t="s">
        <v>46</v>
      </c>
      <c r="I4" s="80" t="s">
        <v>47</v>
      </c>
      <c r="J4" s="80" t="s">
        <v>102</v>
      </c>
      <c r="K4" s="80" t="s">
        <v>103</v>
      </c>
      <c r="L4" s="80" t="s">
        <v>104</v>
      </c>
      <c r="M4" s="80" t="s">
        <v>105</v>
      </c>
      <c r="N4" s="80" t="s">
        <v>106</v>
      </c>
      <c r="O4" s="80" t="s">
        <v>149</v>
      </c>
    </row>
    <row r="5" spans="1:15" ht="34.5" customHeight="1">
      <c r="A5" s="186" t="s">
        <v>53</v>
      </c>
      <c r="B5" s="68" t="s">
        <v>54</v>
      </c>
      <c r="C5" s="16">
        <v>18205527</v>
      </c>
      <c r="D5" s="16">
        <v>6500479</v>
      </c>
      <c r="E5" s="16">
        <v>23649710</v>
      </c>
      <c r="F5" s="16">
        <v>14928265</v>
      </c>
      <c r="G5" s="16">
        <v>22303719</v>
      </c>
      <c r="H5" s="16">
        <v>16740083</v>
      </c>
      <c r="I5" s="16">
        <v>18978821</v>
      </c>
      <c r="J5" s="16">
        <v>13767698</v>
      </c>
      <c r="K5" s="16">
        <v>7191426</v>
      </c>
      <c r="L5" s="16">
        <v>6271035</v>
      </c>
      <c r="M5" s="16">
        <v>9492540</v>
      </c>
      <c r="N5" s="16">
        <v>10990783</v>
      </c>
      <c r="O5" s="24">
        <f>SUM(C5:N5)</f>
        <v>169020086</v>
      </c>
    </row>
    <row r="6" spans="1:15" s="8" customFormat="1" ht="34.5" customHeight="1" thickBot="1">
      <c r="A6" s="187"/>
      <c r="B6" s="70" t="s">
        <v>55</v>
      </c>
      <c r="C6" s="18">
        <v>8317406</v>
      </c>
      <c r="D6" s="18">
        <v>2121766</v>
      </c>
      <c r="E6" s="18">
        <v>19916459</v>
      </c>
      <c r="F6" s="18">
        <v>2309816</v>
      </c>
      <c r="G6" s="18">
        <v>3013405</v>
      </c>
      <c r="H6" s="18">
        <v>1547174</v>
      </c>
      <c r="I6" s="18">
        <v>4736701</v>
      </c>
      <c r="J6" s="18">
        <v>6556350</v>
      </c>
      <c r="K6" s="18">
        <v>2898207</v>
      </c>
      <c r="L6" s="18">
        <v>1548887</v>
      </c>
      <c r="M6" s="18">
        <v>2285365</v>
      </c>
      <c r="N6" s="18">
        <v>2172737</v>
      </c>
      <c r="O6" s="25">
        <f aca="true" t="shared" si="0" ref="O6:O33">SUM(C6:N6)</f>
        <v>57424273</v>
      </c>
    </row>
    <row r="7" spans="1:15" s="4" customFormat="1" ht="19.5" customHeight="1">
      <c r="A7" s="194" t="s">
        <v>60</v>
      </c>
      <c r="B7" s="72" t="s">
        <v>1</v>
      </c>
      <c r="C7" s="6">
        <v>28</v>
      </c>
      <c r="D7" s="16"/>
      <c r="E7" s="16"/>
      <c r="F7" s="16"/>
      <c r="G7" s="16"/>
      <c r="H7" s="16">
        <v>6926</v>
      </c>
      <c r="I7" s="16">
        <v>451</v>
      </c>
      <c r="J7" s="16"/>
      <c r="K7" s="16"/>
      <c r="L7" s="16">
        <v>4</v>
      </c>
      <c r="M7" s="16"/>
      <c r="N7" s="16"/>
      <c r="O7" s="24">
        <f t="shared" si="0"/>
        <v>7409</v>
      </c>
    </row>
    <row r="8" spans="1:15" s="4" customFormat="1" ht="19.5" customHeight="1">
      <c r="A8" s="195"/>
      <c r="B8" s="74" t="s">
        <v>2</v>
      </c>
      <c r="C8" s="17">
        <v>9041237</v>
      </c>
      <c r="D8" s="17">
        <v>886155</v>
      </c>
      <c r="E8" s="17">
        <v>772722</v>
      </c>
      <c r="F8" s="17">
        <v>35897123</v>
      </c>
      <c r="G8" s="17">
        <v>1797252</v>
      </c>
      <c r="H8" s="17">
        <v>1413564</v>
      </c>
      <c r="I8" s="17">
        <v>987260</v>
      </c>
      <c r="J8" s="17">
        <v>8567879</v>
      </c>
      <c r="K8" s="17">
        <v>2467053</v>
      </c>
      <c r="L8" s="17">
        <v>2464042</v>
      </c>
      <c r="M8" s="17">
        <v>1079969</v>
      </c>
      <c r="N8" s="17">
        <v>3571269</v>
      </c>
      <c r="O8" s="60">
        <f t="shared" si="0"/>
        <v>68945525</v>
      </c>
    </row>
    <row r="9" spans="1:15" s="4" customFormat="1" ht="19.5" customHeight="1">
      <c r="A9" s="195"/>
      <c r="B9" s="74" t="s">
        <v>3</v>
      </c>
      <c r="C9" s="17">
        <v>2547543</v>
      </c>
      <c r="D9" s="17">
        <v>910552</v>
      </c>
      <c r="E9" s="17">
        <v>3161058</v>
      </c>
      <c r="F9" s="17">
        <v>1018651</v>
      </c>
      <c r="G9" s="17">
        <v>679355</v>
      </c>
      <c r="H9" s="17">
        <v>4422257</v>
      </c>
      <c r="I9" s="17">
        <v>998056</v>
      </c>
      <c r="J9" s="17">
        <v>1944519</v>
      </c>
      <c r="K9" s="17">
        <v>5926199</v>
      </c>
      <c r="L9" s="17">
        <v>1017643</v>
      </c>
      <c r="M9" s="17">
        <v>865658</v>
      </c>
      <c r="N9" s="17">
        <v>320938</v>
      </c>
      <c r="O9" s="60">
        <f t="shared" si="0"/>
        <v>23812429</v>
      </c>
    </row>
    <row r="10" spans="1:15" s="4" customFormat="1" ht="19.5" customHeight="1">
      <c r="A10" s="195"/>
      <c r="B10" s="74" t="s">
        <v>4</v>
      </c>
      <c r="C10" s="17">
        <v>220375</v>
      </c>
      <c r="D10" s="17">
        <v>146180</v>
      </c>
      <c r="E10" s="17">
        <v>1593000</v>
      </c>
      <c r="F10" s="17">
        <v>1883928</v>
      </c>
      <c r="G10" s="17">
        <v>374904</v>
      </c>
      <c r="H10" s="17">
        <v>568587</v>
      </c>
      <c r="I10" s="17">
        <v>593375</v>
      </c>
      <c r="J10" s="17"/>
      <c r="K10" s="17">
        <v>244925</v>
      </c>
      <c r="L10" s="17">
        <v>767349</v>
      </c>
      <c r="M10" s="17">
        <v>10300</v>
      </c>
      <c r="N10" s="17"/>
      <c r="O10" s="60">
        <f t="shared" si="0"/>
        <v>6402923</v>
      </c>
    </row>
    <row r="11" spans="1:15" s="4" customFormat="1" ht="19.5" customHeight="1">
      <c r="A11" s="195"/>
      <c r="B11" s="74" t="s">
        <v>141</v>
      </c>
      <c r="C11" s="17">
        <v>80099</v>
      </c>
      <c r="D11" s="17"/>
      <c r="E11" s="17">
        <v>502500</v>
      </c>
      <c r="F11" s="17">
        <v>467000</v>
      </c>
      <c r="G11" s="17">
        <v>575000</v>
      </c>
      <c r="H11" s="17">
        <v>440000</v>
      </c>
      <c r="I11" s="17">
        <v>256068</v>
      </c>
      <c r="J11" s="17">
        <v>67000</v>
      </c>
      <c r="K11" s="17">
        <v>940000</v>
      </c>
      <c r="L11" s="17">
        <v>1183000</v>
      </c>
      <c r="M11" s="17">
        <v>495000</v>
      </c>
      <c r="N11" s="17">
        <v>33165</v>
      </c>
      <c r="O11" s="60">
        <f t="shared" si="0"/>
        <v>5038832</v>
      </c>
    </row>
    <row r="12" spans="1:15" s="4" customFormat="1" ht="19.5" customHeight="1">
      <c r="A12" s="195"/>
      <c r="B12" s="74" t="s">
        <v>5</v>
      </c>
      <c r="C12" s="17">
        <v>253197</v>
      </c>
      <c r="D12" s="17">
        <v>168500</v>
      </c>
      <c r="E12" s="17">
        <v>608000</v>
      </c>
      <c r="F12" s="17">
        <v>319960</v>
      </c>
      <c r="G12" s="17">
        <v>500146</v>
      </c>
      <c r="H12" s="17">
        <v>383360</v>
      </c>
      <c r="I12" s="17">
        <v>511554</v>
      </c>
      <c r="J12" s="17">
        <v>872700</v>
      </c>
      <c r="K12" s="17">
        <v>191229</v>
      </c>
      <c r="L12" s="17">
        <v>152878</v>
      </c>
      <c r="M12" s="17">
        <v>38400</v>
      </c>
      <c r="N12" s="17">
        <v>593306</v>
      </c>
      <c r="O12" s="60">
        <f t="shared" si="0"/>
        <v>4593230</v>
      </c>
    </row>
    <row r="13" spans="1:15" s="4" customFormat="1" ht="19.5" customHeight="1">
      <c r="A13" s="195"/>
      <c r="B13" s="74" t="s">
        <v>6</v>
      </c>
      <c r="C13" s="17"/>
      <c r="D13" s="17"/>
      <c r="E13" s="17"/>
      <c r="F13" s="17">
        <v>660201</v>
      </c>
      <c r="G13" s="17">
        <v>124909</v>
      </c>
      <c r="H13" s="17">
        <v>455910</v>
      </c>
      <c r="I13" s="17">
        <v>102400</v>
      </c>
      <c r="J13" s="17">
        <v>30720</v>
      </c>
      <c r="K13" s="17">
        <v>137460</v>
      </c>
      <c r="L13" s="17">
        <v>158340</v>
      </c>
      <c r="M13" s="17">
        <v>135240</v>
      </c>
      <c r="N13" s="17">
        <v>28600</v>
      </c>
      <c r="O13" s="60">
        <f t="shared" si="0"/>
        <v>1833780</v>
      </c>
    </row>
    <row r="14" spans="1:15" s="4" customFormat="1" ht="19.5" customHeight="1">
      <c r="A14" s="195"/>
      <c r="B14" s="74" t="s">
        <v>21</v>
      </c>
      <c r="C14" s="17"/>
      <c r="D14" s="17"/>
      <c r="E14" s="17"/>
      <c r="F14" s="17">
        <v>93610</v>
      </c>
      <c r="G14" s="17">
        <v>209990</v>
      </c>
      <c r="H14" s="17">
        <v>531790</v>
      </c>
      <c r="I14" s="17">
        <v>256000</v>
      </c>
      <c r="J14" s="17">
        <v>102400</v>
      </c>
      <c r="K14" s="17">
        <v>15290</v>
      </c>
      <c r="L14" s="17"/>
      <c r="M14" s="17">
        <v>13000</v>
      </c>
      <c r="N14" s="17"/>
      <c r="O14" s="60">
        <f t="shared" si="0"/>
        <v>1222080</v>
      </c>
    </row>
    <row r="15" spans="1:15" s="4" customFormat="1" ht="19.5" customHeight="1">
      <c r="A15" s="195"/>
      <c r="B15" s="74" t="s">
        <v>153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>
        <v>88750</v>
      </c>
      <c r="N15" s="17"/>
      <c r="O15" s="60">
        <f t="shared" si="0"/>
        <v>88750</v>
      </c>
    </row>
    <row r="16" spans="1:15" s="4" customFormat="1" ht="19.5" customHeight="1">
      <c r="A16" s="195"/>
      <c r="B16" s="74" t="s">
        <v>7</v>
      </c>
      <c r="C16" s="17">
        <v>2358065</v>
      </c>
      <c r="D16" s="17">
        <v>5500041</v>
      </c>
      <c r="E16" s="17">
        <v>1170017</v>
      </c>
      <c r="F16" s="17">
        <v>3504358</v>
      </c>
      <c r="G16" s="17">
        <v>3122129</v>
      </c>
      <c r="H16" s="17">
        <v>726982</v>
      </c>
      <c r="I16" s="17">
        <v>1051744</v>
      </c>
      <c r="J16" s="17">
        <v>1068001</v>
      </c>
      <c r="K16" s="17">
        <v>1684146</v>
      </c>
      <c r="L16" s="17">
        <v>384010</v>
      </c>
      <c r="M16" s="17">
        <v>617881</v>
      </c>
      <c r="N16" s="17">
        <v>12867004</v>
      </c>
      <c r="O16" s="60">
        <f>SUM(C16:N16)</f>
        <v>34054378</v>
      </c>
    </row>
    <row r="17" spans="1:15" s="4" customFormat="1" ht="19.5" customHeight="1">
      <c r="A17" s="195"/>
      <c r="B17" s="74" t="s">
        <v>8</v>
      </c>
      <c r="C17" s="17">
        <v>1415426</v>
      </c>
      <c r="D17" s="17">
        <v>5314591</v>
      </c>
      <c r="E17" s="17">
        <v>15760457</v>
      </c>
      <c r="F17" s="17">
        <v>16111880</v>
      </c>
      <c r="G17" s="17">
        <v>2925</v>
      </c>
      <c r="H17" s="17"/>
      <c r="I17" s="17"/>
      <c r="J17" s="17">
        <v>0</v>
      </c>
      <c r="K17" s="17"/>
      <c r="L17" s="17"/>
      <c r="M17" s="17"/>
      <c r="N17" s="17"/>
      <c r="O17" s="60">
        <f t="shared" si="0"/>
        <v>38605279</v>
      </c>
    </row>
    <row r="18" spans="1:15" s="4" customFormat="1" ht="19.5" customHeight="1">
      <c r="A18" s="195"/>
      <c r="B18" s="74" t="s">
        <v>17</v>
      </c>
      <c r="C18" s="17">
        <v>258435</v>
      </c>
      <c r="D18" s="17">
        <v>26000</v>
      </c>
      <c r="E18" s="17">
        <v>85904</v>
      </c>
      <c r="F18" s="17"/>
      <c r="G18" s="17">
        <v>1125450</v>
      </c>
      <c r="H18" s="17">
        <v>1838400</v>
      </c>
      <c r="I18" s="17">
        <v>909184</v>
      </c>
      <c r="J18" s="17">
        <v>603608</v>
      </c>
      <c r="K18" s="17">
        <v>497100</v>
      </c>
      <c r="L18" s="17">
        <v>105300</v>
      </c>
      <c r="M18" s="17">
        <v>1383250</v>
      </c>
      <c r="N18" s="17">
        <v>202000</v>
      </c>
      <c r="O18" s="60">
        <f t="shared" si="0"/>
        <v>7034631</v>
      </c>
    </row>
    <row r="19" spans="1:15" s="4" customFormat="1" ht="19.5" customHeight="1">
      <c r="A19" s="195"/>
      <c r="B19" s="74" t="s">
        <v>20</v>
      </c>
      <c r="C19" s="17">
        <v>55043</v>
      </c>
      <c r="D19" s="17">
        <v>117250</v>
      </c>
      <c r="E19" s="17">
        <v>15912</v>
      </c>
      <c r="F19" s="17">
        <v>214864</v>
      </c>
      <c r="G19" s="17">
        <v>469900</v>
      </c>
      <c r="H19" s="17">
        <v>1439700</v>
      </c>
      <c r="I19" s="17">
        <v>962958</v>
      </c>
      <c r="J19" s="17">
        <v>2073204</v>
      </c>
      <c r="K19" s="17">
        <v>4205800</v>
      </c>
      <c r="L19" s="17">
        <v>65280</v>
      </c>
      <c r="M19" s="17">
        <v>323831</v>
      </c>
      <c r="N19" s="17">
        <v>1135332</v>
      </c>
      <c r="O19" s="60">
        <f t="shared" si="0"/>
        <v>11079074</v>
      </c>
    </row>
    <row r="20" spans="1:15" s="4" customFormat="1" ht="19.5" customHeight="1">
      <c r="A20" s="195"/>
      <c r="B20" s="74" t="s">
        <v>19</v>
      </c>
      <c r="C20" s="17">
        <v>25100</v>
      </c>
      <c r="D20" s="17">
        <v>34200</v>
      </c>
      <c r="E20" s="17"/>
      <c r="F20" s="17">
        <v>1350</v>
      </c>
      <c r="G20" s="17"/>
      <c r="H20" s="17"/>
      <c r="I20" s="17"/>
      <c r="J20" s="17">
        <v>40680</v>
      </c>
      <c r="K20" s="17"/>
      <c r="L20" s="17">
        <v>20000</v>
      </c>
      <c r="M20" s="17"/>
      <c r="N20" s="17">
        <v>1550</v>
      </c>
      <c r="O20" s="60">
        <f t="shared" si="0"/>
        <v>122880</v>
      </c>
    </row>
    <row r="21" spans="1:15" s="4" customFormat="1" ht="19.5" customHeight="1">
      <c r="A21" s="195"/>
      <c r="B21" s="74" t="s">
        <v>9</v>
      </c>
      <c r="C21" s="17">
        <v>33200</v>
      </c>
      <c r="D21" s="17">
        <v>35600</v>
      </c>
      <c r="E21" s="17">
        <v>72690</v>
      </c>
      <c r="F21" s="17">
        <v>150350</v>
      </c>
      <c r="G21" s="17">
        <v>422661</v>
      </c>
      <c r="H21" s="17"/>
      <c r="I21" s="17"/>
      <c r="J21" s="17">
        <v>2737</v>
      </c>
      <c r="K21" s="17">
        <v>64377</v>
      </c>
      <c r="L21" s="17">
        <v>1353599</v>
      </c>
      <c r="M21" s="17"/>
      <c r="N21" s="17">
        <v>24119</v>
      </c>
      <c r="O21" s="60">
        <f t="shared" si="0"/>
        <v>2159333</v>
      </c>
    </row>
    <row r="22" spans="1:15" s="4" customFormat="1" ht="19.5" customHeight="1">
      <c r="A22" s="195"/>
      <c r="B22" s="74" t="s">
        <v>10</v>
      </c>
      <c r="C22" s="17"/>
      <c r="D22" s="17">
        <v>450000</v>
      </c>
      <c r="E22" s="17">
        <v>1210000</v>
      </c>
      <c r="F22" s="17"/>
      <c r="G22" s="17">
        <v>500000</v>
      </c>
      <c r="H22" s="17">
        <v>250000</v>
      </c>
      <c r="I22" s="17">
        <v>50000</v>
      </c>
      <c r="J22" s="17">
        <v>100000</v>
      </c>
      <c r="K22" s="17">
        <v>100000</v>
      </c>
      <c r="L22" s="17"/>
      <c r="M22" s="17"/>
      <c r="N22" s="17"/>
      <c r="O22" s="60">
        <f t="shared" si="0"/>
        <v>2660000</v>
      </c>
    </row>
    <row r="23" spans="1:15" s="4" customFormat="1" ht="19.5" customHeight="1">
      <c r="A23" s="195"/>
      <c r="B23" s="74" t="s">
        <v>11</v>
      </c>
      <c r="C23" s="17">
        <v>2487067</v>
      </c>
      <c r="D23" s="17">
        <v>2851470</v>
      </c>
      <c r="E23" s="17">
        <v>1396243</v>
      </c>
      <c r="F23" s="17">
        <v>510193</v>
      </c>
      <c r="G23" s="17">
        <v>1176744</v>
      </c>
      <c r="H23" s="17">
        <v>412451</v>
      </c>
      <c r="I23" s="17">
        <v>513938</v>
      </c>
      <c r="J23" s="17">
        <v>859927</v>
      </c>
      <c r="K23" s="17">
        <v>494957</v>
      </c>
      <c r="L23" s="17">
        <v>909272</v>
      </c>
      <c r="M23" s="17">
        <v>423574</v>
      </c>
      <c r="N23" s="17">
        <v>1007287</v>
      </c>
      <c r="O23" s="60">
        <f t="shared" si="0"/>
        <v>13043123</v>
      </c>
    </row>
    <row r="24" spans="1:15" s="4" customFormat="1" ht="19.5" customHeight="1">
      <c r="A24" s="195"/>
      <c r="B24" s="74" t="s">
        <v>12</v>
      </c>
      <c r="C24" s="17">
        <v>2020676</v>
      </c>
      <c r="D24" s="17">
        <v>3483752</v>
      </c>
      <c r="E24" s="17">
        <v>1029018</v>
      </c>
      <c r="F24" s="17">
        <v>13705183</v>
      </c>
      <c r="G24" s="17">
        <v>24729458</v>
      </c>
      <c r="H24" s="17">
        <v>2311543</v>
      </c>
      <c r="I24" s="17">
        <v>561500</v>
      </c>
      <c r="J24" s="17">
        <v>138515</v>
      </c>
      <c r="K24" s="17">
        <v>683762</v>
      </c>
      <c r="L24" s="17">
        <v>425211</v>
      </c>
      <c r="M24" s="17">
        <v>420513</v>
      </c>
      <c r="N24" s="17">
        <v>728970</v>
      </c>
      <c r="O24" s="60">
        <f t="shared" si="0"/>
        <v>50238101</v>
      </c>
    </row>
    <row r="25" spans="1:15" s="4" customFormat="1" ht="19.5" customHeight="1">
      <c r="A25" s="195"/>
      <c r="B25" s="74" t="s">
        <v>13</v>
      </c>
      <c r="C25" s="17">
        <v>36715</v>
      </c>
      <c r="D25" s="17">
        <v>79514</v>
      </c>
      <c r="E25" s="17">
        <v>129238</v>
      </c>
      <c r="F25" s="17"/>
      <c r="G25" s="17"/>
      <c r="H25" s="17"/>
      <c r="I25" s="17"/>
      <c r="J25" s="17"/>
      <c r="K25" s="17"/>
      <c r="L25" s="17"/>
      <c r="M25" s="17"/>
      <c r="N25" s="17"/>
      <c r="O25" s="60">
        <f>SUM(C25:N25)</f>
        <v>245467</v>
      </c>
    </row>
    <row r="26" spans="1:15" s="4" customFormat="1" ht="19.5" customHeight="1">
      <c r="A26" s="195"/>
      <c r="B26" s="74" t="s">
        <v>14</v>
      </c>
      <c r="C26" s="17"/>
      <c r="D26" s="17"/>
      <c r="E26" s="17">
        <v>106000</v>
      </c>
      <c r="F26" s="17"/>
      <c r="G26" s="17"/>
      <c r="H26" s="17"/>
      <c r="I26" s="17"/>
      <c r="J26" s="17"/>
      <c r="K26" s="17"/>
      <c r="L26" s="17"/>
      <c r="M26" s="17"/>
      <c r="N26" s="17"/>
      <c r="O26" s="60">
        <f t="shared" si="0"/>
        <v>106000</v>
      </c>
    </row>
    <row r="27" spans="1:15" s="4" customFormat="1" ht="19.5" customHeight="1" thickBot="1">
      <c r="A27" s="195"/>
      <c r="B27" s="98" t="s">
        <v>154</v>
      </c>
      <c r="C27" s="18"/>
      <c r="D27" s="18"/>
      <c r="E27" s="18"/>
      <c r="F27" s="18"/>
      <c r="G27" s="18"/>
      <c r="H27" s="18"/>
      <c r="I27" s="18"/>
      <c r="J27" s="18">
        <v>5022328</v>
      </c>
      <c r="K27" s="18">
        <v>560570</v>
      </c>
      <c r="L27" s="18">
        <v>288887</v>
      </c>
      <c r="M27" s="18">
        <v>360533</v>
      </c>
      <c r="N27" s="18">
        <v>368550</v>
      </c>
      <c r="O27" s="25">
        <f t="shared" si="0"/>
        <v>6600868</v>
      </c>
    </row>
    <row r="28" spans="1:15" s="4" customFormat="1" ht="19.5" customHeight="1">
      <c r="A28" s="186" t="s">
        <v>58</v>
      </c>
      <c r="B28" s="68" t="s">
        <v>62</v>
      </c>
      <c r="C28" s="16"/>
      <c r="D28" s="16"/>
      <c r="E28" s="16"/>
      <c r="F28" s="16"/>
      <c r="G28" s="16"/>
      <c r="H28" s="16"/>
      <c r="I28" s="16">
        <v>1802964</v>
      </c>
      <c r="J28" s="16"/>
      <c r="K28" s="16">
        <v>25</v>
      </c>
      <c r="L28" s="16"/>
      <c r="M28" s="16"/>
      <c r="N28" s="16"/>
      <c r="O28" s="24">
        <f t="shared" si="0"/>
        <v>1802989</v>
      </c>
    </row>
    <row r="29" spans="1:15" s="4" customFormat="1" ht="19.5" customHeight="1">
      <c r="A29" s="187"/>
      <c r="B29" s="69" t="s">
        <v>15</v>
      </c>
      <c r="C29" s="17">
        <v>264443</v>
      </c>
      <c r="D29" s="17">
        <v>118878</v>
      </c>
      <c r="E29" s="17">
        <v>112946</v>
      </c>
      <c r="F29" s="17">
        <v>263208</v>
      </c>
      <c r="G29" s="17">
        <v>762767</v>
      </c>
      <c r="H29" s="17">
        <v>1285651</v>
      </c>
      <c r="I29" s="17">
        <v>372569</v>
      </c>
      <c r="J29" s="17">
        <v>522148</v>
      </c>
      <c r="K29" s="17">
        <v>91588</v>
      </c>
      <c r="L29" s="17">
        <v>339875</v>
      </c>
      <c r="M29" s="17">
        <v>97200</v>
      </c>
      <c r="N29" s="17">
        <v>279760</v>
      </c>
      <c r="O29" s="60">
        <f t="shared" si="0"/>
        <v>4511033</v>
      </c>
    </row>
    <row r="30" spans="1:15" s="4" customFormat="1" ht="19.5" customHeight="1">
      <c r="A30" s="187"/>
      <c r="B30" s="69" t="s">
        <v>99</v>
      </c>
      <c r="C30" s="17">
        <v>6668</v>
      </c>
      <c r="D30" s="17"/>
      <c r="E30" s="17">
        <v>6047</v>
      </c>
      <c r="F30" s="17"/>
      <c r="G30" s="17">
        <v>13852</v>
      </c>
      <c r="H30" s="17">
        <v>27454</v>
      </c>
      <c r="I30" s="17">
        <v>9000</v>
      </c>
      <c r="J30" s="17">
        <v>2842</v>
      </c>
      <c r="K30" s="17">
        <v>14440</v>
      </c>
      <c r="L30" s="17">
        <v>9068</v>
      </c>
      <c r="M30" s="17">
        <v>7919</v>
      </c>
      <c r="N30" s="17">
        <v>4875</v>
      </c>
      <c r="O30" s="60">
        <f t="shared" si="0"/>
        <v>102165</v>
      </c>
    </row>
    <row r="31" spans="1:15" s="4" customFormat="1" ht="19.5" customHeight="1" thickBot="1">
      <c r="A31" s="187"/>
      <c r="B31" s="69" t="s">
        <v>144</v>
      </c>
      <c r="C31" s="17"/>
      <c r="D31" s="17"/>
      <c r="E31" s="17">
        <v>12000</v>
      </c>
      <c r="F31" s="17">
        <v>7935</v>
      </c>
      <c r="G31" s="17"/>
      <c r="H31" s="17">
        <v>6194</v>
      </c>
      <c r="I31" s="17"/>
      <c r="J31" s="17"/>
      <c r="K31" s="17">
        <v>23622</v>
      </c>
      <c r="L31" s="17"/>
      <c r="M31" s="17"/>
      <c r="N31" s="17">
        <v>6015</v>
      </c>
      <c r="O31" s="60">
        <f t="shared" si="0"/>
        <v>55766</v>
      </c>
    </row>
    <row r="32" spans="1:15" s="4" customFormat="1" ht="54.75" customHeight="1" thickBot="1">
      <c r="A32" s="137" t="s">
        <v>63</v>
      </c>
      <c r="B32" s="69" t="s">
        <v>156</v>
      </c>
      <c r="C32" s="17"/>
      <c r="D32" s="17">
        <v>561605</v>
      </c>
      <c r="E32" s="17">
        <v>1555605</v>
      </c>
      <c r="F32" s="17">
        <v>2041280</v>
      </c>
      <c r="G32" s="17">
        <v>108675</v>
      </c>
      <c r="H32" s="17">
        <v>72450</v>
      </c>
      <c r="I32" s="17"/>
      <c r="J32" s="17">
        <v>165600</v>
      </c>
      <c r="K32" s="17"/>
      <c r="L32" s="17">
        <v>10360</v>
      </c>
      <c r="M32" s="17">
        <v>46710</v>
      </c>
      <c r="N32" s="17"/>
      <c r="O32" s="135">
        <f t="shared" si="0"/>
        <v>4562285</v>
      </c>
    </row>
    <row r="33" spans="1:15" ht="13.5" thickBot="1">
      <c r="A33" s="196" t="s">
        <v>136</v>
      </c>
      <c r="B33" s="185"/>
      <c r="C33" s="130">
        <f aca="true" t="shared" si="1" ref="C33:I33">C5+C6+C7+C8+C9+C10+C11+C12+C13+C14+C15+C16+C17+C18+C19+C20+C21+C22+C23+C24+C25+C26+C27+C28+C29+C30+C31+C32</f>
        <v>47626250</v>
      </c>
      <c r="D33" s="130">
        <f t="shared" si="1"/>
        <v>29306533</v>
      </c>
      <c r="E33" s="130">
        <f t="shared" si="1"/>
        <v>72865526</v>
      </c>
      <c r="F33" s="130">
        <f t="shared" si="1"/>
        <v>94089155</v>
      </c>
      <c r="G33" s="130">
        <f t="shared" si="1"/>
        <v>62013241</v>
      </c>
      <c r="H33" s="130">
        <f t="shared" si="1"/>
        <v>34880476</v>
      </c>
      <c r="I33" s="130">
        <f t="shared" si="1"/>
        <v>33654543</v>
      </c>
      <c r="J33" s="130">
        <f>SUM(J5:J32)</f>
        <v>42508856</v>
      </c>
      <c r="K33" s="130">
        <f>K5+K6+K7+K8+K9+K10+K11+K12+K13+K14+K15+K16+K17+K18+K19+K20+K21+K22+K23+K24+K25+K26+K27+K28+K29+K30+K31+K32</f>
        <v>28432176</v>
      </c>
      <c r="L33" s="130">
        <f>L5+L6+L7+L8+L9+L10+L11+L12+L13+L14+L15+L16+L17+L18+L19+L20+L21+L22+L23+L24+L25+L26+L27+L28+L29+L30+L31+L32</f>
        <v>17474040</v>
      </c>
      <c r="M33" s="130">
        <f>M5+M6+M7+M8+M9+M10+M11+M12+M13+M14+M15+M16+M17+M18+M19+M20+M21+M22+M23+M24+M25+M26+M27+M28+M29+M30+M31+M32</f>
        <v>18185633</v>
      </c>
      <c r="N33" s="130">
        <f>N5+N6+N7+N8+N9+N10+N11+N12+N13+N14+N15+N16+N17+N18+N19+N20+N21+N22+N23+N24+N25+N26+N27+N28+N29+N30+N31+N32</f>
        <v>34336260</v>
      </c>
      <c r="O33" s="23">
        <f t="shared" si="0"/>
        <v>515372689</v>
      </c>
    </row>
    <row r="34" spans="1:10" ht="13.5" customHeight="1">
      <c r="A34" s="14" t="s">
        <v>39</v>
      </c>
      <c r="B34" s="65"/>
      <c r="J34" s="3" t="s">
        <v>40</v>
      </c>
    </row>
    <row r="35" ht="12.75">
      <c r="C35" s="136"/>
    </row>
    <row r="36" ht="12.75">
      <c r="O36" s="133"/>
    </row>
  </sheetData>
  <sheetProtection/>
  <mergeCells count="5">
    <mergeCell ref="C3:O3"/>
    <mergeCell ref="A5:A6"/>
    <mergeCell ref="A7:A27"/>
    <mergeCell ref="A28:A31"/>
    <mergeCell ref="A33:B3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O37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.421875" style="3" customWidth="1"/>
    <col min="2" max="2" width="5.8515625" style="11" customWidth="1"/>
    <col min="3" max="3" width="24.140625" style="65" customWidth="1"/>
    <col min="4" max="4" width="6.28125" style="13" customWidth="1"/>
    <col min="5" max="5" width="6.7109375" style="13" customWidth="1"/>
    <col min="6" max="6" width="5.421875" style="58" customWidth="1"/>
    <col min="7" max="8" width="5.7109375" style="13" customWidth="1"/>
    <col min="9" max="9" width="6.00390625" style="13" customWidth="1"/>
    <col min="10" max="11" width="5.57421875" style="13" bestFit="1" customWidth="1"/>
    <col min="12" max="12" width="6.8515625" style="13" bestFit="1" customWidth="1"/>
    <col min="13" max="15" width="5.8515625" style="13" bestFit="1" customWidth="1"/>
    <col min="16" max="16384" width="9.140625" style="13" customWidth="1"/>
  </cols>
  <sheetData>
    <row r="1" spans="1:15" ht="19.5" customHeight="1">
      <c r="A1" s="61" t="s">
        <v>135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2:3" s="3" customFormat="1" ht="6.75" customHeight="1" thickBot="1">
      <c r="B2" s="10"/>
      <c r="C2" s="65"/>
    </row>
    <row r="3" spans="2:15" s="3" customFormat="1" ht="13.5" customHeight="1" thickBot="1">
      <c r="B3" s="10"/>
      <c r="C3" s="65"/>
      <c r="D3" s="197">
        <v>2011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4" spans="1:15" s="3" customFormat="1" ht="13.5" customHeight="1" thickBot="1">
      <c r="A4" s="5"/>
      <c r="B4" s="20" t="s">
        <v>72</v>
      </c>
      <c r="C4" s="85" t="s">
        <v>73</v>
      </c>
      <c r="D4" s="80" t="s">
        <v>100</v>
      </c>
      <c r="E4" s="80" t="s">
        <v>101</v>
      </c>
      <c r="F4" s="80" t="s">
        <v>43</v>
      </c>
      <c r="G4" s="80" t="s">
        <v>44</v>
      </c>
      <c r="H4" s="80" t="s">
        <v>45</v>
      </c>
      <c r="I4" s="80" t="s">
        <v>46</v>
      </c>
      <c r="J4" s="80" t="s">
        <v>47</v>
      </c>
      <c r="K4" s="80" t="s">
        <v>102</v>
      </c>
      <c r="L4" s="80" t="s">
        <v>103</v>
      </c>
      <c r="M4" s="80" t="s">
        <v>104</v>
      </c>
      <c r="N4" s="80" t="s">
        <v>105</v>
      </c>
      <c r="O4" s="80" t="s">
        <v>106</v>
      </c>
    </row>
    <row r="5" spans="2:15" s="3" customFormat="1" ht="13.5" customHeight="1" thickBot="1">
      <c r="B5" s="203" t="s">
        <v>158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 ht="33.75" customHeight="1">
      <c r="A6" s="200" t="s">
        <v>109</v>
      </c>
      <c r="B6" s="186" t="s">
        <v>53</v>
      </c>
      <c r="C6" s="72" t="s">
        <v>54</v>
      </c>
      <c r="D6" s="35">
        <v>1907</v>
      </c>
      <c r="E6" s="35">
        <v>1867</v>
      </c>
      <c r="F6" s="16">
        <v>1824</v>
      </c>
      <c r="G6" s="35">
        <v>1832</v>
      </c>
      <c r="H6" s="35">
        <v>1773</v>
      </c>
      <c r="I6" s="35">
        <v>1747</v>
      </c>
      <c r="J6" s="35">
        <v>1694</v>
      </c>
      <c r="K6" s="35">
        <v>1559</v>
      </c>
      <c r="L6" s="35">
        <v>1518</v>
      </c>
      <c r="M6" s="35">
        <v>1451</v>
      </c>
      <c r="N6" s="35">
        <v>1359</v>
      </c>
      <c r="O6" s="35">
        <v>1438</v>
      </c>
    </row>
    <row r="7" spans="1:15" s="2" customFormat="1" ht="33.75" customHeight="1" thickBot="1">
      <c r="A7" s="201"/>
      <c r="B7" s="199"/>
      <c r="C7" s="73" t="s">
        <v>55</v>
      </c>
      <c r="D7" s="36">
        <v>1235</v>
      </c>
      <c r="E7" s="36">
        <v>1207</v>
      </c>
      <c r="F7" s="18">
        <v>1195</v>
      </c>
      <c r="G7" s="36">
        <v>1190</v>
      </c>
      <c r="H7" s="36">
        <v>1144</v>
      </c>
      <c r="I7" s="36">
        <v>1138</v>
      </c>
      <c r="J7" s="36">
        <v>1102</v>
      </c>
      <c r="K7" s="36">
        <v>1007</v>
      </c>
      <c r="L7" s="36">
        <v>979</v>
      </c>
      <c r="M7" s="36">
        <v>944</v>
      </c>
      <c r="N7" s="36">
        <v>878</v>
      </c>
      <c r="O7" s="36">
        <v>943</v>
      </c>
    </row>
    <row r="8" spans="1:15" s="2" customFormat="1" ht="15.75" customHeight="1">
      <c r="A8" s="201"/>
      <c r="B8" s="194" t="s">
        <v>60</v>
      </c>
      <c r="C8" s="72" t="s">
        <v>1</v>
      </c>
      <c r="D8" s="16">
        <v>84</v>
      </c>
      <c r="E8" s="16">
        <v>84</v>
      </c>
      <c r="F8" s="16">
        <v>84</v>
      </c>
      <c r="G8" s="16">
        <v>84</v>
      </c>
      <c r="H8" s="16">
        <v>85</v>
      </c>
      <c r="I8" s="16">
        <v>95</v>
      </c>
      <c r="J8" s="16">
        <v>95</v>
      </c>
      <c r="K8" s="16">
        <v>95</v>
      </c>
      <c r="L8" s="16">
        <v>95</v>
      </c>
      <c r="M8" s="16">
        <v>92</v>
      </c>
      <c r="N8" s="16">
        <v>92</v>
      </c>
      <c r="O8" s="16">
        <v>92</v>
      </c>
    </row>
    <row r="9" spans="1:15" s="2" customFormat="1" ht="15.75" customHeight="1">
      <c r="A9" s="201"/>
      <c r="B9" s="195"/>
      <c r="C9" s="74" t="s">
        <v>2</v>
      </c>
      <c r="D9" s="17">
        <v>2718</v>
      </c>
      <c r="E9" s="17">
        <v>2478</v>
      </c>
      <c r="F9" s="17">
        <v>2614</v>
      </c>
      <c r="G9" s="17">
        <v>2370</v>
      </c>
      <c r="H9" s="17">
        <v>2439</v>
      </c>
      <c r="I9" s="17">
        <v>2411</v>
      </c>
      <c r="J9" s="17">
        <v>2418</v>
      </c>
      <c r="K9" s="17">
        <v>2363</v>
      </c>
      <c r="L9" s="17">
        <v>2091</v>
      </c>
      <c r="M9" s="17">
        <v>2091</v>
      </c>
      <c r="N9" s="17">
        <v>2076</v>
      </c>
      <c r="O9" s="17">
        <v>2030</v>
      </c>
    </row>
    <row r="10" spans="1:15" s="2" customFormat="1" ht="15.75" customHeight="1">
      <c r="A10" s="201"/>
      <c r="B10" s="195"/>
      <c r="C10" s="74" t="s">
        <v>3</v>
      </c>
      <c r="D10" s="17">
        <v>744</v>
      </c>
      <c r="E10" s="17">
        <v>734</v>
      </c>
      <c r="F10" s="17">
        <v>739</v>
      </c>
      <c r="G10" s="17">
        <v>706</v>
      </c>
      <c r="H10" s="17">
        <v>730</v>
      </c>
      <c r="I10" s="17">
        <v>715</v>
      </c>
      <c r="J10" s="17">
        <v>719</v>
      </c>
      <c r="K10" s="17">
        <v>706</v>
      </c>
      <c r="L10" s="17">
        <v>666</v>
      </c>
      <c r="M10" s="17">
        <v>647</v>
      </c>
      <c r="N10" s="17">
        <v>627</v>
      </c>
      <c r="O10" s="17">
        <v>564</v>
      </c>
    </row>
    <row r="11" spans="1:15" s="2" customFormat="1" ht="15.75" customHeight="1">
      <c r="A11" s="201"/>
      <c r="B11" s="195"/>
      <c r="C11" s="74" t="s">
        <v>4</v>
      </c>
      <c r="D11" s="17">
        <v>134</v>
      </c>
      <c r="E11" s="17">
        <v>134</v>
      </c>
      <c r="F11" s="17">
        <v>126</v>
      </c>
      <c r="G11" s="17">
        <v>126</v>
      </c>
      <c r="H11" s="17">
        <v>126</v>
      </c>
      <c r="I11" s="17">
        <v>126</v>
      </c>
      <c r="J11" s="17">
        <v>126</v>
      </c>
      <c r="K11" s="17">
        <v>126</v>
      </c>
      <c r="L11" s="17">
        <v>126</v>
      </c>
      <c r="M11" s="17">
        <v>129</v>
      </c>
      <c r="N11" s="17">
        <v>129</v>
      </c>
      <c r="O11" s="17">
        <v>128</v>
      </c>
    </row>
    <row r="12" spans="1:15" s="2" customFormat="1" ht="15.75" customHeight="1">
      <c r="A12" s="201"/>
      <c r="B12" s="195"/>
      <c r="C12" s="74" t="s">
        <v>141</v>
      </c>
      <c r="D12" s="17">
        <v>126</v>
      </c>
      <c r="E12" s="17">
        <v>126</v>
      </c>
      <c r="F12" s="17">
        <v>126</v>
      </c>
      <c r="G12" s="17">
        <v>125</v>
      </c>
      <c r="H12" s="17">
        <v>125</v>
      </c>
      <c r="I12" s="17">
        <v>125</v>
      </c>
      <c r="J12" s="17">
        <v>125</v>
      </c>
      <c r="K12" s="17">
        <v>125</v>
      </c>
      <c r="L12" s="17">
        <v>125</v>
      </c>
      <c r="M12" s="17">
        <v>125</v>
      </c>
      <c r="N12" s="17">
        <v>125</v>
      </c>
      <c r="O12" s="17">
        <v>126</v>
      </c>
    </row>
    <row r="13" spans="1:15" s="2" customFormat="1" ht="15.75" customHeight="1">
      <c r="A13" s="201"/>
      <c r="B13" s="195"/>
      <c r="C13" s="74" t="s">
        <v>162</v>
      </c>
      <c r="D13" s="17">
        <v>314</v>
      </c>
      <c r="E13" s="17">
        <v>320</v>
      </c>
      <c r="F13" s="17">
        <v>320</v>
      </c>
      <c r="G13" s="17">
        <v>320</v>
      </c>
      <c r="H13" s="17">
        <v>320</v>
      </c>
      <c r="I13" s="17">
        <v>321</v>
      </c>
      <c r="J13" s="17">
        <v>324</v>
      </c>
      <c r="K13" s="17">
        <v>324</v>
      </c>
      <c r="L13" s="17">
        <v>328</v>
      </c>
      <c r="M13" s="17">
        <v>327</v>
      </c>
      <c r="N13" s="17">
        <v>323</v>
      </c>
      <c r="O13" s="17">
        <v>326</v>
      </c>
    </row>
    <row r="14" spans="1:15" s="2" customFormat="1" ht="15.75" customHeight="1">
      <c r="A14" s="201"/>
      <c r="B14" s="195"/>
      <c r="C14" s="74" t="s">
        <v>6</v>
      </c>
      <c r="D14" s="17">
        <v>106</v>
      </c>
      <c r="E14" s="17">
        <v>106</v>
      </c>
      <c r="F14" s="17">
        <v>106</v>
      </c>
      <c r="G14" s="17">
        <v>101</v>
      </c>
      <c r="H14" s="17">
        <v>101</v>
      </c>
      <c r="I14" s="17">
        <v>102</v>
      </c>
      <c r="J14" s="17">
        <v>102</v>
      </c>
      <c r="K14" s="17">
        <v>102</v>
      </c>
      <c r="L14" s="17">
        <v>104</v>
      </c>
      <c r="M14" s="17">
        <v>104</v>
      </c>
      <c r="N14" s="17">
        <v>104</v>
      </c>
      <c r="O14" s="17">
        <v>104</v>
      </c>
    </row>
    <row r="15" spans="1:15" s="2" customFormat="1" ht="15.75" customHeight="1">
      <c r="A15" s="201"/>
      <c r="B15" s="195"/>
      <c r="C15" s="74" t="s">
        <v>21</v>
      </c>
      <c r="D15" s="17">
        <v>61</v>
      </c>
      <c r="E15" s="17">
        <v>61</v>
      </c>
      <c r="F15" s="17">
        <v>61</v>
      </c>
      <c r="G15" s="17">
        <v>61</v>
      </c>
      <c r="H15" s="17">
        <v>61</v>
      </c>
      <c r="I15" s="17">
        <v>62</v>
      </c>
      <c r="J15" s="17">
        <v>61</v>
      </c>
      <c r="K15" s="17">
        <v>61</v>
      </c>
      <c r="L15" s="17">
        <v>62</v>
      </c>
      <c r="M15" s="17">
        <v>62</v>
      </c>
      <c r="N15" s="17">
        <v>62</v>
      </c>
      <c r="O15" s="17">
        <v>62</v>
      </c>
    </row>
    <row r="16" spans="1:15" s="2" customFormat="1" ht="15.75" customHeight="1">
      <c r="A16" s="201"/>
      <c r="B16" s="195"/>
      <c r="C16" s="74" t="s">
        <v>153</v>
      </c>
      <c r="D16" s="17"/>
      <c r="E16" s="17"/>
      <c r="F16" s="17"/>
      <c r="G16" s="17"/>
      <c r="H16" s="17"/>
      <c r="I16" s="17"/>
      <c r="J16" s="17"/>
      <c r="K16" s="17"/>
      <c r="L16" s="17"/>
      <c r="M16" s="17">
        <v>135</v>
      </c>
      <c r="N16" s="17">
        <v>135</v>
      </c>
      <c r="O16" s="17">
        <v>135</v>
      </c>
    </row>
    <row r="17" spans="1:15" s="2" customFormat="1" ht="15.75" customHeight="1">
      <c r="A17" s="201"/>
      <c r="B17" s="195"/>
      <c r="C17" s="74" t="s">
        <v>7</v>
      </c>
      <c r="D17" s="17">
        <v>690</v>
      </c>
      <c r="E17" s="17">
        <v>683</v>
      </c>
      <c r="F17" s="17">
        <v>683</v>
      </c>
      <c r="G17" s="17">
        <v>697</v>
      </c>
      <c r="H17" s="17">
        <v>984</v>
      </c>
      <c r="I17" s="17">
        <v>950</v>
      </c>
      <c r="J17" s="17">
        <v>944</v>
      </c>
      <c r="K17" s="17">
        <v>933</v>
      </c>
      <c r="L17" s="17">
        <v>933</v>
      </c>
      <c r="M17" s="17">
        <v>910</v>
      </c>
      <c r="N17" s="17">
        <v>904</v>
      </c>
      <c r="O17" s="17">
        <v>922</v>
      </c>
    </row>
    <row r="18" spans="1:15" s="2" customFormat="1" ht="15.75" customHeight="1">
      <c r="A18" s="201"/>
      <c r="B18" s="195"/>
      <c r="C18" s="74" t="s">
        <v>8</v>
      </c>
      <c r="D18" s="17">
        <v>394</v>
      </c>
      <c r="E18" s="17">
        <v>389</v>
      </c>
      <c r="F18" s="17">
        <v>391</v>
      </c>
      <c r="G18" s="17">
        <v>396</v>
      </c>
      <c r="H18" s="17"/>
      <c r="J18" s="17"/>
      <c r="K18" s="17"/>
      <c r="L18" s="17"/>
      <c r="M18" s="17"/>
      <c r="N18" s="17"/>
      <c r="O18" s="17"/>
    </row>
    <row r="19" spans="1:15" s="2" customFormat="1" ht="15.75" customHeight="1">
      <c r="A19" s="201"/>
      <c r="B19" s="195"/>
      <c r="C19" s="74" t="s">
        <v>17</v>
      </c>
      <c r="D19" s="17">
        <v>206</v>
      </c>
      <c r="E19" s="17">
        <v>208</v>
      </c>
      <c r="F19" s="17">
        <v>208</v>
      </c>
      <c r="G19" s="17">
        <v>208</v>
      </c>
      <c r="H19" s="17">
        <v>200</v>
      </c>
      <c r="I19" s="17">
        <v>200</v>
      </c>
      <c r="J19" s="17">
        <v>200</v>
      </c>
      <c r="K19" s="17">
        <v>201</v>
      </c>
      <c r="L19" s="17">
        <v>200</v>
      </c>
      <c r="M19" s="17">
        <v>200</v>
      </c>
      <c r="N19" s="17">
        <v>202</v>
      </c>
      <c r="O19" s="17">
        <v>202</v>
      </c>
    </row>
    <row r="20" spans="1:15" s="2" customFormat="1" ht="15.75" customHeight="1">
      <c r="A20" s="201"/>
      <c r="B20" s="195"/>
      <c r="C20" s="74" t="s">
        <v>20</v>
      </c>
      <c r="D20" s="17">
        <v>205</v>
      </c>
      <c r="E20" s="17">
        <v>208</v>
      </c>
      <c r="F20" s="17">
        <v>208</v>
      </c>
      <c r="G20" s="17">
        <v>208</v>
      </c>
      <c r="H20" s="17">
        <v>200</v>
      </c>
      <c r="I20" s="17">
        <v>200</v>
      </c>
      <c r="J20" s="17">
        <v>200</v>
      </c>
      <c r="K20" s="17">
        <v>200</v>
      </c>
      <c r="L20" s="17">
        <v>200</v>
      </c>
      <c r="M20" s="17">
        <v>200</v>
      </c>
      <c r="N20" s="17">
        <v>202</v>
      </c>
      <c r="O20" s="17">
        <v>202</v>
      </c>
    </row>
    <row r="21" spans="1:15" s="2" customFormat="1" ht="15.75" customHeight="1">
      <c r="A21" s="201"/>
      <c r="B21" s="195"/>
      <c r="C21" s="74" t="s">
        <v>9</v>
      </c>
      <c r="D21" s="17">
        <v>30</v>
      </c>
      <c r="E21" s="17">
        <v>33</v>
      </c>
      <c r="F21" s="17">
        <v>16</v>
      </c>
      <c r="G21" s="17">
        <v>154</v>
      </c>
      <c r="H21" s="17">
        <v>142</v>
      </c>
      <c r="I21" s="17">
        <v>142</v>
      </c>
      <c r="J21" s="17">
        <v>142</v>
      </c>
      <c r="K21" s="17">
        <v>141</v>
      </c>
      <c r="L21" s="17">
        <v>132</v>
      </c>
      <c r="M21" s="17">
        <v>127</v>
      </c>
      <c r="N21" s="17">
        <v>127</v>
      </c>
      <c r="O21" s="17">
        <v>121</v>
      </c>
    </row>
    <row r="22" spans="1:15" s="2" customFormat="1" ht="15.75" customHeight="1">
      <c r="A22" s="201"/>
      <c r="B22" s="195"/>
      <c r="C22" s="74" t="s">
        <v>10</v>
      </c>
      <c r="D22" s="17">
        <v>20</v>
      </c>
      <c r="E22" s="17">
        <v>20</v>
      </c>
      <c r="F22" s="17">
        <v>22</v>
      </c>
      <c r="G22" s="17">
        <v>22</v>
      </c>
      <c r="H22" s="17">
        <v>20</v>
      </c>
      <c r="I22" s="17">
        <v>20</v>
      </c>
      <c r="J22" s="17">
        <v>20</v>
      </c>
      <c r="K22" s="17">
        <v>20</v>
      </c>
      <c r="L22" s="17">
        <v>20</v>
      </c>
      <c r="M22" s="17">
        <v>20</v>
      </c>
      <c r="N22" s="17">
        <v>20</v>
      </c>
      <c r="O22" s="17">
        <v>20</v>
      </c>
    </row>
    <row r="23" spans="1:15" ht="15.75" customHeight="1">
      <c r="A23" s="201"/>
      <c r="B23" s="195"/>
      <c r="C23" s="74" t="s">
        <v>11</v>
      </c>
      <c r="D23" s="17">
        <v>749</v>
      </c>
      <c r="E23" s="17">
        <v>738</v>
      </c>
      <c r="F23" s="17">
        <v>717</v>
      </c>
      <c r="G23" s="17">
        <v>695</v>
      </c>
      <c r="H23" s="17">
        <v>672</v>
      </c>
      <c r="I23" s="17">
        <v>636</v>
      </c>
      <c r="J23" s="17">
        <v>641</v>
      </c>
      <c r="K23" s="17">
        <v>629</v>
      </c>
      <c r="L23" s="17">
        <v>589</v>
      </c>
      <c r="M23" s="17">
        <v>580</v>
      </c>
      <c r="N23" s="17">
        <v>584</v>
      </c>
      <c r="O23" s="17">
        <v>551</v>
      </c>
    </row>
    <row r="24" spans="1:15" ht="15.75" customHeight="1">
      <c r="A24" s="201"/>
      <c r="B24" s="195"/>
      <c r="C24" s="74" t="s">
        <v>12</v>
      </c>
      <c r="D24" s="17">
        <v>2230</v>
      </c>
      <c r="E24" s="17">
        <v>1965</v>
      </c>
      <c r="F24" s="17">
        <v>1935</v>
      </c>
      <c r="G24" s="17">
        <v>1892</v>
      </c>
      <c r="H24" s="17">
        <v>1849</v>
      </c>
      <c r="I24" s="17">
        <v>1823</v>
      </c>
      <c r="J24" s="17">
        <v>1806</v>
      </c>
      <c r="K24" s="17">
        <v>1763</v>
      </c>
      <c r="L24" s="17">
        <v>1761</v>
      </c>
      <c r="M24" s="17">
        <v>1595</v>
      </c>
      <c r="N24" s="17">
        <v>1595</v>
      </c>
      <c r="O24" s="17">
        <v>1595</v>
      </c>
    </row>
    <row r="25" spans="1:15" ht="15.75" customHeight="1">
      <c r="A25" s="201"/>
      <c r="B25" s="195"/>
      <c r="C25" s="74" t="s">
        <v>13</v>
      </c>
      <c r="D25" s="17">
        <v>79</v>
      </c>
      <c r="E25" s="17">
        <v>79</v>
      </c>
      <c r="F25" s="17">
        <v>79</v>
      </c>
      <c r="G25" s="17">
        <v>79</v>
      </c>
      <c r="H25" s="17">
        <v>79</v>
      </c>
      <c r="I25" s="17"/>
      <c r="J25" s="17"/>
      <c r="K25" s="17"/>
      <c r="L25" s="17"/>
      <c r="M25" s="17"/>
      <c r="N25" s="17"/>
      <c r="O25" s="17"/>
    </row>
    <row r="26" spans="1:15" ht="15.75" customHeight="1">
      <c r="A26" s="201"/>
      <c r="B26" s="195"/>
      <c r="C26" s="74" t="s">
        <v>14</v>
      </c>
      <c r="D26" s="17">
        <v>105</v>
      </c>
      <c r="E26" s="17">
        <v>105</v>
      </c>
      <c r="F26" s="17">
        <v>106</v>
      </c>
      <c r="G26" s="17">
        <v>106</v>
      </c>
      <c r="H26" s="17">
        <v>106</v>
      </c>
      <c r="I26" s="17"/>
      <c r="J26" s="17"/>
      <c r="K26" s="17"/>
      <c r="L26" s="17"/>
      <c r="M26" s="17"/>
      <c r="N26" s="17"/>
      <c r="O26" s="17"/>
    </row>
    <row r="27" spans="1:15" ht="15.75" customHeight="1" thickBot="1">
      <c r="A27" s="201"/>
      <c r="B27" s="204"/>
      <c r="C27" s="167" t="s">
        <v>154</v>
      </c>
      <c r="D27" s="170"/>
      <c r="E27" s="170"/>
      <c r="F27" s="122"/>
      <c r="G27" s="122"/>
      <c r="H27" s="122"/>
      <c r="I27" s="122"/>
      <c r="J27" s="122"/>
      <c r="K27" s="122">
        <v>201</v>
      </c>
      <c r="L27" s="122">
        <v>202</v>
      </c>
      <c r="M27" s="122">
        <v>203</v>
      </c>
      <c r="N27" s="122">
        <v>202</v>
      </c>
      <c r="O27" s="122">
        <v>203</v>
      </c>
    </row>
    <row r="28" spans="1:15" ht="15.75" customHeight="1">
      <c r="A28" s="201"/>
      <c r="B28" s="186" t="s">
        <v>64</v>
      </c>
      <c r="C28" s="68" t="s">
        <v>62</v>
      </c>
      <c r="D28" s="16">
        <v>30</v>
      </c>
      <c r="E28" s="16">
        <v>29</v>
      </c>
      <c r="F28" s="16">
        <v>29</v>
      </c>
      <c r="G28" s="16">
        <v>29</v>
      </c>
      <c r="H28" s="16">
        <v>29</v>
      </c>
      <c r="I28" s="16">
        <v>29</v>
      </c>
      <c r="J28" s="16">
        <v>29</v>
      </c>
      <c r="K28" s="16">
        <v>29</v>
      </c>
      <c r="L28" s="16">
        <v>27</v>
      </c>
      <c r="M28" s="16">
        <v>27</v>
      </c>
      <c r="N28" s="16">
        <v>27</v>
      </c>
      <c r="O28" s="16">
        <v>27</v>
      </c>
    </row>
    <row r="29" spans="1:15" ht="15.75" customHeight="1">
      <c r="A29" s="201"/>
      <c r="B29" s="187"/>
      <c r="C29" s="69" t="s">
        <v>15</v>
      </c>
      <c r="D29" s="17">
        <v>328</v>
      </c>
      <c r="E29" s="17">
        <v>322</v>
      </c>
      <c r="F29" s="17">
        <v>333</v>
      </c>
      <c r="G29" s="17">
        <v>341</v>
      </c>
      <c r="H29" s="17">
        <v>342</v>
      </c>
      <c r="I29" s="17">
        <v>312</v>
      </c>
      <c r="J29" s="17">
        <v>322</v>
      </c>
      <c r="K29" s="17">
        <v>334</v>
      </c>
      <c r="L29" s="17">
        <v>322</v>
      </c>
      <c r="M29" s="17">
        <v>313</v>
      </c>
      <c r="N29" s="17">
        <v>320</v>
      </c>
      <c r="O29" s="17">
        <v>331</v>
      </c>
    </row>
    <row r="30" spans="1:15" ht="15.75" customHeight="1">
      <c r="A30" s="201"/>
      <c r="B30" s="187"/>
      <c r="C30" s="69" t="s">
        <v>99</v>
      </c>
      <c r="D30" s="17">
        <v>16</v>
      </c>
      <c r="E30" s="17">
        <v>16</v>
      </c>
      <c r="F30" s="17">
        <v>17</v>
      </c>
      <c r="G30" s="17">
        <v>17</v>
      </c>
      <c r="H30" s="17">
        <v>16</v>
      </c>
      <c r="I30" s="17">
        <v>18</v>
      </c>
      <c r="J30" s="17">
        <v>18</v>
      </c>
      <c r="K30" s="17">
        <v>18</v>
      </c>
      <c r="L30" s="17">
        <v>20</v>
      </c>
      <c r="M30" s="17">
        <v>20</v>
      </c>
      <c r="N30" s="17">
        <v>20</v>
      </c>
      <c r="O30" s="17">
        <v>20</v>
      </c>
    </row>
    <row r="31" spans="1:15" ht="15.75" customHeight="1" thickBot="1">
      <c r="A31" s="201"/>
      <c r="B31" s="188"/>
      <c r="C31" s="70" t="s">
        <v>93</v>
      </c>
      <c r="D31" s="18">
        <v>2</v>
      </c>
      <c r="E31" s="18">
        <v>2</v>
      </c>
      <c r="F31" s="18">
        <v>3</v>
      </c>
      <c r="G31" s="18">
        <v>3</v>
      </c>
      <c r="H31" s="18">
        <v>3</v>
      </c>
      <c r="I31" s="18">
        <v>5</v>
      </c>
      <c r="J31" s="18">
        <v>5</v>
      </c>
      <c r="K31" s="18">
        <v>5</v>
      </c>
      <c r="L31" s="18">
        <v>5</v>
      </c>
      <c r="M31" s="18">
        <v>5</v>
      </c>
      <c r="N31" s="18">
        <v>5</v>
      </c>
      <c r="O31" s="18">
        <v>7</v>
      </c>
    </row>
    <row r="32" spans="1:15" s="3" customFormat="1" ht="13.5" customHeight="1" thickBot="1">
      <c r="A32" s="201"/>
      <c r="B32" s="203" t="s">
        <v>159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</row>
    <row r="33" spans="1:15" ht="45" customHeight="1" thickBot="1">
      <c r="A33" s="201"/>
      <c r="B33" s="97" t="s">
        <v>63</v>
      </c>
      <c r="C33" s="98" t="s">
        <v>110</v>
      </c>
      <c r="D33" s="99">
        <v>34</v>
      </c>
      <c r="E33" s="99">
        <v>34</v>
      </c>
      <c r="F33" s="99">
        <v>34</v>
      </c>
      <c r="G33" s="99">
        <v>34</v>
      </c>
      <c r="H33" s="99">
        <v>34</v>
      </c>
      <c r="I33" s="99">
        <v>34</v>
      </c>
      <c r="J33" s="99">
        <v>34</v>
      </c>
      <c r="K33" s="99">
        <v>34</v>
      </c>
      <c r="L33" s="99">
        <v>34</v>
      </c>
      <c r="M33" s="99">
        <v>34</v>
      </c>
      <c r="N33" s="99">
        <v>34</v>
      </c>
      <c r="O33" s="99">
        <v>34</v>
      </c>
    </row>
    <row r="34" spans="1:15" s="3" customFormat="1" ht="13.5" customHeight="1" thickBot="1">
      <c r="A34" s="201"/>
      <c r="B34" s="203" t="s">
        <v>160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</row>
    <row r="35" spans="1:15" ht="45" customHeight="1" thickBot="1">
      <c r="A35" s="202"/>
      <c r="B35" s="151" t="s">
        <v>161</v>
      </c>
      <c r="C35" s="168" t="s">
        <v>19</v>
      </c>
      <c r="D35" s="169">
        <v>118</v>
      </c>
      <c r="E35" s="169">
        <v>118</v>
      </c>
      <c r="F35" s="169">
        <v>118</v>
      </c>
      <c r="G35" s="169">
        <v>118</v>
      </c>
      <c r="H35" s="169">
        <v>118</v>
      </c>
      <c r="I35" s="169">
        <v>118</v>
      </c>
      <c r="J35" s="169">
        <v>118</v>
      </c>
      <c r="K35" s="169">
        <v>105</v>
      </c>
      <c r="L35" s="169">
        <v>105</v>
      </c>
      <c r="M35" s="169">
        <v>105</v>
      </c>
      <c r="N35" s="169">
        <v>105</v>
      </c>
      <c r="O35" s="169">
        <v>101</v>
      </c>
    </row>
    <row r="36" spans="1:15" ht="33.75" customHeight="1" thickBot="1">
      <c r="A36" s="185" t="s">
        <v>109</v>
      </c>
      <c r="B36" s="198"/>
      <c r="C36" s="198"/>
      <c r="D36" s="90">
        <f aca="true" t="shared" si="0" ref="D36:L36">D6+D7+D8+D9+D10+D11+D12+D13+D14+D15+D17+D18+D19+D20+D21+D22+D23+D24+D25+D26+D27+D28+D29+D30+D31+D33+D35</f>
        <v>12665</v>
      </c>
      <c r="E36" s="90">
        <f t="shared" si="0"/>
        <v>12066</v>
      </c>
      <c r="F36" s="90">
        <f t="shared" si="0"/>
        <v>12094</v>
      </c>
      <c r="G36" s="90">
        <f t="shared" si="0"/>
        <v>11914</v>
      </c>
      <c r="H36" s="90">
        <f t="shared" si="0"/>
        <v>11698</v>
      </c>
      <c r="I36" s="90">
        <f t="shared" si="0"/>
        <v>11329</v>
      </c>
      <c r="J36" s="90">
        <f t="shared" si="0"/>
        <v>11245</v>
      </c>
      <c r="K36" s="90">
        <f t="shared" si="0"/>
        <v>11081</v>
      </c>
      <c r="L36" s="90">
        <f t="shared" si="0"/>
        <v>10644</v>
      </c>
      <c r="M36" s="90">
        <f>M6+M7+M8+M9+M10+M11+M12+M13+M14+M15+M16+M17+M18+M19+M20+M21+M22+M23+M24+M25+M26+M27+M28+M29+M30+M31+M33+M35</f>
        <v>10446</v>
      </c>
      <c r="N36" s="90">
        <f>N6+N7+N8+N9+N10+N11+N12+N13+N14+N15+N16+N17+N18+N19+N20+N21+N22+N23+N24+N25+N26+N27+N28+N29+N30+N31+N33+N35</f>
        <v>10257</v>
      </c>
      <c r="O36" s="90">
        <f>O6+O7+O8+O9+O10+O11+O12+O13+O14+O15+O16+O17+O18+O19+O20+O21+O22+O23+O24+O25+O26+O27+O28+O29+O30+O31+O33+O35</f>
        <v>10284</v>
      </c>
    </row>
    <row r="37" spans="1:11" s="3" customFormat="1" ht="13.5" customHeight="1">
      <c r="A37" s="14" t="s">
        <v>39</v>
      </c>
      <c r="B37" s="10"/>
      <c r="C37" s="65"/>
      <c r="K37" s="3" t="s">
        <v>40</v>
      </c>
    </row>
  </sheetData>
  <sheetProtection/>
  <mergeCells count="9">
    <mergeCell ref="D3:O3"/>
    <mergeCell ref="A36:C36"/>
    <mergeCell ref="B6:B7"/>
    <mergeCell ref="B28:B31"/>
    <mergeCell ref="A6:A35"/>
    <mergeCell ref="B5:O5"/>
    <mergeCell ref="B32:O32"/>
    <mergeCell ref="B34:O34"/>
    <mergeCell ref="B8:B27"/>
  </mergeCells>
  <printOptions horizontalCentered="1"/>
  <pageMargins left="0" right="0" top="0.5" bottom="0.5" header="0.5" footer="0.5"/>
  <pageSetup firstPageNumber="7" useFirstPageNumber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"/>
  <sheetViews>
    <sheetView zoomScale="120" zoomScaleNormal="120" zoomScalePageLayoutView="0" workbookViewId="0" topLeftCell="A1">
      <selection activeCell="A1" sqref="A1:K1"/>
    </sheetView>
  </sheetViews>
  <sheetFormatPr defaultColWidth="9.140625" defaultRowHeight="12.75"/>
  <cols>
    <col min="1" max="1" width="13.7109375" style="144" customWidth="1"/>
    <col min="2" max="9" width="15.7109375" style="145" customWidth="1"/>
    <col min="10" max="16384" width="9.140625" style="139" customWidth="1"/>
  </cols>
  <sheetData>
    <row r="1" spans="1:9" ht="19.5" customHeight="1">
      <c r="A1" s="61" t="s">
        <v>115</v>
      </c>
      <c r="B1" s="100"/>
      <c r="C1" s="100"/>
      <c r="D1" s="100"/>
      <c r="E1" s="100"/>
      <c r="F1" s="100"/>
      <c r="G1" s="100"/>
      <c r="H1" s="100"/>
      <c r="I1" s="104"/>
    </row>
    <row r="2" spans="1:9" ht="6.75" customHeight="1" thickBot="1">
      <c r="A2" s="140"/>
      <c r="B2" s="103"/>
      <c r="C2" s="110"/>
      <c r="D2" s="104"/>
      <c r="E2" s="104"/>
      <c r="F2" s="104"/>
      <c r="G2" s="104"/>
      <c r="H2" s="104"/>
      <c r="I2" s="104"/>
    </row>
    <row r="3" spans="1:9" ht="13.5" customHeight="1" thickBot="1">
      <c r="A3" s="203" t="s">
        <v>150</v>
      </c>
      <c r="B3" s="203"/>
      <c r="C3" s="203"/>
      <c r="D3" s="203"/>
      <c r="E3" s="203"/>
      <c r="F3" s="203"/>
      <c r="G3" s="203"/>
      <c r="H3" s="203"/>
      <c r="I3" s="203"/>
    </row>
    <row r="4" spans="1:9" ht="32.25" thickBot="1">
      <c r="A4" s="83" t="s">
        <v>131</v>
      </c>
      <c r="B4" s="105" t="s">
        <v>65</v>
      </c>
      <c r="C4" s="105" t="s">
        <v>134</v>
      </c>
      <c r="D4" s="105" t="s">
        <v>109</v>
      </c>
      <c r="E4" s="105" t="s">
        <v>66</v>
      </c>
      <c r="F4" s="105" t="s">
        <v>67</v>
      </c>
      <c r="G4" s="105" t="s">
        <v>68</v>
      </c>
      <c r="H4" s="105" t="s">
        <v>69</v>
      </c>
      <c r="I4" s="105" t="s">
        <v>70</v>
      </c>
    </row>
    <row r="5" spans="1:9" ht="15.75" customHeight="1">
      <c r="A5" s="87" t="s">
        <v>41</v>
      </c>
      <c r="B5" s="38">
        <v>5322707</v>
      </c>
      <c r="C5" s="38">
        <v>47626249</v>
      </c>
      <c r="D5" s="35">
        <v>12633.38</v>
      </c>
      <c r="E5" s="38">
        <v>11</v>
      </c>
      <c r="F5" s="38">
        <v>26</v>
      </c>
      <c r="G5" s="38">
        <v>20</v>
      </c>
      <c r="H5" s="38">
        <v>16</v>
      </c>
      <c r="I5" s="141">
        <v>2232</v>
      </c>
    </row>
    <row r="6" spans="1:9" ht="15.75" customHeight="1">
      <c r="A6" s="88" t="s">
        <v>42</v>
      </c>
      <c r="B6" s="39">
        <v>7279483</v>
      </c>
      <c r="C6" s="39">
        <v>29306533</v>
      </c>
      <c r="D6" s="134">
        <v>12065.57</v>
      </c>
      <c r="E6" s="39">
        <v>11</v>
      </c>
      <c r="F6" s="39">
        <v>26</v>
      </c>
      <c r="G6" s="39">
        <v>17</v>
      </c>
      <c r="H6" s="39">
        <v>16</v>
      </c>
      <c r="I6" s="142">
        <v>920</v>
      </c>
    </row>
    <row r="7" spans="1:9" ht="15.75" customHeight="1">
      <c r="A7" s="88" t="s">
        <v>43</v>
      </c>
      <c r="B7" s="39">
        <v>12556873</v>
      </c>
      <c r="C7" s="39">
        <v>72865525</v>
      </c>
      <c r="D7" s="134">
        <v>12093.98</v>
      </c>
      <c r="E7" s="39">
        <v>11</v>
      </c>
      <c r="F7" s="39">
        <v>26</v>
      </c>
      <c r="G7" s="39">
        <v>22</v>
      </c>
      <c r="H7" s="39">
        <v>16</v>
      </c>
      <c r="I7" s="142">
        <v>1534</v>
      </c>
    </row>
    <row r="8" spans="1:9" ht="15.75" customHeight="1">
      <c r="A8" s="88" t="s">
        <v>44</v>
      </c>
      <c r="B8" s="39">
        <v>18453479</v>
      </c>
      <c r="C8" s="39">
        <v>94089155</v>
      </c>
      <c r="D8" s="134">
        <v>11913.45</v>
      </c>
      <c r="E8" s="39">
        <v>11</v>
      </c>
      <c r="F8" s="39">
        <v>26</v>
      </c>
      <c r="G8" s="39">
        <v>19</v>
      </c>
      <c r="H8" s="39">
        <v>16</v>
      </c>
      <c r="I8" s="142">
        <v>917</v>
      </c>
    </row>
    <row r="9" spans="1:9" ht="15.75" customHeight="1">
      <c r="A9" s="88" t="s">
        <v>45</v>
      </c>
      <c r="B9" s="39">
        <v>6771576</v>
      </c>
      <c r="C9" s="39">
        <v>62013242</v>
      </c>
      <c r="D9" s="134">
        <v>11699.24</v>
      </c>
      <c r="E9" s="39">
        <v>11</v>
      </c>
      <c r="F9" s="39">
        <v>25</v>
      </c>
      <c r="G9" s="39">
        <v>20</v>
      </c>
      <c r="H9" s="39">
        <v>16</v>
      </c>
      <c r="I9" s="142">
        <v>1191</v>
      </c>
    </row>
    <row r="10" spans="1:9" ht="15.75" customHeight="1">
      <c r="A10" s="88" t="s">
        <v>46</v>
      </c>
      <c r="B10" s="39">
        <v>2799756</v>
      </c>
      <c r="C10" s="39">
        <v>34880476</v>
      </c>
      <c r="D10" s="134">
        <v>11330.69</v>
      </c>
      <c r="E10" s="39">
        <v>11</v>
      </c>
      <c r="F10" s="39">
        <v>23</v>
      </c>
      <c r="G10" s="39">
        <v>22</v>
      </c>
      <c r="H10" s="39">
        <v>16</v>
      </c>
      <c r="I10" s="142">
        <v>1107</v>
      </c>
    </row>
    <row r="11" spans="1:9" ht="15.75" customHeight="1">
      <c r="A11" s="88" t="s">
        <v>47</v>
      </c>
      <c r="B11" s="39">
        <v>3193716</v>
      </c>
      <c r="C11" s="39">
        <v>33654543</v>
      </c>
      <c r="D11" s="134">
        <v>11246.77</v>
      </c>
      <c r="E11" s="39">
        <v>11</v>
      </c>
      <c r="F11" s="39">
        <v>23</v>
      </c>
      <c r="G11" s="39">
        <v>21</v>
      </c>
      <c r="H11" s="39">
        <v>16</v>
      </c>
      <c r="I11" s="142">
        <v>1079</v>
      </c>
    </row>
    <row r="12" spans="1:9" ht="15.75" customHeight="1">
      <c r="A12" s="88" t="s">
        <v>48</v>
      </c>
      <c r="B12" s="39">
        <v>4130284</v>
      </c>
      <c r="C12" s="39">
        <v>42508856</v>
      </c>
      <c r="D12" s="134">
        <v>11081.36</v>
      </c>
      <c r="E12" s="39">
        <v>11</v>
      </c>
      <c r="F12" s="39">
        <v>24</v>
      </c>
      <c r="G12" s="39">
        <v>20</v>
      </c>
      <c r="H12" s="39">
        <v>16</v>
      </c>
      <c r="I12" s="142">
        <v>1006</v>
      </c>
    </row>
    <row r="13" spans="1:9" ht="15.75" customHeight="1">
      <c r="A13" s="88" t="s">
        <v>49</v>
      </c>
      <c r="B13" s="39">
        <v>3302725</v>
      </c>
      <c r="C13" s="39">
        <v>28432176</v>
      </c>
      <c r="D13" s="134">
        <v>10646</v>
      </c>
      <c r="E13" s="39">
        <v>11</v>
      </c>
      <c r="F13" s="39">
        <v>24</v>
      </c>
      <c r="G13" s="39">
        <v>21</v>
      </c>
      <c r="H13" s="39">
        <v>16</v>
      </c>
      <c r="I13" s="142">
        <v>1147</v>
      </c>
    </row>
    <row r="14" spans="1:9" ht="15.75" customHeight="1">
      <c r="A14" s="88" t="s">
        <v>50</v>
      </c>
      <c r="B14" s="39">
        <v>2253871</v>
      </c>
      <c r="C14" s="39">
        <v>17474040</v>
      </c>
      <c r="D14" s="134">
        <v>10447.64</v>
      </c>
      <c r="E14" s="39">
        <v>11</v>
      </c>
      <c r="F14" s="39">
        <v>25</v>
      </c>
      <c r="G14" s="39">
        <v>21</v>
      </c>
      <c r="H14" s="39">
        <v>16</v>
      </c>
      <c r="I14" s="142">
        <v>901</v>
      </c>
    </row>
    <row r="15" spans="1:9" ht="15.75" customHeight="1">
      <c r="A15" s="88" t="s">
        <v>51</v>
      </c>
      <c r="B15" s="39">
        <v>1749640</v>
      </c>
      <c r="C15" s="39">
        <v>18185633</v>
      </c>
      <c r="D15" s="134">
        <v>10259.12</v>
      </c>
      <c r="E15" s="39">
        <v>11</v>
      </c>
      <c r="F15" s="39">
        <v>25</v>
      </c>
      <c r="G15" s="39">
        <v>19</v>
      </c>
      <c r="H15" s="39">
        <v>16</v>
      </c>
      <c r="I15" s="142">
        <v>1308</v>
      </c>
    </row>
    <row r="16" spans="1:9" ht="15.75" customHeight="1" thickBot="1">
      <c r="A16" s="89" t="s">
        <v>52</v>
      </c>
      <c r="B16" s="40">
        <v>9690284</v>
      </c>
      <c r="C16" s="40">
        <v>34336260</v>
      </c>
      <c r="D16" s="36">
        <v>10285.39</v>
      </c>
      <c r="E16" s="40">
        <v>11</v>
      </c>
      <c r="F16" s="40">
        <v>25</v>
      </c>
      <c r="G16" s="40">
        <v>20</v>
      </c>
      <c r="H16" s="40">
        <v>16</v>
      </c>
      <c r="I16" s="143">
        <v>1359</v>
      </c>
    </row>
    <row r="17" spans="1:9" ht="15.75" customHeight="1" thickBot="1">
      <c r="A17" s="22" t="s">
        <v>149</v>
      </c>
      <c r="B17" s="91">
        <f>SUM(B5:B16)</f>
        <v>77504394</v>
      </c>
      <c r="C17" s="91">
        <f>SUM(C5:C16)</f>
        <v>515372688</v>
      </c>
      <c r="D17" s="92"/>
      <c r="E17" s="92"/>
      <c r="F17" s="92"/>
      <c r="G17" s="91">
        <f>SUM(G5:G16)</f>
        <v>242</v>
      </c>
      <c r="H17" s="92"/>
      <c r="I17" s="91">
        <f>SUM(I5:I16)</f>
        <v>14701</v>
      </c>
    </row>
    <row r="18" spans="1:9" ht="15.75" customHeight="1">
      <c r="A18" s="140"/>
      <c r="B18" s="205" t="s">
        <v>111</v>
      </c>
      <c r="C18" s="205"/>
      <c r="D18" s="205"/>
      <c r="E18" s="205"/>
      <c r="F18" s="205"/>
      <c r="G18" s="205"/>
      <c r="H18" s="205"/>
      <c r="I18" s="111">
        <f>B17/G17</f>
        <v>320266.0909090909</v>
      </c>
    </row>
    <row r="19" spans="1:9" ht="15.75" customHeight="1">
      <c r="A19" s="140"/>
      <c r="B19" s="206" t="s">
        <v>112</v>
      </c>
      <c r="C19" s="206"/>
      <c r="D19" s="206"/>
      <c r="E19" s="206"/>
      <c r="F19" s="206"/>
      <c r="G19" s="206"/>
      <c r="H19" s="206"/>
      <c r="I19" s="112">
        <f>C17/G17</f>
        <v>2129639.2066115704</v>
      </c>
    </row>
    <row r="20" spans="1:9" ht="15.75" customHeight="1" thickBot="1">
      <c r="A20" s="140"/>
      <c r="B20" s="207" t="s">
        <v>113</v>
      </c>
      <c r="C20" s="207"/>
      <c r="D20" s="207"/>
      <c r="E20" s="207"/>
      <c r="F20" s="207"/>
      <c r="G20" s="207"/>
      <c r="H20" s="207"/>
      <c r="I20" s="113">
        <f>I17/G17</f>
        <v>60.747933884297524</v>
      </c>
    </row>
    <row r="21" spans="1:9" ht="13.5" customHeight="1">
      <c r="A21" s="7" t="s">
        <v>71</v>
      </c>
      <c r="B21" s="104"/>
      <c r="C21" s="104"/>
      <c r="D21" s="104"/>
      <c r="E21" s="104"/>
      <c r="F21" s="104"/>
      <c r="G21" s="104"/>
      <c r="H21" s="104"/>
      <c r="I21" s="104"/>
    </row>
  </sheetData>
  <sheetProtection/>
  <mergeCells count="4">
    <mergeCell ref="B18:H18"/>
    <mergeCell ref="B19:H19"/>
    <mergeCell ref="B20:H20"/>
    <mergeCell ref="A3:I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O34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.28125" style="3" customWidth="1"/>
    <col min="2" max="2" width="21.140625" style="10" customWidth="1"/>
    <col min="3" max="3" width="18.421875" style="6" customWidth="1"/>
    <col min="4" max="4" width="13.7109375" style="101" customWidth="1"/>
    <col min="5" max="6" width="12.28125" style="104" customWidth="1"/>
    <col min="7" max="7" width="11.8515625" style="104" customWidth="1"/>
    <col min="8" max="8" width="11.57421875" style="104" customWidth="1"/>
    <col min="9" max="9" width="11.7109375" style="104" customWidth="1"/>
    <col min="10" max="11" width="11.8515625" style="104" customWidth="1"/>
    <col min="12" max="12" width="12.28125" style="1" customWidth="1"/>
    <col min="13" max="15" width="9.140625" style="1" customWidth="1"/>
    <col min="16" max="16384" width="9.140625" style="3" customWidth="1"/>
  </cols>
  <sheetData>
    <row r="1" spans="1:12" ht="19.5" customHeight="1">
      <c r="A1" s="61" t="s">
        <v>114</v>
      </c>
      <c r="B1" s="71"/>
      <c r="C1" s="61"/>
      <c r="D1" s="100"/>
      <c r="E1" s="100"/>
      <c r="F1" s="100"/>
      <c r="G1" s="100"/>
      <c r="H1" s="100"/>
      <c r="I1" s="100"/>
      <c r="J1" s="100"/>
      <c r="K1" s="100"/>
      <c r="L1" s="61"/>
    </row>
    <row r="2" ht="10.5" customHeight="1" thickBot="1"/>
    <row r="3" spans="4:11" ht="13.5" customHeight="1" thickBot="1">
      <c r="D3" s="203">
        <v>2011</v>
      </c>
      <c r="E3" s="203"/>
      <c r="F3" s="203"/>
      <c r="G3" s="203"/>
      <c r="H3" s="203"/>
      <c r="I3" s="203"/>
      <c r="J3" s="203"/>
      <c r="K3" s="203"/>
    </row>
    <row r="4" spans="1:15" ht="27.75" customHeight="1" thickBot="1">
      <c r="A4" s="22" t="s">
        <v>72</v>
      </c>
      <c r="B4" s="22" t="s">
        <v>73</v>
      </c>
      <c r="C4" s="59" t="s">
        <v>74</v>
      </c>
      <c r="D4" s="105" t="s">
        <v>151</v>
      </c>
      <c r="E4" s="105" t="s">
        <v>152</v>
      </c>
      <c r="F4" s="105" t="s">
        <v>116</v>
      </c>
      <c r="G4" s="105" t="s">
        <v>75</v>
      </c>
      <c r="H4" s="105" t="s">
        <v>76</v>
      </c>
      <c r="I4" s="105" t="s">
        <v>77</v>
      </c>
      <c r="J4" s="105" t="s">
        <v>78</v>
      </c>
      <c r="K4" s="105" t="s">
        <v>79</v>
      </c>
      <c r="O4" s="3"/>
    </row>
    <row r="5" spans="1:15" ht="34.5" customHeight="1">
      <c r="A5" s="186" t="s">
        <v>53</v>
      </c>
      <c r="B5" s="72" t="s">
        <v>54</v>
      </c>
      <c r="C5" s="42" t="s">
        <v>0</v>
      </c>
      <c r="D5" s="34">
        <v>9831</v>
      </c>
      <c r="E5" s="106">
        <v>169020</v>
      </c>
      <c r="F5" s="34">
        <v>7739</v>
      </c>
      <c r="G5" s="43">
        <v>18.75</v>
      </c>
      <c r="H5" s="43">
        <v>20.9</v>
      </c>
      <c r="I5" s="43">
        <v>13.22</v>
      </c>
      <c r="J5" s="43">
        <v>14.38</v>
      </c>
      <c r="K5" s="34">
        <v>242</v>
      </c>
      <c r="O5" s="3"/>
    </row>
    <row r="6" spans="1:11" s="8" customFormat="1" ht="34.5" customHeight="1" thickBot="1">
      <c r="A6" s="188"/>
      <c r="B6" s="73" t="s">
        <v>55</v>
      </c>
      <c r="C6" s="44" t="s">
        <v>0</v>
      </c>
      <c r="D6" s="32">
        <v>3311</v>
      </c>
      <c r="E6" s="107">
        <v>57424</v>
      </c>
      <c r="F6" s="32">
        <v>2746</v>
      </c>
      <c r="G6" s="45">
        <v>18.57</v>
      </c>
      <c r="H6" s="45">
        <v>20.95</v>
      </c>
      <c r="I6" s="45">
        <v>13.08</v>
      </c>
      <c r="J6" s="45">
        <v>14.5</v>
      </c>
      <c r="K6" s="32">
        <v>235</v>
      </c>
    </row>
    <row r="7" spans="1:11" s="4" customFormat="1" ht="12" customHeight="1">
      <c r="A7" s="194" t="s">
        <v>60</v>
      </c>
      <c r="B7" s="72" t="s">
        <v>1</v>
      </c>
      <c r="C7" s="42" t="s">
        <v>0</v>
      </c>
      <c r="D7" s="31">
        <v>4</v>
      </c>
      <c r="E7" s="106">
        <v>7</v>
      </c>
      <c r="F7" s="31">
        <v>5</v>
      </c>
      <c r="G7" s="46">
        <v>1.66</v>
      </c>
      <c r="H7" s="46">
        <v>2</v>
      </c>
      <c r="I7" s="46">
        <v>1.66</v>
      </c>
      <c r="J7" s="46">
        <v>1.81</v>
      </c>
      <c r="K7" s="31">
        <v>5</v>
      </c>
    </row>
    <row r="8" spans="1:11" s="4" customFormat="1" ht="12" customHeight="1">
      <c r="A8" s="195"/>
      <c r="B8" s="74" t="s">
        <v>2</v>
      </c>
      <c r="C8" s="47" t="s">
        <v>0</v>
      </c>
      <c r="D8" s="33">
        <v>9768</v>
      </c>
      <c r="E8" s="108">
        <v>68946</v>
      </c>
      <c r="F8" s="33">
        <v>941</v>
      </c>
      <c r="G8" s="48">
        <v>8.2</v>
      </c>
      <c r="H8" s="48">
        <v>8.3</v>
      </c>
      <c r="I8" s="48">
        <v>5.6</v>
      </c>
      <c r="J8" s="48">
        <v>5.81</v>
      </c>
      <c r="K8" s="33">
        <v>147</v>
      </c>
    </row>
    <row r="9" spans="1:11" s="4" customFormat="1" ht="12" customHeight="1">
      <c r="A9" s="195"/>
      <c r="B9" s="74" t="s">
        <v>3</v>
      </c>
      <c r="C9" s="47" t="s">
        <v>0</v>
      </c>
      <c r="D9" s="33">
        <v>3248</v>
      </c>
      <c r="E9" s="108">
        <v>23812</v>
      </c>
      <c r="F9" s="33">
        <v>858</v>
      </c>
      <c r="G9" s="48">
        <v>8.81</v>
      </c>
      <c r="H9" s="48">
        <v>9.2</v>
      </c>
      <c r="I9" s="48">
        <v>5.64</v>
      </c>
      <c r="J9" s="48">
        <v>5.64</v>
      </c>
      <c r="K9" s="33">
        <v>150</v>
      </c>
    </row>
    <row r="10" spans="1:11" s="4" customFormat="1" ht="12" customHeight="1">
      <c r="A10" s="195"/>
      <c r="B10" s="74" t="s">
        <v>4</v>
      </c>
      <c r="C10" s="47" t="s">
        <v>0</v>
      </c>
      <c r="D10" s="33">
        <v>623</v>
      </c>
      <c r="E10" s="108">
        <v>6403</v>
      </c>
      <c r="F10" s="33">
        <v>50</v>
      </c>
      <c r="G10" s="48">
        <v>10.75</v>
      </c>
      <c r="H10" s="48">
        <v>10.75</v>
      </c>
      <c r="I10" s="48">
        <v>10</v>
      </c>
      <c r="J10" s="48">
        <v>10.3</v>
      </c>
      <c r="K10" s="33">
        <v>34</v>
      </c>
    </row>
    <row r="11" spans="1:11" s="4" customFormat="1" ht="12" customHeight="1">
      <c r="A11" s="195"/>
      <c r="B11" s="74" t="s">
        <v>141</v>
      </c>
      <c r="C11" s="47" t="s">
        <v>0</v>
      </c>
      <c r="D11" s="33">
        <v>50</v>
      </c>
      <c r="E11" s="108">
        <v>5039</v>
      </c>
      <c r="F11" s="33">
        <v>40</v>
      </c>
      <c r="G11" s="48">
        <v>100.5</v>
      </c>
      <c r="H11" s="48">
        <v>100.5</v>
      </c>
      <c r="I11" s="48">
        <v>100</v>
      </c>
      <c r="J11" s="48">
        <v>100.5</v>
      </c>
      <c r="K11" s="33">
        <v>24</v>
      </c>
    </row>
    <row r="12" spans="1:11" s="4" customFormat="1" ht="12" customHeight="1">
      <c r="A12" s="195"/>
      <c r="B12" s="74" t="s">
        <v>5</v>
      </c>
      <c r="C12" s="47" t="s">
        <v>0</v>
      </c>
      <c r="D12" s="33">
        <v>240</v>
      </c>
      <c r="E12" s="108">
        <v>4593</v>
      </c>
      <c r="F12" s="33">
        <v>87</v>
      </c>
      <c r="G12" s="48">
        <v>18.8</v>
      </c>
      <c r="H12" s="48">
        <v>20</v>
      </c>
      <c r="I12" s="48">
        <v>18.4</v>
      </c>
      <c r="J12" s="48">
        <v>19.4</v>
      </c>
      <c r="K12" s="33">
        <v>52</v>
      </c>
    </row>
    <row r="13" spans="1:11" s="4" customFormat="1" ht="12" customHeight="1">
      <c r="A13" s="195"/>
      <c r="B13" s="74" t="s">
        <v>6</v>
      </c>
      <c r="C13" s="47" t="s">
        <v>0</v>
      </c>
      <c r="D13" s="33">
        <v>71</v>
      </c>
      <c r="E13" s="108">
        <v>1834</v>
      </c>
      <c r="F13" s="33">
        <v>33</v>
      </c>
      <c r="G13" s="48">
        <v>26.5</v>
      </c>
      <c r="H13" s="48">
        <v>26.4</v>
      </c>
      <c r="I13" s="48">
        <v>25.25</v>
      </c>
      <c r="J13" s="48">
        <v>26</v>
      </c>
      <c r="K13" s="33">
        <v>22</v>
      </c>
    </row>
    <row r="14" spans="1:11" s="4" customFormat="1" ht="12" customHeight="1">
      <c r="A14" s="195"/>
      <c r="B14" s="74" t="s">
        <v>21</v>
      </c>
      <c r="C14" s="47" t="s">
        <v>0</v>
      </c>
      <c r="D14" s="33">
        <v>48</v>
      </c>
      <c r="E14" s="108">
        <v>1222</v>
      </c>
      <c r="F14" s="33">
        <v>19</v>
      </c>
      <c r="G14" s="48">
        <v>25.5</v>
      </c>
      <c r="H14" s="48">
        <v>26</v>
      </c>
      <c r="I14" s="48">
        <v>25.25</v>
      </c>
      <c r="J14" s="48">
        <v>26</v>
      </c>
      <c r="K14" s="33">
        <v>13</v>
      </c>
    </row>
    <row r="15" spans="1:11" s="4" customFormat="1" ht="12" customHeight="1">
      <c r="A15" s="195"/>
      <c r="B15" s="74" t="s">
        <v>153</v>
      </c>
      <c r="C15" s="47" t="s">
        <v>0</v>
      </c>
      <c r="D15" s="33">
        <v>4</v>
      </c>
      <c r="E15" s="108">
        <v>89</v>
      </c>
      <c r="F15" s="33">
        <v>2</v>
      </c>
      <c r="G15" s="48">
        <v>25</v>
      </c>
      <c r="H15" s="48">
        <v>25</v>
      </c>
      <c r="I15" s="48">
        <v>25</v>
      </c>
      <c r="J15" s="48">
        <v>25</v>
      </c>
      <c r="K15" s="33">
        <v>2</v>
      </c>
    </row>
    <row r="16" spans="1:11" s="4" customFormat="1" ht="12" customHeight="1">
      <c r="A16" s="195"/>
      <c r="B16" s="74" t="s">
        <v>7</v>
      </c>
      <c r="C16" s="47" t="s">
        <v>0</v>
      </c>
      <c r="D16" s="33">
        <v>19603</v>
      </c>
      <c r="E16" s="108">
        <v>34054</v>
      </c>
      <c r="F16" s="33">
        <v>667</v>
      </c>
      <c r="G16" s="48">
        <v>1.87</v>
      </c>
      <c r="H16" s="48">
        <v>2.01</v>
      </c>
      <c r="I16" s="48">
        <v>1.55</v>
      </c>
      <c r="J16" s="48">
        <v>1.63</v>
      </c>
      <c r="K16" s="33">
        <v>178</v>
      </c>
    </row>
    <row r="17" spans="1:11" s="4" customFormat="1" ht="12" customHeight="1">
      <c r="A17" s="195"/>
      <c r="B17" s="74" t="s">
        <v>8</v>
      </c>
      <c r="C17" s="47" t="s">
        <v>0</v>
      </c>
      <c r="D17" s="33">
        <v>20814</v>
      </c>
      <c r="E17" s="108">
        <v>38605</v>
      </c>
      <c r="F17" s="33">
        <v>136</v>
      </c>
      <c r="G17" s="48">
        <v>1.85</v>
      </c>
      <c r="H17" s="48">
        <v>2</v>
      </c>
      <c r="I17" s="48">
        <v>1.8</v>
      </c>
      <c r="J17" s="48" t="s">
        <v>142</v>
      </c>
      <c r="K17" s="33">
        <v>38</v>
      </c>
    </row>
    <row r="18" spans="1:11" s="4" customFormat="1" ht="12" customHeight="1">
      <c r="A18" s="195"/>
      <c r="B18" s="74" t="s">
        <v>17</v>
      </c>
      <c r="C18" s="47" t="s">
        <v>0</v>
      </c>
      <c r="D18" s="33">
        <v>70</v>
      </c>
      <c r="E18" s="108">
        <v>7035</v>
      </c>
      <c r="F18" s="33">
        <v>65</v>
      </c>
      <c r="G18" s="48">
        <v>102.5</v>
      </c>
      <c r="H18" s="48">
        <v>104</v>
      </c>
      <c r="I18" s="48">
        <v>100</v>
      </c>
      <c r="J18" s="48">
        <v>101</v>
      </c>
      <c r="K18" s="33">
        <v>37</v>
      </c>
    </row>
    <row r="19" spans="1:11" s="4" customFormat="1" ht="12" customHeight="1">
      <c r="A19" s="195"/>
      <c r="B19" s="74" t="s">
        <v>20</v>
      </c>
      <c r="C19" s="47" t="s">
        <v>0</v>
      </c>
      <c r="D19" s="33">
        <v>110</v>
      </c>
      <c r="E19" s="108">
        <v>11079</v>
      </c>
      <c r="F19" s="33">
        <v>113</v>
      </c>
      <c r="G19" s="48">
        <v>102.5</v>
      </c>
      <c r="H19" s="48">
        <v>104</v>
      </c>
      <c r="I19" s="48">
        <v>100</v>
      </c>
      <c r="J19" s="48">
        <v>101</v>
      </c>
      <c r="K19" s="33">
        <v>61</v>
      </c>
    </row>
    <row r="20" spans="1:11" s="4" customFormat="1" ht="12" customHeight="1">
      <c r="A20" s="195"/>
      <c r="B20" s="74" t="s">
        <v>19</v>
      </c>
      <c r="C20" s="47" t="s">
        <v>0</v>
      </c>
      <c r="D20" s="33">
        <v>1</v>
      </c>
      <c r="E20" s="108">
        <v>123</v>
      </c>
      <c r="F20" s="33">
        <v>9</v>
      </c>
      <c r="G20" s="48">
        <v>89</v>
      </c>
      <c r="H20" s="48">
        <v>90</v>
      </c>
      <c r="I20" s="48">
        <v>77.5</v>
      </c>
      <c r="J20" s="48">
        <v>77.5</v>
      </c>
      <c r="K20" s="33">
        <v>7</v>
      </c>
    </row>
    <row r="21" spans="1:11" s="4" customFormat="1" ht="12" customHeight="1">
      <c r="A21" s="195"/>
      <c r="B21" s="74" t="s">
        <v>9</v>
      </c>
      <c r="C21" s="47" t="s">
        <v>0</v>
      </c>
      <c r="D21" s="33">
        <v>873</v>
      </c>
      <c r="E21" s="108">
        <v>2159</v>
      </c>
      <c r="F21" s="33">
        <v>59</v>
      </c>
      <c r="G21" s="48">
        <v>5.4</v>
      </c>
      <c r="H21" s="48">
        <v>6.1</v>
      </c>
      <c r="I21" s="48">
        <v>2.25</v>
      </c>
      <c r="J21" s="48">
        <v>2.35</v>
      </c>
      <c r="K21" s="33">
        <v>27</v>
      </c>
    </row>
    <row r="22" spans="1:11" s="4" customFormat="1" ht="12" customHeight="1">
      <c r="A22" s="195"/>
      <c r="B22" s="74" t="s">
        <v>10</v>
      </c>
      <c r="C22" s="47" t="s">
        <v>0</v>
      </c>
      <c r="D22" s="33">
        <v>26</v>
      </c>
      <c r="E22" s="108">
        <v>2660</v>
      </c>
      <c r="F22" s="33">
        <v>20</v>
      </c>
      <c r="G22" s="48">
        <v>100</v>
      </c>
      <c r="H22" s="48">
        <v>109</v>
      </c>
      <c r="I22" s="48">
        <v>100</v>
      </c>
      <c r="J22" s="48">
        <v>100</v>
      </c>
      <c r="K22" s="33">
        <v>14</v>
      </c>
    </row>
    <row r="23" spans="1:11" s="4" customFormat="1" ht="12" customHeight="1">
      <c r="A23" s="195"/>
      <c r="B23" s="74" t="s">
        <v>11</v>
      </c>
      <c r="C23" s="47" t="s">
        <v>0</v>
      </c>
      <c r="D23" s="33">
        <v>1415</v>
      </c>
      <c r="E23" s="108">
        <v>13043</v>
      </c>
      <c r="F23" s="33">
        <v>551</v>
      </c>
      <c r="G23" s="48">
        <v>10.25</v>
      </c>
      <c r="H23" s="48">
        <v>10.95</v>
      </c>
      <c r="I23" s="48">
        <v>7.35</v>
      </c>
      <c r="J23" s="48">
        <v>7.45</v>
      </c>
      <c r="K23" s="33">
        <v>119</v>
      </c>
    </row>
    <row r="24" spans="1:11" s="4" customFormat="1" ht="12" customHeight="1">
      <c r="A24" s="195"/>
      <c r="B24" s="74" t="s">
        <v>12</v>
      </c>
      <c r="C24" s="47" t="s">
        <v>0</v>
      </c>
      <c r="D24" s="33">
        <v>5717</v>
      </c>
      <c r="E24" s="108">
        <v>50238</v>
      </c>
      <c r="F24" s="33">
        <v>270</v>
      </c>
      <c r="G24" s="48">
        <v>9.5</v>
      </c>
      <c r="H24" s="48">
        <v>10.45</v>
      </c>
      <c r="I24" s="48">
        <v>7</v>
      </c>
      <c r="J24" s="48">
        <v>7.42</v>
      </c>
      <c r="K24" s="33">
        <v>85</v>
      </c>
    </row>
    <row r="25" spans="1:11" s="4" customFormat="1" ht="12" customHeight="1">
      <c r="A25" s="195"/>
      <c r="B25" s="74" t="s">
        <v>13</v>
      </c>
      <c r="C25" s="47" t="s">
        <v>0</v>
      </c>
      <c r="D25" s="33">
        <v>23</v>
      </c>
      <c r="E25" s="108">
        <v>245</v>
      </c>
      <c r="F25" s="33">
        <v>4</v>
      </c>
      <c r="G25" s="48">
        <v>10.49</v>
      </c>
      <c r="H25" s="48">
        <v>10.5</v>
      </c>
      <c r="I25" s="48">
        <v>10.49</v>
      </c>
      <c r="J25" s="48" t="s">
        <v>142</v>
      </c>
      <c r="K25" s="33">
        <v>3</v>
      </c>
    </row>
    <row r="26" spans="1:11" s="4" customFormat="1" ht="12" customHeight="1">
      <c r="A26" s="195"/>
      <c r="B26" s="74" t="s">
        <v>14</v>
      </c>
      <c r="C26" s="47" t="s">
        <v>0</v>
      </c>
      <c r="D26" s="33">
        <v>10</v>
      </c>
      <c r="E26" s="108">
        <v>106</v>
      </c>
      <c r="F26" s="33">
        <v>1</v>
      </c>
      <c r="G26" s="48">
        <v>10.6</v>
      </c>
      <c r="H26" s="48">
        <v>10.6</v>
      </c>
      <c r="I26" s="48">
        <v>10.6</v>
      </c>
      <c r="J26" s="48" t="s">
        <v>142</v>
      </c>
      <c r="K26" s="33">
        <v>1</v>
      </c>
    </row>
    <row r="27" spans="1:11" s="4" customFormat="1" ht="12" customHeight="1" thickBot="1">
      <c r="A27" s="204"/>
      <c r="B27" s="98" t="s">
        <v>154</v>
      </c>
      <c r="C27" s="158" t="s">
        <v>0</v>
      </c>
      <c r="D27" s="159">
        <v>658</v>
      </c>
      <c r="E27" s="160">
        <v>6601</v>
      </c>
      <c r="F27" s="159">
        <v>21</v>
      </c>
      <c r="G27" s="161">
        <v>10.01</v>
      </c>
      <c r="H27" s="161">
        <v>10.13</v>
      </c>
      <c r="I27" s="161">
        <v>10.01</v>
      </c>
      <c r="J27" s="161">
        <v>10.13</v>
      </c>
      <c r="K27" s="159">
        <v>15</v>
      </c>
    </row>
    <row r="28" spans="1:11" s="4" customFormat="1" ht="30.75" customHeight="1">
      <c r="A28" s="186" t="s">
        <v>58</v>
      </c>
      <c r="B28" s="68" t="s">
        <v>62</v>
      </c>
      <c r="C28" s="42" t="s">
        <v>0</v>
      </c>
      <c r="D28" s="31">
        <v>601</v>
      </c>
      <c r="E28" s="106">
        <v>1803</v>
      </c>
      <c r="F28" s="31">
        <v>2</v>
      </c>
      <c r="G28" s="46">
        <v>2.5</v>
      </c>
      <c r="H28" s="46">
        <v>2.5</v>
      </c>
      <c r="I28" s="46">
        <v>2.5</v>
      </c>
      <c r="J28" s="46">
        <v>2.5</v>
      </c>
      <c r="K28" s="31">
        <v>1</v>
      </c>
    </row>
    <row r="29" spans="1:11" s="4" customFormat="1" ht="30.75" customHeight="1">
      <c r="A29" s="187"/>
      <c r="B29" s="69" t="s">
        <v>15</v>
      </c>
      <c r="C29" s="47" t="s">
        <v>0</v>
      </c>
      <c r="D29" s="33">
        <v>266</v>
      </c>
      <c r="E29" s="108">
        <v>4511</v>
      </c>
      <c r="F29" s="33">
        <v>206</v>
      </c>
      <c r="G29" s="48">
        <v>17.5</v>
      </c>
      <c r="H29" s="48">
        <v>18.05</v>
      </c>
      <c r="I29" s="48">
        <v>15.49</v>
      </c>
      <c r="J29" s="48">
        <v>16.98</v>
      </c>
      <c r="K29" s="33">
        <v>94</v>
      </c>
    </row>
    <row r="30" spans="1:11" s="4" customFormat="1" ht="30.75" customHeight="1">
      <c r="A30" s="187"/>
      <c r="B30" s="146" t="s">
        <v>99</v>
      </c>
      <c r="C30" s="147" t="s">
        <v>0</v>
      </c>
      <c r="D30" s="148">
        <v>34</v>
      </c>
      <c r="E30" s="149">
        <v>102</v>
      </c>
      <c r="F30" s="148">
        <v>21</v>
      </c>
      <c r="G30" s="150">
        <v>2.7</v>
      </c>
      <c r="H30" s="150">
        <v>3.35</v>
      </c>
      <c r="I30" s="150">
        <v>2.6</v>
      </c>
      <c r="J30" s="150">
        <v>3.25</v>
      </c>
      <c r="K30" s="148">
        <v>17</v>
      </c>
    </row>
    <row r="31" spans="1:11" s="4" customFormat="1" ht="30.75" customHeight="1" thickBot="1">
      <c r="A31" s="97"/>
      <c r="B31" s="146" t="s">
        <v>155</v>
      </c>
      <c r="C31" s="147" t="s">
        <v>0</v>
      </c>
      <c r="D31" s="155">
        <v>39</v>
      </c>
      <c r="E31" s="156">
        <v>56</v>
      </c>
      <c r="F31" s="155">
        <v>7</v>
      </c>
      <c r="G31" s="157">
        <v>1</v>
      </c>
      <c r="H31" s="157">
        <v>2.41</v>
      </c>
      <c r="I31" s="157">
        <v>1</v>
      </c>
      <c r="J31" s="157">
        <v>2.41</v>
      </c>
      <c r="K31" s="155">
        <v>5</v>
      </c>
    </row>
    <row r="32" spans="1:11" s="4" customFormat="1" ht="30.75" customHeight="1" thickBot="1">
      <c r="A32" s="151" t="s">
        <v>57</v>
      </c>
      <c r="B32" s="76" t="s">
        <v>16</v>
      </c>
      <c r="C32" s="49" t="s">
        <v>0</v>
      </c>
      <c r="D32" s="152">
        <v>44</v>
      </c>
      <c r="E32" s="153">
        <v>4562</v>
      </c>
      <c r="F32" s="152">
        <v>29</v>
      </c>
      <c r="G32" s="154">
        <v>102.9</v>
      </c>
      <c r="H32" s="154">
        <v>104</v>
      </c>
      <c r="I32" s="154">
        <v>102.5</v>
      </c>
      <c r="J32" s="154">
        <v>103.8</v>
      </c>
      <c r="K32" s="152">
        <v>20</v>
      </c>
    </row>
    <row r="33" spans="1:15" ht="16.5" customHeight="1" thickBot="1">
      <c r="A33" s="185" t="s">
        <v>136</v>
      </c>
      <c r="B33" s="185"/>
      <c r="C33" s="49" t="s">
        <v>0</v>
      </c>
      <c r="D33" s="109">
        <f>SUM(D5:D32)</f>
        <v>77502</v>
      </c>
      <c r="E33" s="109">
        <f>SUM(E5:E32)</f>
        <v>515371</v>
      </c>
      <c r="F33" s="109">
        <f>SUM(F5:F32)</f>
        <v>14701</v>
      </c>
      <c r="G33" s="162"/>
      <c r="H33" s="162"/>
      <c r="I33" s="162"/>
      <c r="J33" s="162"/>
      <c r="K33" s="162"/>
      <c r="O33" s="3"/>
    </row>
    <row r="34" ht="13.5" customHeight="1">
      <c r="A34" s="7" t="s">
        <v>71</v>
      </c>
    </row>
  </sheetData>
  <sheetProtection/>
  <mergeCells count="5">
    <mergeCell ref="D3:K3"/>
    <mergeCell ref="A5:A6"/>
    <mergeCell ref="A28:A30"/>
    <mergeCell ref="A33:B33"/>
    <mergeCell ref="A7:A27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W34"/>
  <sheetViews>
    <sheetView zoomScale="120" zoomScaleNormal="120" zoomScalePageLayoutView="0" workbookViewId="0" topLeftCell="A1">
      <selection activeCell="A1" sqref="A1:K1"/>
    </sheetView>
  </sheetViews>
  <sheetFormatPr defaultColWidth="9.140625" defaultRowHeight="12.75"/>
  <cols>
    <col min="1" max="1" width="6.8515625" style="10" customWidth="1"/>
    <col min="2" max="2" width="22.8515625" style="10" customWidth="1"/>
    <col min="3" max="3" width="7.8515625" style="6" customWidth="1"/>
    <col min="4" max="14" width="8.7109375" style="104" customWidth="1"/>
    <col min="15" max="15" width="8.7109375" style="103" customWidth="1"/>
    <col min="16" max="16384" width="9.140625" style="3" customWidth="1"/>
  </cols>
  <sheetData>
    <row r="1" spans="1:23" ht="19.5" customHeight="1">
      <c r="A1" s="61" t="s">
        <v>117</v>
      </c>
      <c r="B1" s="71"/>
      <c r="C1" s="61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2"/>
      <c r="Q1" s="12"/>
      <c r="R1" s="12"/>
      <c r="S1" s="12"/>
      <c r="T1" s="12"/>
      <c r="U1" s="12"/>
      <c r="V1" s="12"/>
      <c r="W1" s="12"/>
    </row>
    <row r="2" spans="1:23" ht="6.75" customHeight="1" thickBot="1">
      <c r="A2" s="7"/>
      <c r="M2" s="110"/>
      <c r="N2" s="101"/>
      <c r="O2" s="101"/>
      <c r="P2" s="1"/>
      <c r="Q2" s="1"/>
      <c r="R2" s="1"/>
      <c r="S2" s="1"/>
      <c r="T2" s="1"/>
      <c r="U2" s="1"/>
      <c r="V2" s="1"/>
      <c r="W2" s="1"/>
    </row>
    <row r="3" spans="1:23" ht="13.5" thickBot="1">
      <c r="A3" s="7"/>
      <c r="C3" s="197">
        <v>2011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"/>
      <c r="Q3" s="1"/>
      <c r="R3" s="1"/>
      <c r="S3" s="1"/>
      <c r="T3" s="1"/>
      <c r="U3" s="1"/>
      <c r="V3" s="1"/>
      <c r="W3" s="1"/>
    </row>
    <row r="4" spans="1:15" ht="21.75" thickBot="1">
      <c r="A4" s="22" t="s">
        <v>72</v>
      </c>
      <c r="B4" s="22" t="s">
        <v>73</v>
      </c>
      <c r="C4" s="59" t="s">
        <v>74</v>
      </c>
      <c r="D4" s="80" t="s">
        <v>100</v>
      </c>
      <c r="E4" s="80" t="s">
        <v>101</v>
      </c>
      <c r="F4" s="80" t="s">
        <v>43</v>
      </c>
      <c r="G4" s="80" t="s">
        <v>44</v>
      </c>
      <c r="H4" s="80" t="s">
        <v>45</v>
      </c>
      <c r="I4" s="80" t="s">
        <v>46</v>
      </c>
      <c r="J4" s="80" t="s">
        <v>47</v>
      </c>
      <c r="K4" s="80" t="s">
        <v>102</v>
      </c>
      <c r="L4" s="80" t="s">
        <v>103</v>
      </c>
      <c r="M4" s="80" t="s">
        <v>104</v>
      </c>
      <c r="N4" s="80" t="s">
        <v>105</v>
      </c>
      <c r="O4" s="80" t="s">
        <v>106</v>
      </c>
    </row>
    <row r="5" spans="1:15" ht="33.75" customHeight="1">
      <c r="A5" s="186" t="s">
        <v>53</v>
      </c>
      <c r="B5" s="68" t="s">
        <v>54</v>
      </c>
      <c r="C5" s="42" t="s">
        <v>0</v>
      </c>
      <c r="D5" s="51">
        <v>19.07</v>
      </c>
      <c r="E5" s="57">
        <v>18.67</v>
      </c>
      <c r="F5" s="51">
        <v>18.24</v>
      </c>
      <c r="G5" s="51">
        <v>18.32</v>
      </c>
      <c r="H5" s="51">
        <v>17.73</v>
      </c>
      <c r="I5" s="51">
        <v>17.47</v>
      </c>
      <c r="J5" s="51">
        <v>16.94</v>
      </c>
      <c r="K5" s="51">
        <v>15.59</v>
      </c>
      <c r="L5" s="57">
        <v>15.18</v>
      </c>
      <c r="M5" s="57">
        <v>14.51</v>
      </c>
      <c r="N5" s="57">
        <v>13.59</v>
      </c>
      <c r="O5" s="57">
        <v>14.38</v>
      </c>
    </row>
    <row r="6" spans="1:15" s="8" customFormat="1" ht="33.75" customHeight="1" thickBot="1">
      <c r="A6" s="187"/>
      <c r="B6" s="70" t="s">
        <v>55</v>
      </c>
      <c r="C6" s="44" t="s">
        <v>0</v>
      </c>
      <c r="D6" s="50">
        <v>19</v>
      </c>
      <c r="E6" s="56">
        <v>18.58</v>
      </c>
      <c r="F6" s="50">
        <v>18.39</v>
      </c>
      <c r="G6" s="50">
        <v>18.31</v>
      </c>
      <c r="H6" s="50">
        <v>17.6</v>
      </c>
      <c r="I6" s="50">
        <v>17.51</v>
      </c>
      <c r="J6" s="50">
        <v>16.95</v>
      </c>
      <c r="K6" s="50">
        <v>15.49</v>
      </c>
      <c r="L6" s="56">
        <v>15.06</v>
      </c>
      <c r="M6" s="56">
        <v>14.53</v>
      </c>
      <c r="N6" s="56">
        <v>13.51</v>
      </c>
      <c r="O6" s="56">
        <v>14.5</v>
      </c>
    </row>
    <row r="7" spans="1:15" s="4" customFormat="1" ht="12" customHeight="1">
      <c r="A7" s="194" t="s">
        <v>60</v>
      </c>
      <c r="B7" s="72" t="s">
        <v>1</v>
      </c>
      <c r="C7" s="42" t="s">
        <v>0</v>
      </c>
      <c r="D7" s="51">
        <v>1.66</v>
      </c>
      <c r="E7" s="57">
        <v>1.66</v>
      </c>
      <c r="F7" s="51">
        <v>1.66</v>
      </c>
      <c r="G7" s="51">
        <v>1.66</v>
      </c>
      <c r="H7" s="51">
        <v>1.66</v>
      </c>
      <c r="I7" s="51">
        <v>1.87</v>
      </c>
      <c r="J7" s="51">
        <v>1.87</v>
      </c>
      <c r="K7" s="51">
        <v>1.87</v>
      </c>
      <c r="L7" s="51">
        <v>1.87</v>
      </c>
      <c r="M7" s="57">
        <v>1.81</v>
      </c>
      <c r="N7" s="57">
        <v>1.81</v>
      </c>
      <c r="O7" s="57">
        <v>1.81</v>
      </c>
    </row>
    <row r="8" spans="1:15" s="4" customFormat="1" ht="12" customHeight="1">
      <c r="A8" s="195"/>
      <c r="B8" s="74" t="s">
        <v>2</v>
      </c>
      <c r="C8" s="47" t="s">
        <v>0</v>
      </c>
      <c r="D8" s="52">
        <v>7.8</v>
      </c>
      <c r="E8" s="55">
        <v>7.11</v>
      </c>
      <c r="F8" s="52">
        <v>7.5</v>
      </c>
      <c r="G8" s="52">
        <v>6.8</v>
      </c>
      <c r="H8" s="52">
        <v>7</v>
      </c>
      <c r="I8" s="52">
        <v>6.92</v>
      </c>
      <c r="J8" s="52">
        <v>6.94</v>
      </c>
      <c r="K8" s="52">
        <v>6.78</v>
      </c>
      <c r="L8" s="55">
        <v>6</v>
      </c>
      <c r="M8" s="55">
        <v>6</v>
      </c>
      <c r="N8" s="55">
        <v>5.94</v>
      </c>
      <c r="O8" s="55">
        <v>5.81</v>
      </c>
    </row>
    <row r="9" spans="1:15" s="4" customFormat="1" ht="12" customHeight="1">
      <c r="A9" s="195"/>
      <c r="B9" s="74" t="s">
        <v>3</v>
      </c>
      <c r="C9" s="47" t="s">
        <v>0</v>
      </c>
      <c r="D9" s="52">
        <v>7.94</v>
      </c>
      <c r="E9" s="55">
        <v>7.83</v>
      </c>
      <c r="F9" s="52">
        <v>7.89</v>
      </c>
      <c r="G9" s="52">
        <v>7.54</v>
      </c>
      <c r="H9" s="52">
        <v>7.41</v>
      </c>
      <c r="I9" s="52">
        <v>7.25</v>
      </c>
      <c r="J9" s="52">
        <v>7.29</v>
      </c>
      <c r="K9" s="52">
        <v>7.16</v>
      </c>
      <c r="L9" s="55">
        <v>6.76</v>
      </c>
      <c r="M9" s="55">
        <v>6.5</v>
      </c>
      <c r="N9" s="55">
        <v>6.3</v>
      </c>
      <c r="O9" s="55">
        <v>5.64</v>
      </c>
    </row>
    <row r="10" spans="1:15" s="4" customFormat="1" ht="12" customHeight="1">
      <c r="A10" s="195"/>
      <c r="B10" s="74" t="s">
        <v>4</v>
      </c>
      <c r="C10" s="47" t="s">
        <v>0</v>
      </c>
      <c r="D10" s="52">
        <v>10.75</v>
      </c>
      <c r="E10" s="55">
        <v>10.7</v>
      </c>
      <c r="F10" s="55">
        <v>10.1</v>
      </c>
      <c r="G10" s="55">
        <v>10.09</v>
      </c>
      <c r="H10" s="52">
        <v>10.1</v>
      </c>
      <c r="I10" s="52">
        <v>10.1</v>
      </c>
      <c r="J10" s="52">
        <v>10.1</v>
      </c>
      <c r="K10" s="52">
        <v>10.1</v>
      </c>
      <c r="L10" s="52">
        <v>10.1</v>
      </c>
      <c r="M10" s="52">
        <v>10.35</v>
      </c>
      <c r="N10" s="52">
        <v>10.3</v>
      </c>
      <c r="O10" s="52">
        <v>10.3</v>
      </c>
    </row>
    <row r="11" spans="1:15" s="4" customFormat="1" ht="12" customHeight="1">
      <c r="A11" s="195"/>
      <c r="B11" s="74" t="s">
        <v>141</v>
      </c>
      <c r="C11" s="47" t="s">
        <v>0</v>
      </c>
      <c r="D11" s="52">
        <v>100.5</v>
      </c>
      <c r="E11" s="55">
        <v>100.5</v>
      </c>
      <c r="F11" s="52">
        <v>100.5</v>
      </c>
      <c r="G11" s="52">
        <v>100</v>
      </c>
      <c r="H11" s="52">
        <v>100</v>
      </c>
      <c r="I11" s="52">
        <v>100</v>
      </c>
      <c r="J11" s="52">
        <v>100</v>
      </c>
      <c r="K11" s="52">
        <v>100</v>
      </c>
      <c r="L11" s="55">
        <v>100</v>
      </c>
      <c r="M11" s="55">
        <v>100</v>
      </c>
      <c r="N11" s="55">
        <v>100</v>
      </c>
      <c r="O11" s="55">
        <v>100.5</v>
      </c>
    </row>
    <row r="12" spans="1:15" s="4" customFormat="1" ht="12" customHeight="1">
      <c r="A12" s="195"/>
      <c r="B12" s="74" t="s">
        <v>5</v>
      </c>
      <c r="C12" s="47" t="s">
        <v>0</v>
      </c>
      <c r="D12" s="52">
        <v>18.65</v>
      </c>
      <c r="E12" s="55">
        <v>19</v>
      </c>
      <c r="F12" s="52">
        <v>19</v>
      </c>
      <c r="G12" s="52">
        <v>19</v>
      </c>
      <c r="H12" s="52">
        <v>19</v>
      </c>
      <c r="I12" s="52">
        <v>19.1</v>
      </c>
      <c r="J12" s="52">
        <v>19.25</v>
      </c>
      <c r="K12" s="52">
        <v>19.25</v>
      </c>
      <c r="L12" s="55">
        <v>19.49</v>
      </c>
      <c r="M12" s="55">
        <v>19.45</v>
      </c>
      <c r="N12" s="55">
        <v>19.2</v>
      </c>
      <c r="O12" s="55">
        <v>19.4</v>
      </c>
    </row>
    <row r="13" spans="1:15" s="4" customFormat="1" ht="12" customHeight="1">
      <c r="A13" s="195"/>
      <c r="B13" s="74" t="s">
        <v>6</v>
      </c>
      <c r="C13" s="47" t="s">
        <v>0</v>
      </c>
      <c r="D13" s="52">
        <v>6.5</v>
      </c>
      <c r="E13" s="55">
        <v>26.5</v>
      </c>
      <c r="F13" s="52">
        <v>26.5</v>
      </c>
      <c r="G13" s="52">
        <v>25.26</v>
      </c>
      <c r="H13" s="52">
        <v>25.35</v>
      </c>
      <c r="I13" s="52">
        <v>25.6</v>
      </c>
      <c r="J13" s="52">
        <v>25.6</v>
      </c>
      <c r="K13" s="52">
        <v>25.6</v>
      </c>
      <c r="L13" s="52">
        <v>25.95</v>
      </c>
      <c r="M13" s="52">
        <v>26</v>
      </c>
      <c r="N13" s="52">
        <v>26</v>
      </c>
      <c r="O13" s="55">
        <v>26</v>
      </c>
    </row>
    <row r="14" spans="1:15" s="4" customFormat="1" ht="12" customHeight="1">
      <c r="A14" s="195"/>
      <c r="B14" s="74" t="s">
        <v>21</v>
      </c>
      <c r="C14" s="47" t="s">
        <v>0</v>
      </c>
      <c r="D14" s="52">
        <v>25.5</v>
      </c>
      <c r="E14" s="52">
        <v>25.5</v>
      </c>
      <c r="F14" s="52">
        <v>25.5</v>
      </c>
      <c r="G14" s="52">
        <v>25.3</v>
      </c>
      <c r="H14" s="52">
        <v>25.3</v>
      </c>
      <c r="I14" s="52">
        <v>25.75</v>
      </c>
      <c r="J14" s="52">
        <v>25.6</v>
      </c>
      <c r="K14" s="52">
        <v>25.6</v>
      </c>
      <c r="L14" s="55">
        <v>26</v>
      </c>
      <c r="M14" s="55">
        <v>26</v>
      </c>
      <c r="N14" s="55">
        <v>26</v>
      </c>
      <c r="O14" s="55">
        <v>26</v>
      </c>
    </row>
    <row r="15" spans="1:15" s="4" customFormat="1" ht="12" customHeight="1">
      <c r="A15" s="195"/>
      <c r="B15" s="74" t="s">
        <v>153</v>
      </c>
      <c r="C15" s="47" t="s">
        <v>0</v>
      </c>
      <c r="D15" s="52"/>
      <c r="E15" s="55"/>
      <c r="F15" s="52"/>
      <c r="G15" s="52"/>
      <c r="H15" s="52"/>
      <c r="I15" s="52"/>
      <c r="J15" s="52"/>
      <c r="K15" s="52"/>
      <c r="L15" s="55"/>
      <c r="M15" s="55">
        <v>25</v>
      </c>
      <c r="N15" s="55">
        <v>25</v>
      </c>
      <c r="O15" s="55">
        <v>25</v>
      </c>
    </row>
    <row r="16" spans="1:15" s="4" customFormat="1" ht="12" customHeight="1">
      <c r="A16" s="195"/>
      <c r="B16" s="74" t="s">
        <v>7</v>
      </c>
      <c r="C16" s="47" t="s">
        <v>0</v>
      </c>
      <c r="D16" s="52">
        <v>1.92</v>
      </c>
      <c r="E16" s="55">
        <v>1.9</v>
      </c>
      <c r="F16" s="52">
        <v>1.9</v>
      </c>
      <c r="G16" s="52">
        <v>1.94</v>
      </c>
      <c r="H16" s="52">
        <v>1.74</v>
      </c>
      <c r="I16" s="52">
        <v>1.68</v>
      </c>
      <c r="J16" s="52">
        <v>1.67</v>
      </c>
      <c r="K16" s="52">
        <v>1.65</v>
      </c>
      <c r="L16" s="55">
        <v>1.65</v>
      </c>
      <c r="M16" s="55">
        <v>1.61</v>
      </c>
      <c r="N16" s="55">
        <v>1.6</v>
      </c>
      <c r="O16" s="55">
        <v>1.63</v>
      </c>
    </row>
    <row r="17" spans="1:15" s="4" customFormat="1" ht="12" customHeight="1">
      <c r="A17" s="195"/>
      <c r="B17" s="74" t="s">
        <v>8</v>
      </c>
      <c r="C17" s="47" t="s">
        <v>0</v>
      </c>
      <c r="D17" s="52">
        <v>1.91</v>
      </c>
      <c r="E17" s="55">
        <v>1.89</v>
      </c>
      <c r="F17" s="52">
        <v>1.9</v>
      </c>
      <c r="G17" s="52">
        <v>1.92</v>
      </c>
      <c r="H17" s="52"/>
      <c r="I17" s="52"/>
      <c r="J17" s="52"/>
      <c r="K17" s="52"/>
      <c r="L17" s="52"/>
      <c r="M17" s="52"/>
      <c r="N17" s="52"/>
      <c r="O17" s="52"/>
    </row>
    <row r="18" spans="1:15" s="4" customFormat="1" ht="12" customHeight="1">
      <c r="A18" s="195"/>
      <c r="B18" s="74" t="s">
        <v>17</v>
      </c>
      <c r="C18" s="47" t="s">
        <v>0</v>
      </c>
      <c r="D18" s="52">
        <v>103</v>
      </c>
      <c r="E18" s="55">
        <v>104</v>
      </c>
      <c r="F18" s="52">
        <v>104</v>
      </c>
      <c r="G18" s="52">
        <v>104</v>
      </c>
      <c r="H18" s="52">
        <v>100</v>
      </c>
      <c r="I18" s="52">
        <v>100</v>
      </c>
      <c r="J18" s="52">
        <v>100.1</v>
      </c>
      <c r="K18" s="52">
        <v>100.5</v>
      </c>
      <c r="L18" s="55">
        <v>100</v>
      </c>
      <c r="M18" s="55">
        <v>100</v>
      </c>
      <c r="N18" s="55">
        <v>101</v>
      </c>
      <c r="O18" s="55">
        <v>101</v>
      </c>
    </row>
    <row r="19" spans="1:15" s="4" customFormat="1" ht="12" customHeight="1">
      <c r="A19" s="195"/>
      <c r="B19" s="74" t="s">
        <v>20</v>
      </c>
      <c r="C19" s="47" t="s">
        <v>0</v>
      </c>
      <c r="D19" s="52">
        <v>102.5</v>
      </c>
      <c r="E19" s="55">
        <v>104</v>
      </c>
      <c r="F19" s="52">
        <v>104</v>
      </c>
      <c r="G19" s="52">
        <v>104</v>
      </c>
      <c r="H19" s="52">
        <v>100</v>
      </c>
      <c r="I19" s="52">
        <v>100</v>
      </c>
      <c r="J19" s="52">
        <v>100</v>
      </c>
      <c r="K19" s="52">
        <v>100</v>
      </c>
      <c r="L19" s="55">
        <v>100</v>
      </c>
      <c r="M19" s="55">
        <v>100.1</v>
      </c>
      <c r="N19" s="55">
        <v>101</v>
      </c>
      <c r="O19" s="55">
        <v>101</v>
      </c>
    </row>
    <row r="20" spans="1:15" s="4" customFormat="1" ht="12" customHeight="1">
      <c r="A20" s="195"/>
      <c r="B20" s="74" t="s">
        <v>19</v>
      </c>
      <c r="C20" s="47" t="s">
        <v>0</v>
      </c>
      <c r="D20" s="52">
        <v>90</v>
      </c>
      <c r="E20" s="55">
        <v>90</v>
      </c>
      <c r="F20" s="52">
        <v>90</v>
      </c>
      <c r="G20" s="52">
        <v>90</v>
      </c>
      <c r="H20" s="52">
        <v>90</v>
      </c>
      <c r="I20" s="52">
        <v>90</v>
      </c>
      <c r="J20" s="52">
        <v>90</v>
      </c>
      <c r="K20" s="52">
        <v>80.4</v>
      </c>
      <c r="L20" s="55">
        <v>80.4</v>
      </c>
      <c r="M20" s="55">
        <v>80</v>
      </c>
      <c r="N20" s="55">
        <v>80</v>
      </c>
      <c r="O20" s="55">
        <v>77.5</v>
      </c>
    </row>
    <row r="21" spans="1:15" s="4" customFormat="1" ht="12" customHeight="1">
      <c r="A21" s="195"/>
      <c r="B21" s="74" t="s">
        <v>9</v>
      </c>
      <c r="C21" s="47" t="s">
        <v>0</v>
      </c>
      <c r="D21" s="52">
        <v>5.6</v>
      </c>
      <c r="E21" s="55">
        <v>6.1</v>
      </c>
      <c r="F21" s="52">
        <v>3</v>
      </c>
      <c r="G21" s="52">
        <v>3</v>
      </c>
      <c r="H21" s="52">
        <v>2.76</v>
      </c>
      <c r="I21" s="52">
        <v>2.76</v>
      </c>
      <c r="J21" s="52">
        <v>2.76</v>
      </c>
      <c r="K21" s="52">
        <v>2.74</v>
      </c>
      <c r="L21" s="55">
        <v>2.57</v>
      </c>
      <c r="M21" s="55">
        <v>2.47</v>
      </c>
      <c r="N21" s="55">
        <v>2.47</v>
      </c>
      <c r="O21" s="55">
        <v>2.35</v>
      </c>
    </row>
    <row r="22" spans="1:15" s="4" customFormat="1" ht="12" customHeight="1">
      <c r="A22" s="195"/>
      <c r="B22" s="74" t="s">
        <v>10</v>
      </c>
      <c r="C22" s="47" t="s">
        <v>0</v>
      </c>
      <c r="D22" s="52">
        <v>99.3</v>
      </c>
      <c r="E22" s="55">
        <v>100</v>
      </c>
      <c r="F22" s="52">
        <v>109</v>
      </c>
      <c r="G22" s="52">
        <v>109</v>
      </c>
      <c r="H22" s="52">
        <v>100</v>
      </c>
      <c r="I22" s="52">
        <v>100</v>
      </c>
      <c r="J22" s="52">
        <v>100</v>
      </c>
      <c r="K22" s="52">
        <v>100</v>
      </c>
      <c r="L22" s="55">
        <v>100</v>
      </c>
      <c r="M22" s="55">
        <v>100</v>
      </c>
      <c r="N22" s="55">
        <v>100</v>
      </c>
      <c r="O22" s="55">
        <v>100</v>
      </c>
    </row>
    <row r="23" spans="1:15" s="4" customFormat="1" ht="12" customHeight="1">
      <c r="A23" s="195"/>
      <c r="B23" s="74" t="s">
        <v>11</v>
      </c>
      <c r="C23" s="47" t="s">
        <v>0</v>
      </c>
      <c r="D23" s="52">
        <v>10.14</v>
      </c>
      <c r="E23" s="52">
        <v>9.99</v>
      </c>
      <c r="F23" s="52">
        <v>9.7</v>
      </c>
      <c r="G23" s="52">
        <v>9.4</v>
      </c>
      <c r="H23" s="52">
        <v>9.1</v>
      </c>
      <c r="I23" s="52">
        <v>8.6</v>
      </c>
      <c r="J23" s="52">
        <v>8.68</v>
      </c>
      <c r="K23" s="52">
        <v>8.51</v>
      </c>
      <c r="L23" s="55">
        <v>7.98</v>
      </c>
      <c r="M23" s="55">
        <v>7.85</v>
      </c>
      <c r="N23" s="55">
        <v>7.9</v>
      </c>
      <c r="O23" s="55">
        <v>7.45</v>
      </c>
    </row>
    <row r="24" spans="1:15" s="4" customFormat="1" ht="12" customHeight="1">
      <c r="A24" s="195"/>
      <c r="B24" s="74" t="s">
        <v>12</v>
      </c>
      <c r="C24" s="47" t="s">
        <v>0</v>
      </c>
      <c r="D24" s="52">
        <v>10.37</v>
      </c>
      <c r="E24" s="55">
        <v>9.14</v>
      </c>
      <c r="F24" s="52">
        <v>9</v>
      </c>
      <c r="G24" s="52">
        <v>8.8</v>
      </c>
      <c r="H24" s="52">
        <v>8.6</v>
      </c>
      <c r="I24" s="52">
        <v>8.48</v>
      </c>
      <c r="J24" s="52">
        <v>8.4</v>
      </c>
      <c r="K24" s="52">
        <v>8.2</v>
      </c>
      <c r="L24" s="55">
        <v>8.19</v>
      </c>
      <c r="M24" s="55">
        <v>7.42</v>
      </c>
      <c r="N24" s="55">
        <v>7.42</v>
      </c>
      <c r="O24" s="55">
        <v>7.42</v>
      </c>
    </row>
    <row r="25" spans="1:15" s="4" customFormat="1" ht="12" customHeight="1">
      <c r="A25" s="195"/>
      <c r="B25" s="74" t="s">
        <v>13</v>
      </c>
      <c r="C25" s="47" t="s">
        <v>0</v>
      </c>
      <c r="D25" s="52">
        <v>10.49</v>
      </c>
      <c r="E25" s="55">
        <v>10.49</v>
      </c>
      <c r="F25" s="52">
        <v>10.5</v>
      </c>
      <c r="G25" s="52">
        <v>10.55</v>
      </c>
      <c r="H25" s="52">
        <v>10.55</v>
      </c>
      <c r="I25" s="52"/>
      <c r="J25" s="52"/>
      <c r="K25" s="52"/>
      <c r="L25" s="55"/>
      <c r="M25" s="55"/>
      <c r="N25" s="55"/>
      <c r="O25" s="55"/>
    </row>
    <row r="26" spans="1:15" s="4" customFormat="1" ht="12" customHeight="1">
      <c r="A26" s="195"/>
      <c r="B26" s="74" t="s">
        <v>14</v>
      </c>
      <c r="C26" s="47" t="s">
        <v>0</v>
      </c>
      <c r="D26" s="52">
        <v>10.5</v>
      </c>
      <c r="E26" s="52">
        <v>10.5</v>
      </c>
      <c r="F26" s="52">
        <v>10.6</v>
      </c>
      <c r="G26" s="52">
        <v>10.6</v>
      </c>
      <c r="H26" s="52">
        <v>10.6</v>
      </c>
      <c r="I26" s="52"/>
      <c r="J26" s="52"/>
      <c r="K26" s="52"/>
      <c r="L26" s="55"/>
      <c r="M26" s="55"/>
      <c r="N26" s="55"/>
      <c r="O26" s="55"/>
    </row>
    <row r="27" spans="1:15" s="4" customFormat="1" ht="12" customHeight="1" thickBot="1">
      <c r="A27" s="204"/>
      <c r="B27" s="98" t="s">
        <v>154</v>
      </c>
      <c r="C27" s="44" t="s">
        <v>0</v>
      </c>
      <c r="D27" s="50"/>
      <c r="E27" s="50"/>
      <c r="F27" s="50"/>
      <c r="G27" s="50"/>
      <c r="H27" s="50"/>
      <c r="I27" s="50"/>
      <c r="J27" s="50"/>
      <c r="K27" s="50">
        <v>10.07</v>
      </c>
      <c r="L27" s="50">
        <v>10.12</v>
      </c>
      <c r="M27" s="56">
        <v>10.13</v>
      </c>
      <c r="N27" s="56">
        <v>10.12</v>
      </c>
      <c r="O27" s="56">
        <v>10.13</v>
      </c>
    </row>
    <row r="28" spans="1:15" s="4" customFormat="1" ht="12.75" customHeight="1">
      <c r="A28" s="186" t="s">
        <v>58</v>
      </c>
      <c r="B28" s="68" t="s">
        <v>62</v>
      </c>
      <c r="C28" s="42" t="s">
        <v>0</v>
      </c>
      <c r="D28" s="51">
        <v>2.7</v>
      </c>
      <c r="E28" s="51">
        <v>2.7</v>
      </c>
      <c r="F28" s="51">
        <v>2.7</v>
      </c>
      <c r="G28" s="51">
        <v>2.7</v>
      </c>
      <c r="H28" s="51">
        <v>2.7</v>
      </c>
      <c r="I28" s="51">
        <v>2.7</v>
      </c>
      <c r="J28" s="51">
        <v>2.7</v>
      </c>
      <c r="K28" s="51">
        <v>2.7</v>
      </c>
      <c r="L28" s="57">
        <v>2.5</v>
      </c>
      <c r="M28" s="57">
        <v>2.5</v>
      </c>
      <c r="N28" s="57">
        <v>2.5</v>
      </c>
      <c r="O28" s="57">
        <v>250</v>
      </c>
    </row>
    <row r="29" spans="1:15" s="4" customFormat="1" ht="12.75" customHeight="1">
      <c r="A29" s="187"/>
      <c r="B29" s="69" t="s">
        <v>15</v>
      </c>
      <c r="C29" s="47" t="s">
        <v>0</v>
      </c>
      <c r="D29" s="52">
        <v>16.81</v>
      </c>
      <c r="E29" s="55">
        <v>16.51</v>
      </c>
      <c r="F29" s="52">
        <v>17.05</v>
      </c>
      <c r="G29" s="52">
        <v>17.45</v>
      </c>
      <c r="H29" s="52">
        <v>17.5</v>
      </c>
      <c r="I29" s="52">
        <v>16.01</v>
      </c>
      <c r="J29" s="52">
        <v>16.5</v>
      </c>
      <c r="K29" s="52">
        <v>17.09</v>
      </c>
      <c r="L29" s="55">
        <v>16.5</v>
      </c>
      <c r="M29" s="55">
        <v>16.052</v>
      </c>
      <c r="N29" s="55">
        <v>16.4</v>
      </c>
      <c r="O29" s="55">
        <v>1698</v>
      </c>
    </row>
    <row r="30" spans="1:15" s="4" customFormat="1" ht="12.75" customHeight="1">
      <c r="A30" s="187"/>
      <c r="B30" s="69" t="s">
        <v>99</v>
      </c>
      <c r="C30" s="47" t="s">
        <v>0</v>
      </c>
      <c r="D30" s="52">
        <v>2.64</v>
      </c>
      <c r="E30" s="52">
        <v>2.64</v>
      </c>
      <c r="F30" s="52">
        <v>2.75</v>
      </c>
      <c r="G30" s="52">
        <v>2.75</v>
      </c>
      <c r="H30" s="52">
        <v>2.71</v>
      </c>
      <c r="I30" s="52">
        <v>3.07</v>
      </c>
      <c r="J30" s="52">
        <v>3</v>
      </c>
      <c r="K30" s="52">
        <v>2.97</v>
      </c>
      <c r="L30" s="52">
        <v>3.25</v>
      </c>
      <c r="M30" s="52">
        <v>3.25</v>
      </c>
      <c r="N30" s="52">
        <v>3.35</v>
      </c>
      <c r="O30" s="52">
        <v>3.25</v>
      </c>
    </row>
    <row r="31" spans="1:15" s="4" customFormat="1" ht="12.75" customHeight="1" thickBot="1">
      <c r="A31" s="187"/>
      <c r="B31" s="69" t="s">
        <v>93</v>
      </c>
      <c r="C31" s="47" t="s">
        <v>0</v>
      </c>
      <c r="D31" s="52">
        <v>0.5</v>
      </c>
      <c r="E31" s="52">
        <v>0.5</v>
      </c>
      <c r="F31" s="52">
        <v>1</v>
      </c>
      <c r="G31" s="52">
        <v>1.15</v>
      </c>
      <c r="H31" s="52">
        <v>1.15</v>
      </c>
      <c r="I31" s="52">
        <v>1.55</v>
      </c>
      <c r="J31" s="52">
        <v>1.55</v>
      </c>
      <c r="K31" s="52">
        <v>1.55</v>
      </c>
      <c r="L31" s="52">
        <v>1.72</v>
      </c>
      <c r="M31" s="52">
        <v>1.72</v>
      </c>
      <c r="N31" s="52">
        <v>1.72</v>
      </c>
      <c r="O31" s="52">
        <v>2.41</v>
      </c>
    </row>
    <row r="32" spans="1:15" s="4" customFormat="1" ht="30.75" customHeight="1" thickBot="1">
      <c r="A32" s="151" t="s">
        <v>57</v>
      </c>
      <c r="B32" s="74" t="s">
        <v>16</v>
      </c>
      <c r="C32" s="47" t="s">
        <v>18</v>
      </c>
      <c r="D32" s="52">
        <v>104</v>
      </c>
      <c r="E32" s="55">
        <v>103.5</v>
      </c>
      <c r="F32" s="55">
        <v>103.5</v>
      </c>
      <c r="G32" s="55">
        <v>103.5</v>
      </c>
      <c r="H32" s="55">
        <v>103.5</v>
      </c>
      <c r="I32" s="52">
        <v>103.5</v>
      </c>
      <c r="J32" s="52">
        <v>103.5</v>
      </c>
      <c r="K32" s="52">
        <v>103.5</v>
      </c>
      <c r="L32" s="55">
        <v>103.5</v>
      </c>
      <c r="M32" s="55">
        <v>103.6</v>
      </c>
      <c r="N32" s="55">
        <v>103.8</v>
      </c>
      <c r="O32" s="55">
        <v>103.8</v>
      </c>
    </row>
    <row r="33" spans="1:15" ht="12.75" customHeight="1" thickBot="1">
      <c r="A33" s="185" t="s">
        <v>80</v>
      </c>
      <c r="B33" s="185"/>
      <c r="C33" s="22"/>
      <c r="D33" s="102">
        <v>1507.5</v>
      </c>
      <c r="E33" s="102">
        <v>1507.5</v>
      </c>
      <c r="F33" s="102">
        <v>1507.5</v>
      </c>
      <c r="G33" s="102">
        <v>1507.5</v>
      </c>
      <c r="H33" s="102">
        <v>1507.5</v>
      </c>
      <c r="I33" s="102">
        <v>1507.5</v>
      </c>
      <c r="J33" s="102">
        <v>1507.5</v>
      </c>
      <c r="K33" s="102">
        <v>1507.5</v>
      </c>
      <c r="L33" s="102">
        <v>1507.5</v>
      </c>
      <c r="M33" s="102">
        <v>1507.5</v>
      </c>
      <c r="N33" s="102">
        <v>1507.5</v>
      </c>
      <c r="O33" s="102">
        <v>1507.5</v>
      </c>
    </row>
    <row r="34" spans="1:23" ht="13.5" customHeight="1">
      <c r="A34" s="7" t="s">
        <v>39</v>
      </c>
      <c r="M34" s="110"/>
      <c r="N34" s="101"/>
      <c r="O34" s="101"/>
      <c r="P34" s="1"/>
      <c r="Q34" s="1"/>
      <c r="R34" s="1"/>
      <c r="S34" s="1"/>
      <c r="T34" s="1"/>
      <c r="U34" s="1"/>
      <c r="V34" s="1"/>
      <c r="W34" s="1"/>
    </row>
  </sheetData>
  <sheetProtection/>
  <mergeCells count="5">
    <mergeCell ref="C3:O3"/>
    <mergeCell ref="A5:A6"/>
    <mergeCell ref="A7:A27"/>
    <mergeCell ref="A28:A31"/>
    <mergeCell ref="A33:B3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19"/>
  <sheetViews>
    <sheetView zoomScale="120" zoomScaleNormal="120" zoomScalePageLayoutView="0" workbookViewId="0" topLeftCell="A1">
      <selection activeCell="A1" sqref="A1:K1"/>
    </sheetView>
  </sheetViews>
  <sheetFormatPr defaultColWidth="9.140625" defaultRowHeight="12.75"/>
  <cols>
    <col min="1" max="1" width="16.7109375" style="1" customWidth="1"/>
    <col min="2" max="2" width="16.7109375" style="103" customWidth="1"/>
    <col min="3" max="3" width="16.7109375" style="110" customWidth="1"/>
    <col min="4" max="8" width="16.7109375" style="104" customWidth="1"/>
    <col min="9" max="16384" width="9.140625" style="1" customWidth="1"/>
  </cols>
  <sheetData>
    <row r="1" spans="1:8" ht="19.5" customHeight="1">
      <c r="A1" s="61" t="s">
        <v>121</v>
      </c>
      <c r="B1" s="100"/>
      <c r="C1" s="100"/>
      <c r="D1" s="100"/>
      <c r="E1" s="100"/>
      <c r="F1" s="100"/>
      <c r="G1" s="100"/>
      <c r="H1" s="100"/>
    </row>
    <row r="2" spans="1:3" ht="6.75" customHeight="1" thickBot="1">
      <c r="A2" s="11"/>
      <c r="B2" s="104"/>
      <c r="C2" s="104"/>
    </row>
    <row r="3" spans="1:8" ht="13.5" customHeight="1" thickBot="1">
      <c r="A3" s="11"/>
      <c r="B3" s="197" t="s">
        <v>150</v>
      </c>
      <c r="C3" s="197"/>
      <c r="D3" s="197"/>
      <c r="E3" s="197"/>
      <c r="F3" s="197"/>
      <c r="G3" s="197"/>
      <c r="H3" s="197"/>
    </row>
    <row r="4" spans="2:8" ht="13.5" thickBot="1">
      <c r="B4" s="208" t="s">
        <v>81</v>
      </c>
      <c r="C4" s="208"/>
      <c r="D4" s="208"/>
      <c r="E4" s="209" t="s">
        <v>82</v>
      </c>
      <c r="F4" s="209" t="s">
        <v>118</v>
      </c>
      <c r="G4" s="209" t="s">
        <v>119</v>
      </c>
      <c r="H4" s="209" t="s">
        <v>120</v>
      </c>
    </row>
    <row r="5" spans="1:8" ht="21.75" thickBot="1">
      <c r="A5" s="83" t="s">
        <v>131</v>
      </c>
      <c r="B5" s="105" t="s">
        <v>118</v>
      </c>
      <c r="C5" s="105" t="s">
        <v>119</v>
      </c>
      <c r="D5" s="105" t="s">
        <v>70</v>
      </c>
      <c r="E5" s="210"/>
      <c r="F5" s="210"/>
      <c r="G5" s="210"/>
      <c r="H5" s="210"/>
    </row>
    <row r="6" spans="1:8" ht="30" customHeight="1">
      <c r="A6" s="87" t="s">
        <v>41</v>
      </c>
      <c r="B6" s="26">
        <v>2381</v>
      </c>
      <c r="C6" s="26">
        <v>266</v>
      </c>
      <c r="D6" s="26">
        <v>112</v>
      </c>
      <c r="E6" s="38">
        <v>20</v>
      </c>
      <c r="F6" s="38">
        <v>47626</v>
      </c>
      <c r="G6" s="38">
        <v>5323</v>
      </c>
      <c r="H6" s="141">
        <v>2232</v>
      </c>
    </row>
    <row r="7" spans="1:8" s="166" customFormat="1" ht="30" customHeight="1">
      <c r="A7" s="88" t="s">
        <v>42</v>
      </c>
      <c r="B7" s="30">
        <v>1724</v>
      </c>
      <c r="C7" s="30">
        <v>428</v>
      </c>
      <c r="D7" s="30">
        <v>54</v>
      </c>
      <c r="E7" s="39">
        <v>17</v>
      </c>
      <c r="F7" s="39">
        <v>29307</v>
      </c>
      <c r="G7" s="39">
        <v>7279</v>
      </c>
      <c r="H7" s="142">
        <v>920</v>
      </c>
    </row>
    <row r="8" spans="1:8" s="166" customFormat="1" ht="30" customHeight="1">
      <c r="A8" s="88" t="s">
        <v>43</v>
      </c>
      <c r="B8" s="30">
        <v>3312</v>
      </c>
      <c r="C8" s="30">
        <v>571</v>
      </c>
      <c r="D8" s="30">
        <v>70</v>
      </c>
      <c r="E8" s="39">
        <v>22</v>
      </c>
      <c r="F8" s="39">
        <v>72866</v>
      </c>
      <c r="G8" s="39">
        <v>12557</v>
      </c>
      <c r="H8" s="142">
        <v>1534</v>
      </c>
    </row>
    <row r="9" spans="1:8" s="166" customFormat="1" ht="30" customHeight="1">
      <c r="A9" s="88" t="s">
        <v>44</v>
      </c>
      <c r="B9" s="30">
        <v>4952</v>
      </c>
      <c r="C9" s="30">
        <v>971</v>
      </c>
      <c r="D9" s="30">
        <v>48</v>
      </c>
      <c r="E9" s="39">
        <v>19</v>
      </c>
      <c r="F9" s="39">
        <v>94089</v>
      </c>
      <c r="G9" s="39">
        <v>18453</v>
      </c>
      <c r="H9" s="142">
        <v>917</v>
      </c>
    </row>
    <row r="10" spans="1:8" s="166" customFormat="1" ht="30" customHeight="1">
      <c r="A10" s="88" t="s">
        <v>45</v>
      </c>
      <c r="B10" s="30">
        <v>3101</v>
      </c>
      <c r="C10" s="30">
        <v>339</v>
      </c>
      <c r="D10" s="30">
        <v>60</v>
      </c>
      <c r="E10" s="39">
        <v>20</v>
      </c>
      <c r="F10" s="39">
        <v>62013</v>
      </c>
      <c r="G10" s="39">
        <v>6772</v>
      </c>
      <c r="H10" s="142">
        <v>1191</v>
      </c>
    </row>
    <row r="11" spans="1:8" s="166" customFormat="1" ht="30" customHeight="1">
      <c r="A11" s="88" t="s">
        <v>46</v>
      </c>
      <c r="B11" s="30">
        <v>1585</v>
      </c>
      <c r="C11" s="30">
        <v>127</v>
      </c>
      <c r="D11" s="30">
        <v>50</v>
      </c>
      <c r="E11" s="39">
        <v>22</v>
      </c>
      <c r="F11" s="39">
        <v>34880</v>
      </c>
      <c r="G11" s="39">
        <v>2800</v>
      </c>
      <c r="H11" s="142">
        <v>1107</v>
      </c>
    </row>
    <row r="12" spans="1:8" s="166" customFormat="1" ht="30" customHeight="1">
      <c r="A12" s="88" t="s">
        <v>47</v>
      </c>
      <c r="B12" s="30">
        <v>1603</v>
      </c>
      <c r="C12" s="30">
        <v>152</v>
      </c>
      <c r="D12" s="30">
        <v>51</v>
      </c>
      <c r="E12" s="39">
        <v>21</v>
      </c>
      <c r="F12" s="39">
        <v>33655</v>
      </c>
      <c r="G12" s="39">
        <v>3194</v>
      </c>
      <c r="H12" s="142">
        <v>1079</v>
      </c>
    </row>
    <row r="13" spans="1:8" s="166" customFormat="1" ht="30" customHeight="1">
      <c r="A13" s="88" t="s">
        <v>48</v>
      </c>
      <c r="B13" s="30">
        <v>2125</v>
      </c>
      <c r="C13" s="30">
        <v>207</v>
      </c>
      <c r="D13" s="30">
        <v>50</v>
      </c>
      <c r="E13" s="39">
        <v>20</v>
      </c>
      <c r="F13" s="39">
        <v>42509</v>
      </c>
      <c r="G13" s="39">
        <v>4130</v>
      </c>
      <c r="H13" s="142">
        <v>1006</v>
      </c>
    </row>
    <row r="14" spans="1:8" s="166" customFormat="1" ht="30" customHeight="1">
      <c r="A14" s="88" t="s">
        <v>49</v>
      </c>
      <c r="B14" s="30">
        <v>1354</v>
      </c>
      <c r="C14" s="30">
        <v>157</v>
      </c>
      <c r="D14" s="30">
        <v>55</v>
      </c>
      <c r="E14" s="39">
        <v>21</v>
      </c>
      <c r="F14" s="39">
        <v>28432</v>
      </c>
      <c r="G14" s="39">
        <v>3303</v>
      </c>
      <c r="H14" s="142">
        <v>1147</v>
      </c>
    </row>
    <row r="15" spans="1:8" s="166" customFormat="1" ht="30" customHeight="1">
      <c r="A15" s="88" t="s">
        <v>50</v>
      </c>
      <c r="B15" s="30">
        <v>832</v>
      </c>
      <c r="C15" s="30">
        <v>107</v>
      </c>
      <c r="D15" s="30">
        <v>43</v>
      </c>
      <c r="E15" s="39">
        <v>21</v>
      </c>
      <c r="F15" s="39">
        <v>17474</v>
      </c>
      <c r="G15" s="39">
        <v>2254</v>
      </c>
      <c r="H15" s="142">
        <v>901</v>
      </c>
    </row>
    <row r="16" spans="1:8" s="166" customFormat="1" ht="30" customHeight="1">
      <c r="A16" s="88" t="s">
        <v>51</v>
      </c>
      <c r="B16" s="30">
        <v>957</v>
      </c>
      <c r="C16" s="30">
        <v>92</v>
      </c>
      <c r="D16" s="30">
        <v>69</v>
      </c>
      <c r="E16" s="39">
        <v>19</v>
      </c>
      <c r="F16" s="39">
        <v>18186</v>
      </c>
      <c r="G16" s="39">
        <v>1750</v>
      </c>
      <c r="H16" s="142">
        <v>1308</v>
      </c>
    </row>
    <row r="17" spans="1:8" s="166" customFormat="1" ht="30" customHeight="1" thickBot="1">
      <c r="A17" s="89" t="s">
        <v>52</v>
      </c>
      <c r="B17" s="29">
        <v>1717</v>
      </c>
      <c r="C17" s="29">
        <v>485</v>
      </c>
      <c r="D17" s="29">
        <v>68</v>
      </c>
      <c r="E17" s="40">
        <v>20</v>
      </c>
      <c r="F17" s="40">
        <v>34336</v>
      </c>
      <c r="G17" s="40">
        <v>9690</v>
      </c>
      <c r="H17" s="143">
        <v>1359</v>
      </c>
    </row>
    <row r="18" spans="1:8" s="166" customFormat="1" ht="30" customHeight="1" thickBot="1">
      <c r="A18" s="22" t="s">
        <v>149</v>
      </c>
      <c r="B18" s="114">
        <f>F18/E18</f>
        <v>2129.6404958677685</v>
      </c>
      <c r="C18" s="114">
        <f>G18/E18</f>
        <v>320.2685950413223</v>
      </c>
      <c r="D18" s="114">
        <v>61</v>
      </c>
      <c r="E18" s="114">
        <f>SUM(E6:E17)</f>
        <v>242</v>
      </c>
      <c r="F18" s="114">
        <f>SUM(F6:F17)</f>
        <v>515373</v>
      </c>
      <c r="G18" s="114">
        <f>SUM(G6:G17)</f>
        <v>77505</v>
      </c>
      <c r="H18" s="114">
        <f>SUM(H6:H17)</f>
        <v>14701</v>
      </c>
    </row>
    <row r="19" spans="1:3" ht="13.5" customHeight="1">
      <c r="A19" s="7" t="s">
        <v>39</v>
      </c>
      <c r="B19" s="104"/>
      <c r="C19" s="104"/>
    </row>
  </sheetData>
  <sheetProtection/>
  <mergeCells count="6">
    <mergeCell ref="B3:H3"/>
    <mergeCell ref="B4:D4"/>
    <mergeCell ref="E4:E5"/>
    <mergeCell ref="F4:F5"/>
    <mergeCell ref="G4:G5"/>
    <mergeCell ref="H4:H5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W6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140625" style="10" customWidth="1"/>
    <col min="2" max="2" width="20.57421875" style="65" customWidth="1"/>
    <col min="3" max="3" width="8.140625" style="6" bestFit="1" customWidth="1"/>
    <col min="4" max="4" width="8.140625" style="3" customWidth="1"/>
    <col min="5" max="5" width="7.8515625" style="3" customWidth="1"/>
    <col min="6" max="6" width="7.57421875" style="3" customWidth="1"/>
    <col min="7" max="7" width="7.8515625" style="3" customWidth="1"/>
    <col min="8" max="8" width="8.140625" style="3" customWidth="1"/>
    <col min="9" max="9" width="8.7109375" style="3" customWidth="1"/>
    <col min="10" max="10" width="8.421875" style="3" customWidth="1"/>
    <col min="11" max="11" width="7.8515625" style="3" customWidth="1"/>
    <col min="12" max="12" width="8.140625" style="3" customWidth="1"/>
    <col min="13" max="14" width="8.7109375" style="3" customWidth="1"/>
    <col min="15" max="15" width="8.140625" style="3" bestFit="1" customWidth="1"/>
    <col min="16" max="16" width="9.7109375" style="9" bestFit="1" customWidth="1"/>
    <col min="17" max="16384" width="9.140625" style="3" customWidth="1"/>
  </cols>
  <sheetData>
    <row r="1" spans="1:23" ht="19.5" customHeight="1">
      <c r="A1" s="61" t="s">
        <v>122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2"/>
      <c r="R1" s="12"/>
      <c r="S1" s="12"/>
      <c r="T1" s="12"/>
      <c r="U1" s="12"/>
      <c r="V1" s="12"/>
      <c r="W1" s="12"/>
    </row>
    <row r="2" spans="1:15" ht="6.75" customHeight="1" thickBot="1">
      <c r="A2" s="14"/>
      <c r="M2" s="10"/>
      <c r="N2" s="6"/>
      <c r="O2" s="6"/>
    </row>
    <row r="3" spans="1:16" ht="13.5" customHeight="1" thickBot="1">
      <c r="A3" s="14"/>
      <c r="C3" s="203">
        <v>2011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16" ht="13.5" customHeight="1" thickBot="1">
      <c r="A4" s="22" t="s">
        <v>72</v>
      </c>
      <c r="B4" s="22" t="s">
        <v>73</v>
      </c>
      <c r="C4" s="59" t="s">
        <v>74</v>
      </c>
      <c r="D4" s="80" t="s">
        <v>100</v>
      </c>
      <c r="E4" s="80" t="s">
        <v>101</v>
      </c>
      <c r="F4" s="80" t="s">
        <v>43</v>
      </c>
      <c r="G4" s="80" t="s">
        <v>44</v>
      </c>
      <c r="H4" s="80" t="s">
        <v>45</v>
      </c>
      <c r="I4" s="80" t="s">
        <v>46</v>
      </c>
      <c r="J4" s="80" t="s">
        <v>47</v>
      </c>
      <c r="K4" s="80" t="s">
        <v>102</v>
      </c>
      <c r="L4" s="80" t="s">
        <v>103</v>
      </c>
      <c r="M4" s="80" t="s">
        <v>104</v>
      </c>
      <c r="N4" s="80" t="s">
        <v>105</v>
      </c>
      <c r="O4" s="80" t="s">
        <v>106</v>
      </c>
      <c r="P4" s="80" t="s">
        <v>149</v>
      </c>
    </row>
    <row r="5" spans="1:16" ht="16.5" customHeight="1">
      <c r="A5" s="186" t="s">
        <v>53</v>
      </c>
      <c r="B5" s="211" t="s">
        <v>54</v>
      </c>
      <c r="C5" s="42" t="s">
        <v>0</v>
      </c>
      <c r="D5" s="16">
        <v>18206.53</v>
      </c>
      <c r="E5" s="15">
        <v>6500.48</v>
      </c>
      <c r="F5" s="16">
        <v>23649.71</v>
      </c>
      <c r="G5" s="16">
        <v>14928.27</v>
      </c>
      <c r="H5" s="16">
        <v>22303.72</v>
      </c>
      <c r="I5" s="16">
        <v>16740.08</v>
      </c>
      <c r="J5" s="16">
        <v>18978.82</v>
      </c>
      <c r="K5" s="16">
        <v>13767.7</v>
      </c>
      <c r="L5" s="15">
        <v>7191.43</v>
      </c>
      <c r="M5" s="15">
        <v>6271.04</v>
      </c>
      <c r="N5" s="15">
        <v>9492.54</v>
      </c>
      <c r="O5" s="15">
        <v>10990.78</v>
      </c>
      <c r="P5" s="24">
        <f>SUM(D5:O5)</f>
        <v>169021.10000000003</v>
      </c>
    </row>
    <row r="6" spans="1:16" ht="16.5" customHeight="1" thickBot="1">
      <c r="A6" s="187"/>
      <c r="B6" s="212"/>
      <c r="C6" s="44" t="s">
        <v>83</v>
      </c>
      <c r="D6" s="115">
        <f aca="true" t="shared" si="0" ref="D6:P6">D5*100/D$61</f>
        <v>38.2270962719063</v>
      </c>
      <c r="E6" s="115">
        <f t="shared" si="0"/>
        <v>22.18098758843589</v>
      </c>
      <c r="F6" s="115">
        <f t="shared" si="0"/>
        <v>32.45664548701622</v>
      </c>
      <c r="G6" s="115">
        <f t="shared" si="0"/>
        <v>15.866089143531516</v>
      </c>
      <c r="H6" s="115">
        <f t="shared" si="0"/>
        <v>35.96604984159839</v>
      </c>
      <c r="I6" s="115">
        <f t="shared" si="0"/>
        <v>47.99271569239627</v>
      </c>
      <c r="J6" s="115">
        <f t="shared" si="0"/>
        <v>56.39304533652815</v>
      </c>
      <c r="K6" s="115">
        <f t="shared" si="0"/>
        <v>32.38782870492676</v>
      </c>
      <c r="L6" s="115">
        <f t="shared" si="0"/>
        <v>25.29325905135727</v>
      </c>
      <c r="M6" s="115">
        <f t="shared" si="0"/>
        <v>35.8874965348843</v>
      </c>
      <c r="N6" s="115">
        <f t="shared" si="0"/>
        <v>52.198026683705784</v>
      </c>
      <c r="O6" s="115">
        <f t="shared" si="0"/>
        <v>32.0092333823</v>
      </c>
      <c r="P6" s="115">
        <f t="shared" si="0"/>
        <v>32.79581850175605</v>
      </c>
    </row>
    <row r="7" spans="1:16" ht="16.5" customHeight="1">
      <c r="A7" s="187"/>
      <c r="B7" s="213" t="s">
        <v>55</v>
      </c>
      <c r="C7" s="42" t="s">
        <v>0</v>
      </c>
      <c r="D7" s="16">
        <v>8317.41</v>
      </c>
      <c r="E7" s="15">
        <v>2121.77</v>
      </c>
      <c r="F7" s="16">
        <v>19916.46</v>
      </c>
      <c r="G7" s="16">
        <v>2309.82</v>
      </c>
      <c r="H7" s="16">
        <v>3013.41</v>
      </c>
      <c r="I7" s="16">
        <v>1547.17</v>
      </c>
      <c r="J7" s="16">
        <v>4736.7</v>
      </c>
      <c r="K7" s="16">
        <v>6556.35</v>
      </c>
      <c r="L7" s="15">
        <v>2898.21</v>
      </c>
      <c r="M7" s="15">
        <v>1548.89</v>
      </c>
      <c r="N7" s="15">
        <v>2285.37</v>
      </c>
      <c r="O7" s="15">
        <v>2172.74</v>
      </c>
      <c r="P7" s="24">
        <f>SUM(D7:O7)</f>
        <v>57424.29999999999</v>
      </c>
    </row>
    <row r="8" spans="1:16" s="8" customFormat="1" ht="16.5" customHeight="1" thickBot="1">
      <c r="A8" s="188"/>
      <c r="B8" s="214"/>
      <c r="C8" s="44" t="s">
        <v>83</v>
      </c>
      <c r="D8" s="115">
        <f aca="true" t="shared" si="1" ref="D8:P8">D7*100/D$61</f>
        <v>17.463538236166706</v>
      </c>
      <c r="E8" s="115">
        <f t="shared" si="1"/>
        <v>7.239919826769042</v>
      </c>
      <c r="F8" s="115">
        <f t="shared" si="1"/>
        <v>27.33316736553383</v>
      </c>
      <c r="G8" s="115">
        <f t="shared" si="1"/>
        <v>2.4549267949676667</v>
      </c>
      <c r="H8" s="115">
        <f t="shared" si="1"/>
        <v>4.859299446602226</v>
      </c>
      <c r="I8" s="115">
        <f t="shared" si="1"/>
        <v>4.435635309855432</v>
      </c>
      <c r="J8" s="115">
        <f t="shared" si="1"/>
        <v>14.07447553881289</v>
      </c>
      <c r="K8" s="115">
        <f t="shared" si="1"/>
        <v>15.423486909908451</v>
      </c>
      <c r="L8" s="115">
        <f t="shared" si="1"/>
        <v>10.193407474623845</v>
      </c>
      <c r="M8" s="115">
        <f t="shared" si="1"/>
        <v>8.863886134981907</v>
      </c>
      <c r="N8" s="115">
        <f t="shared" si="1"/>
        <v>12.566900349341765</v>
      </c>
      <c r="O8" s="115">
        <f t="shared" si="1"/>
        <v>6.32782584484982</v>
      </c>
      <c r="P8" s="115">
        <f t="shared" si="1"/>
        <v>11.142259282364092</v>
      </c>
    </row>
    <row r="9" spans="1:16" s="4" customFormat="1" ht="9.75" customHeight="1">
      <c r="A9" s="194" t="s">
        <v>60</v>
      </c>
      <c r="B9" s="213" t="s">
        <v>1</v>
      </c>
      <c r="C9" s="42" t="s">
        <v>0</v>
      </c>
      <c r="D9" s="62">
        <v>0.03</v>
      </c>
      <c r="E9" s="66">
        <v>0</v>
      </c>
      <c r="F9" s="62">
        <v>0</v>
      </c>
      <c r="G9" s="62">
        <v>0</v>
      </c>
      <c r="H9" s="62">
        <v>0</v>
      </c>
      <c r="I9" s="62">
        <v>6.93</v>
      </c>
      <c r="J9" s="16">
        <v>0.45</v>
      </c>
      <c r="K9" s="16">
        <v>0</v>
      </c>
      <c r="L9" s="16">
        <v>0</v>
      </c>
      <c r="M9" s="66">
        <v>0.004</v>
      </c>
      <c r="N9" s="15">
        <v>0</v>
      </c>
      <c r="O9" s="15">
        <v>0</v>
      </c>
      <c r="P9" s="24">
        <f>SUM(D9:O9)</f>
        <v>7.414</v>
      </c>
    </row>
    <row r="10" spans="1:16" s="4" customFormat="1" ht="9.75" customHeight="1" thickBot="1">
      <c r="A10" s="195"/>
      <c r="B10" s="214"/>
      <c r="C10" s="44" t="s">
        <v>83</v>
      </c>
      <c r="D10" s="115">
        <f aca="true" t="shared" si="2" ref="D10:P10">D9*100/D$61</f>
        <v>6.29890972171627E-05</v>
      </c>
      <c r="E10" s="115">
        <f t="shared" si="2"/>
        <v>0</v>
      </c>
      <c r="F10" s="115">
        <f t="shared" si="2"/>
        <v>0</v>
      </c>
      <c r="G10" s="115">
        <f t="shared" si="2"/>
        <v>0</v>
      </c>
      <c r="H10" s="115">
        <f t="shared" si="2"/>
        <v>0</v>
      </c>
      <c r="I10" s="115">
        <f t="shared" si="2"/>
        <v>0.01986785724729548</v>
      </c>
      <c r="J10" s="115">
        <f t="shared" si="2"/>
        <v>0.001337115289645914</v>
      </c>
      <c r="K10" s="115">
        <f t="shared" si="2"/>
        <v>0</v>
      </c>
      <c r="L10" s="115">
        <f t="shared" si="2"/>
        <v>0</v>
      </c>
      <c r="M10" s="115">
        <f t="shared" si="2"/>
        <v>2.2890937729553187E-05</v>
      </c>
      <c r="N10" s="115">
        <f t="shared" si="2"/>
        <v>0</v>
      </c>
      <c r="O10" s="115">
        <f t="shared" si="2"/>
        <v>0</v>
      </c>
      <c r="P10" s="115">
        <f t="shared" si="2"/>
        <v>0.001438567127843916</v>
      </c>
    </row>
    <row r="11" spans="1:16" s="4" customFormat="1" ht="9.75" customHeight="1">
      <c r="A11" s="195"/>
      <c r="B11" s="213" t="s">
        <v>2</v>
      </c>
      <c r="C11" s="42" t="s">
        <v>0</v>
      </c>
      <c r="D11" s="16">
        <v>9041.24</v>
      </c>
      <c r="E11" s="15">
        <v>886.16</v>
      </c>
      <c r="F11" s="16">
        <v>772.72</v>
      </c>
      <c r="G11" s="16">
        <v>35897.12</v>
      </c>
      <c r="H11" s="16">
        <v>1797.25</v>
      </c>
      <c r="I11" s="16">
        <v>1413.56</v>
      </c>
      <c r="J11" s="16">
        <v>987.26</v>
      </c>
      <c r="K11" s="16">
        <v>8567.88</v>
      </c>
      <c r="L11" s="15">
        <v>2467.05</v>
      </c>
      <c r="M11" s="15">
        <v>2464.04</v>
      </c>
      <c r="N11" s="15">
        <v>1079.97</v>
      </c>
      <c r="O11" s="15">
        <v>3571.27</v>
      </c>
      <c r="P11" s="24">
        <f>SUM(D11:O11)</f>
        <v>68945.52</v>
      </c>
    </row>
    <row r="12" spans="1:16" s="4" customFormat="1" ht="9.75" customHeight="1" thickBot="1">
      <c r="A12" s="195"/>
      <c r="B12" s="214"/>
      <c r="C12" s="44" t="s">
        <v>83</v>
      </c>
      <c r="D12" s="115">
        <f aca="true" t="shared" si="3" ref="D12:P12">D11*100/D$61</f>
        <v>18.983318177456667</v>
      </c>
      <c r="E12" s="115">
        <f t="shared" si="3"/>
        <v>3.023761931637102</v>
      </c>
      <c r="F12" s="115">
        <f t="shared" si="3"/>
        <v>1.0604738536213414</v>
      </c>
      <c r="G12" s="115">
        <f t="shared" si="3"/>
        <v>38.15223772855449</v>
      </c>
      <c r="H12" s="115">
        <f t="shared" si="3"/>
        <v>2.898170488053684</v>
      </c>
      <c r="I12" s="115">
        <f t="shared" si="3"/>
        <v>4.052584168901443</v>
      </c>
      <c r="J12" s="115">
        <f t="shared" si="3"/>
        <v>2.9335120907907224</v>
      </c>
      <c r="K12" s="115">
        <f t="shared" si="3"/>
        <v>20.155511073335987</v>
      </c>
      <c r="L12" s="115">
        <f t="shared" si="3"/>
        <v>8.676957815434616</v>
      </c>
      <c r="M12" s="115">
        <f t="shared" si="3"/>
        <v>14.101046550782057</v>
      </c>
      <c r="N12" s="115">
        <f t="shared" si="3"/>
        <v>5.9385899746118245</v>
      </c>
      <c r="O12" s="115">
        <f t="shared" si="3"/>
        <v>10.400864624822491</v>
      </c>
      <c r="P12" s="115">
        <f t="shared" si="3"/>
        <v>13.377766210426932</v>
      </c>
    </row>
    <row r="13" spans="1:16" s="4" customFormat="1" ht="9.75" customHeight="1">
      <c r="A13" s="195"/>
      <c r="B13" s="213" t="s">
        <v>3</v>
      </c>
      <c r="C13" s="42" t="s">
        <v>0</v>
      </c>
      <c r="D13" s="16">
        <v>2547.54</v>
      </c>
      <c r="E13" s="15">
        <v>910.55</v>
      </c>
      <c r="F13" s="16">
        <v>3161.06</v>
      </c>
      <c r="G13" s="16">
        <v>1018.65</v>
      </c>
      <c r="H13" s="16">
        <v>679.36</v>
      </c>
      <c r="I13" s="16">
        <v>4422.26</v>
      </c>
      <c r="J13" s="16">
        <v>998.06</v>
      </c>
      <c r="K13" s="16">
        <v>1944.52</v>
      </c>
      <c r="L13" s="15">
        <v>5926.2</v>
      </c>
      <c r="M13" s="15">
        <v>1017.64</v>
      </c>
      <c r="N13" s="15">
        <v>865.66</v>
      </c>
      <c r="O13" s="15">
        <v>320.94</v>
      </c>
      <c r="P13" s="24">
        <f>SUM(D13:O13)</f>
        <v>23812.44</v>
      </c>
    </row>
    <row r="14" spans="1:16" s="4" customFormat="1" ht="9.75" customHeight="1" thickBot="1">
      <c r="A14" s="195"/>
      <c r="B14" s="214"/>
      <c r="C14" s="44" t="s">
        <v>83</v>
      </c>
      <c r="D14" s="115">
        <f aca="true" t="shared" si="4" ref="D14:P14">D13*100/D$61</f>
        <v>5.348908157487021</v>
      </c>
      <c r="E14" s="115">
        <f t="shared" si="4"/>
        <v>3.106985676234724</v>
      </c>
      <c r="F14" s="115">
        <f t="shared" si="4"/>
        <v>4.338209803975926</v>
      </c>
      <c r="G14" s="115">
        <f t="shared" si="4"/>
        <v>1.0826433140650844</v>
      </c>
      <c r="H14" s="115">
        <f t="shared" si="4"/>
        <v>1.0955076382051194</v>
      </c>
      <c r="I14" s="115">
        <f t="shared" si="4"/>
        <v>12.678330503668816</v>
      </c>
      <c r="J14" s="115">
        <f t="shared" si="4"/>
        <v>2.9656028577422244</v>
      </c>
      <c r="K14" s="115">
        <f t="shared" si="4"/>
        <v>4.5743864751050785</v>
      </c>
      <c r="L14" s="115">
        <f t="shared" si="4"/>
        <v>20.843269251060423</v>
      </c>
      <c r="M14" s="115">
        <f t="shared" si="4"/>
        <v>5.823683467775625</v>
      </c>
      <c r="N14" s="115">
        <f t="shared" si="4"/>
        <v>4.760132038318169</v>
      </c>
      <c r="O14" s="115">
        <f t="shared" si="4"/>
        <v>0.9346964784769929</v>
      </c>
      <c r="P14" s="115">
        <f t="shared" si="4"/>
        <v>4.620419937652493</v>
      </c>
    </row>
    <row r="15" spans="1:16" s="4" customFormat="1" ht="9.75" customHeight="1">
      <c r="A15" s="195"/>
      <c r="B15" s="213" t="s">
        <v>4</v>
      </c>
      <c r="C15" s="42" t="s">
        <v>0</v>
      </c>
      <c r="D15" s="16">
        <v>220.38</v>
      </c>
      <c r="E15" s="15">
        <v>146.18</v>
      </c>
      <c r="F15" s="118">
        <v>1593</v>
      </c>
      <c r="G15" s="16">
        <v>1883.93</v>
      </c>
      <c r="H15" s="16">
        <v>374.9</v>
      </c>
      <c r="I15" s="16">
        <v>568.59</v>
      </c>
      <c r="J15" s="16">
        <v>593.38</v>
      </c>
      <c r="K15" s="16">
        <v>0</v>
      </c>
      <c r="L15" s="15">
        <v>244.93</v>
      </c>
      <c r="M15" s="15">
        <v>767.35</v>
      </c>
      <c r="N15" s="15">
        <v>10.3</v>
      </c>
      <c r="O15" s="15">
        <v>0</v>
      </c>
      <c r="P15" s="24">
        <f>SUM(D15:O15)</f>
        <v>6402.9400000000005</v>
      </c>
    </row>
    <row r="16" spans="1:16" s="4" customFormat="1" ht="9.75" customHeight="1" thickBot="1">
      <c r="A16" s="195"/>
      <c r="B16" s="214"/>
      <c r="C16" s="44" t="s">
        <v>83</v>
      </c>
      <c r="D16" s="115">
        <f aca="true" t="shared" si="5" ref="D16:P16">D15*100/D$61</f>
        <v>0.46271790815727715</v>
      </c>
      <c r="E16" s="115">
        <f t="shared" si="5"/>
        <v>0.49879651436164074</v>
      </c>
      <c r="F16" s="115">
        <f t="shared" si="5"/>
        <v>2.1862186158230625</v>
      </c>
      <c r="G16" s="115">
        <f t="shared" si="5"/>
        <v>2.002281665603136</v>
      </c>
      <c r="H16" s="115">
        <f t="shared" si="5"/>
        <v>0.6045481240624989</v>
      </c>
      <c r="I16" s="115">
        <f t="shared" si="5"/>
        <v>1.6301103827185766</v>
      </c>
      <c r="J16" s="115">
        <f t="shared" si="5"/>
        <v>1.7631499346002055</v>
      </c>
      <c r="K16" s="115">
        <f t="shared" si="5"/>
        <v>0</v>
      </c>
      <c r="L16" s="115">
        <f t="shared" si="5"/>
        <v>0.861452859785736</v>
      </c>
      <c r="M16" s="115">
        <f t="shared" si="5"/>
        <v>4.391340266693159</v>
      </c>
      <c r="N16" s="115">
        <f t="shared" si="5"/>
        <v>0.0566381258169225</v>
      </c>
      <c r="O16" s="115">
        <f t="shared" si="5"/>
        <v>0</v>
      </c>
      <c r="P16" s="115">
        <f t="shared" si="5"/>
        <v>1.2423872411056007</v>
      </c>
    </row>
    <row r="17" spans="1:16" s="4" customFormat="1" ht="9.75" customHeight="1">
      <c r="A17" s="195"/>
      <c r="B17" s="211" t="s">
        <v>141</v>
      </c>
      <c r="C17" s="42" t="s">
        <v>0</v>
      </c>
      <c r="D17" s="16">
        <v>80.1</v>
      </c>
      <c r="E17" s="15">
        <v>0</v>
      </c>
      <c r="F17" s="15">
        <v>502.5</v>
      </c>
      <c r="G17" s="15">
        <v>467</v>
      </c>
      <c r="H17" s="15">
        <v>575</v>
      </c>
      <c r="I17" s="15">
        <v>440</v>
      </c>
      <c r="J17" s="16">
        <v>256.07</v>
      </c>
      <c r="K17" s="62">
        <v>67</v>
      </c>
      <c r="L17" s="15">
        <v>940</v>
      </c>
      <c r="M17" s="15">
        <v>1183</v>
      </c>
      <c r="N17" s="15">
        <v>495</v>
      </c>
      <c r="O17" s="15">
        <v>33.17</v>
      </c>
      <c r="P17" s="119">
        <f>SUM(D17:O17)</f>
        <v>5038.84</v>
      </c>
    </row>
    <row r="18" spans="1:16" s="4" customFormat="1" ht="9.75" customHeight="1" thickBot="1">
      <c r="A18" s="195"/>
      <c r="B18" s="212"/>
      <c r="C18" s="44" t="s">
        <v>83</v>
      </c>
      <c r="D18" s="116">
        <f aca="true" t="shared" si="6" ref="D18:P18">D17*100/D$61</f>
        <v>0.16818088956982435</v>
      </c>
      <c r="E18" s="116">
        <f t="shared" si="6"/>
        <v>0</v>
      </c>
      <c r="F18" s="116">
        <f t="shared" si="6"/>
        <v>0.6896263995298737</v>
      </c>
      <c r="G18" s="116">
        <f t="shared" si="6"/>
        <v>0.4963377290221317</v>
      </c>
      <c r="H18" s="116">
        <f t="shared" si="6"/>
        <v>0.9272210491756118</v>
      </c>
      <c r="I18" s="116">
        <f t="shared" si="6"/>
        <v>1.2614512537965383</v>
      </c>
      <c r="J18" s="116">
        <f t="shared" si="6"/>
        <v>0.7608780271547315</v>
      </c>
      <c r="K18" s="116">
        <f t="shared" si="6"/>
        <v>0.15761416382039797</v>
      </c>
      <c r="L18" s="116">
        <f t="shared" si="6"/>
        <v>3.306110677330633</v>
      </c>
      <c r="M18" s="116">
        <f t="shared" si="6"/>
        <v>6.769994833515354</v>
      </c>
      <c r="N18" s="116">
        <f t="shared" si="6"/>
        <v>2.721929347512295</v>
      </c>
      <c r="O18" s="116">
        <f t="shared" si="6"/>
        <v>0.09660335947866222</v>
      </c>
      <c r="P18" s="116">
        <f t="shared" si="6"/>
        <v>0.9777056361566008</v>
      </c>
    </row>
    <row r="19" spans="1:16" s="4" customFormat="1" ht="9.75" customHeight="1">
      <c r="A19" s="195"/>
      <c r="B19" s="213" t="s">
        <v>5</v>
      </c>
      <c r="C19" s="42" t="s">
        <v>0</v>
      </c>
      <c r="D19" s="16">
        <v>253.2</v>
      </c>
      <c r="E19" s="15">
        <v>168.5</v>
      </c>
      <c r="F19" s="15">
        <v>608</v>
      </c>
      <c r="G19" s="15">
        <v>319.96</v>
      </c>
      <c r="H19" s="15">
        <v>500.15</v>
      </c>
      <c r="I19" s="15">
        <v>383.36</v>
      </c>
      <c r="J19" s="16">
        <v>511.55</v>
      </c>
      <c r="K19" s="62">
        <v>872.7</v>
      </c>
      <c r="L19" s="15">
        <v>191.23</v>
      </c>
      <c r="M19" s="15">
        <v>152.88</v>
      </c>
      <c r="N19" s="15">
        <v>38.4</v>
      </c>
      <c r="O19" s="15">
        <v>593.31</v>
      </c>
      <c r="P19" s="24">
        <f>SUM(D19:O19)</f>
        <v>4593.24</v>
      </c>
    </row>
    <row r="20" spans="1:16" s="4" customFormat="1" ht="9.75" customHeight="1" thickBot="1">
      <c r="A20" s="195"/>
      <c r="B20" s="214"/>
      <c r="C20" s="44" t="s">
        <v>83</v>
      </c>
      <c r="D20" s="115">
        <f aca="true" t="shared" si="7" ref="D20:P20">D19*100/D$61</f>
        <v>0.5316279805128531</v>
      </c>
      <c r="E20" s="115">
        <f t="shared" si="7"/>
        <v>0.5749569891225644</v>
      </c>
      <c r="F20" s="115">
        <f t="shared" si="7"/>
        <v>0.8344136336600263</v>
      </c>
      <c r="G20" s="115">
        <f t="shared" si="7"/>
        <v>0.34006042778998125</v>
      </c>
      <c r="H20" s="115">
        <f t="shared" si="7"/>
        <v>0.806521056948143</v>
      </c>
      <c r="I20" s="115">
        <f t="shared" si="7"/>
        <v>1.0990680742169112</v>
      </c>
      <c r="J20" s="115">
        <f t="shared" si="7"/>
        <v>1.520002947596372</v>
      </c>
      <c r="K20" s="115">
        <f t="shared" si="7"/>
        <v>2.0529832950158404</v>
      </c>
      <c r="L20" s="115">
        <f t="shared" si="7"/>
        <v>0.6725824944956776</v>
      </c>
      <c r="M20" s="115">
        <f t="shared" si="7"/>
        <v>0.8748916400235227</v>
      </c>
      <c r="N20" s="115">
        <f t="shared" si="7"/>
        <v>0.2111557312009538</v>
      </c>
      <c r="O20" s="115">
        <f t="shared" si="7"/>
        <v>1.7279390778500174</v>
      </c>
      <c r="P20" s="115">
        <f t="shared" si="7"/>
        <v>0.8912441427431601</v>
      </c>
    </row>
    <row r="21" spans="1:16" s="4" customFormat="1" ht="9.75" customHeight="1">
      <c r="A21" s="195"/>
      <c r="B21" s="213" t="s">
        <v>6</v>
      </c>
      <c r="C21" s="42" t="s">
        <v>0</v>
      </c>
      <c r="D21" s="16">
        <v>0</v>
      </c>
      <c r="E21" s="15">
        <v>0</v>
      </c>
      <c r="F21" s="15">
        <v>0</v>
      </c>
      <c r="G21" s="16">
        <v>660.2</v>
      </c>
      <c r="H21" s="16">
        <v>124.91</v>
      </c>
      <c r="I21" s="16">
        <v>455.91</v>
      </c>
      <c r="J21" s="16">
        <v>102.4</v>
      </c>
      <c r="K21" s="16">
        <v>30.72</v>
      </c>
      <c r="L21" s="15">
        <v>137.46</v>
      </c>
      <c r="M21" s="15">
        <v>158.34</v>
      </c>
      <c r="N21" s="15">
        <v>135.24</v>
      </c>
      <c r="O21" s="15">
        <v>28.6</v>
      </c>
      <c r="P21" s="24">
        <f>SUM(D21:O21)</f>
        <v>1833.78</v>
      </c>
    </row>
    <row r="22" spans="1:16" s="4" customFormat="1" ht="9.75" customHeight="1" thickBot="1">
      <c r="A22" s="195"/>
      <c r="B22" s="214"/>
      <c r="C22" s="44" t="s">
        <v>83</v>
      </c>
      <c r="D22" s="115">
        <f aca="true" t="shared" si="8" ref="D22:P22">D21*100/D$61</f>
        <v>0</v>
      </c>
      <c r="E22" s="115">
        <f t="shared" si="8"/>
        <v>0</v>
      </c>
      <c r="F22" s="115">
        <f t="shared" si="8"/>
        <v>0</v>
      </c>
      <c r="G22" s="115">
        <f t="shared" si="8"/>
        <v>0.7016748794441356</v>
      </c>
      <c r="H22" s="115">
        <f t="shared" si="8"/>
        <v>0.2014246630478707</v>
      </c>
      <c r="I22" s="115">
        <f t="shared" si="8"/>
        <v>1.307064184359954</v>
      </c>
      <c r="J22" s="115">
        <f t="shared" si="8"/>
        <v>0.30426801257720354</v>
      </c>
      <c r="K22" s="115">
        <f t="shared" si="8"/>
        <v>0.0722672703367556</v>
      </c>
      <c r="L22" s="115">
        <f t="shared" si="8"/>
        <v>0.48346592947432854</v>
      </c>
      <c r="M22" s="115">
        <f t="shared" si="8"/>
        <v>0.9061377700243628</v>
      </c>
      <c r="N22" s="115">
        <f t="shared" si="8"/>
        <v>0.7436640908233592</v>
      </c>
      <c r="O22" s="115">
        <f t="shared" si="8"/>
        <v>0.08329382216128248</v>
      </c>
      <c r="P22" s="115">
        <f t="shared" si="8"/>
        <v>0.35581543400291565</v>
      </c>
    </row>
    <row r="23" spans="1:16" s="4" customFormat="1" ht="9.75" customHeight="1">
      <c r="A23" s="195"/>
      <c r="B23" s="211" t="s">
        <v>21</v>
      </c>
      <c r="C23" s="42" t="s">
        <v>0</v>
      </c>
      <c r="D23" s="95">
        <v>0</v>
      </c>
      <c r="E23" s="95">
        <v>0</v>
      </c>
      <c r="F23" s="95">
        <v>0</v>
      </c>
      <c r="G23" s="95">
        <v>93.61</v>
      </c>
      <c r="H23" s="95">
        <v>209.99</v>
      </c>
      <c r="I23" s="95">
        <v>531.79</v>
      </c>
      <c r="J23" s="95">
        <v>256</v>
      </c>
      <c r="K23" s="95">
        <v>102.4</v>
      </c>
      <c r="L23" s="95">
        <v>15.29</v>
      </c>
      <c r="M23" s="95">
        <v>0</v>
      </c>
      <c r="N23" s="95">
        <v>13</v>
      </c>
      <c r="O23" s="95">
        <v>0</v>
      </c>
      <c r="P23" s="119">
        <f>SUM(D23:O23)</f>
        <v>1222.08</v>
      </c>
    </row>
    <row r="24" spans="1:16" s="4" customFormat="1" ht="9.75" customHeight="1" thickBot="1">
      <c r="A24" s="195"/>
      <c r="B24" s="212"/>
      <c r="C24" s="44" t="s">
        <v>83</v>
      </c>
      <c r="D24" s="116">
        <f aca="true" t="shared" si="9" ref="D24:P24">D23*100/D$61</f>
        <v>0</v>
      </c>
      <c r="E24" s="116">
        <f t="shared" si="9"/>
        <v>0</v>
      </c>
      <c r="F24" s="116">
        <f t="shared" si="9"/>
        <v>0</v>
      </c>
      <c r="G24" s="116">
        <f t="shared" si="9"/>
        <v>0.09949073835923286</v>
      </c>
      <c r="H24" s="116">
        <f t="shared" si="9"/>
        <v>0.33862112715893344</v>
      </c>
      <c r="I24" s="116">
        <f t="shared" si="9"/>
        <v>1.5246071869465025</v>
      </c>
      <c r="J24" s="116">
        <f t="shared" si="9"/>
        <v>0.7606700314430088</v>
      </c>
      <c r="K24" s="116">
        <f t="shared" si="9"/>
        <v>0.24089090112251868</v>
      </c>
      <c r="L24" s="116">
        <f t="shared" si="9"/>
        <v>0.05377705559189934</v>
      </c>
      <c r="M24" s="116">
        <f t="shared" si="9"/>
        <v>0</v>
      </c>
      <c r="N24" s="116">
        <f t="shared" si="9"/>
        <v>0.07148501316698956</v>
      </c>
      <c r="O24" s="116">
        <f t="shared" si="9"/>
        <v>0</v>
      </c>
      <c r="P24" s="116">
        <f t="shared" si="9"/>
        <v>0.23712491443154748</v>
      </c>
    </row>
    <row r="25" spans="1:16" s="4" customFormat="1" ht="9.75" customHeight="1">
      <c r="A25" s="195"/>
      <c r="B25" s="211" t="s">
        <v>153</v>
      </c>
      <c r="C25" s="42" t="s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88.75</v>
      </c>
      <c r="O25" s="95">
        <v>0</v>
      </c>
      <c r="P25" s="119">
        <f>SUM(D25:O25)</f>
        <v>88.75</v>
      </c>
    </row>
    <row r="26" spans="1:16" s="4" customFormat="1" ht="9.75" customHeight="1" thickBot="1">
      <c r="A26" s="195"/>
      <c r="B26" s="212"/>
      <c r="C26" s="44" t="s">
        <v>83</v>
      </c>
      <c r="D26" s="116">
        <f aca="true" t="shared" si="10" ref="D26:P26">D25*100/D$61</f>
        <v>0</v>
      </c>
      <c r="E26" s="116">
        <f t="shared" si="10"/>
        <v>0</v>
      </c>
      <c r="F26" s="116">
        <f t="shared" si="10"/>
        <v>0</v>
      </c>
      <c r="G26" s="116">
        <f t="shared" si="10"/>
        <v>0</v>
      </c>
      <c r="H26" s="116">
        <f t="shared" si="10"/>
        <v>0</v>
      </c>
      <c r="I26" s="116">
        <f t="shared" si="10"/>
        <v>0</v>
      </c>
      <c r="J26" s="116">
        <f t="shared" si="10"/>
        <v>0</v>
      </c>
      <c r="K26" s="116">
        <f t="shared" si="10"/>
        <v>0</v>
      </c>
      <c r="L26" s="116">
        <f t="shared" si="10"/>
        <v>0</v>
      </c>
      <c r="M26" s="116">
        <f t="shared" si="10"/>
        <v>0</v>
      </c>
      <c r="N26" s="116">
        <f t="shared" si="10"/>
        <v>0.48802268604387106</v>
      </c>
      <c r="O26" s="116">
        <f t="shared" si="10"/>
        <v>0</v>
      </c>
      <c r="P26" s="116">
        <f t="shared" si="10"/>
        <v>0.017220506150006414</v>
      </c>
    </row>
    <row r="27" spans="1:16" s="4" customFormat="1" ht="9.75" customHeight="1">
      <c r="A27" s="195"/>
      <c r="B27" s="213" t="s">
        <v>7</v>
      </c>
      <c r="C27" s="42" t="s">
        <v>0</v>
      </c>
      <c r="D27" s="16">
        <v>2358.07</v>
      </c>
      <c r="E27" s="15">
        <v>5500.04</v>
      </c>
      <c r="F27" s="16">
        <v>1170.02</v>
      </c>
      <c r="G27" s="16">
        <v>3504.36</v>
      </c>
      <c r="H27" s="16">
        <v>3122.13</v>
      </c>
      <c r="I27" s="16">
        <v>726.98</v>
      </c>
      <c r="J27" s="16">
        <v>1051.74</v>
      </c>
      <c r="K27" s="16">
        <v>1068</v>
      </c>
      <c r="L27" s="15">
        <v>1684.15</v>
      </c>
      <c r="M27" s="15">
        <v>384.01</v>
      </c>
      <c r="N27" s="15">
        <v>617.88</v>
      </c>
      <c r="O27" s="15">
        <v>12867</v>
      </c>
      <c r="P27" s="24">
        <f>SUM(D27:O27)</f>
        <v>34054.380000000005</v>
      </c>
    </row>
    <row r="28" spans="1:16" s="4" customFormat="1" ht="9.75" customHeight="1" thickBot="1">
      <c r="A28" s="195"/>
      <c r="B28" s="214"/>
      <c r="C28" s="44" t="s">
        <v>83</v>
      </c>
      <c r="D28" s="115">
        <f aca="true" t="shared" si="11" ref="D28:P28">D27*100/D$61</f>
        <v>4.951090015829162</v>
      </c>
      <c r="E28" s="115">
        <f t="shared" si="11"/>
        <v>18.767278566490617</v>
      </c>
      <c r="F28" s="115">
        <f t="shared" si="11"/>
        <v>1.605724736274513</v>
      </c>
      <c r="G28" s="115">
        <f t="shared" si="11"/>
        <v>3.7245098160085597</v>
      </c>
      <c r="H28" s="115">
        <f t="shared" si="11"/>
        <v>5.034616790022005</v>
      </c>
      <c r="I28" s="115">
        <f t="shared" si="11"/>
        <v>2.084204164738653</v>
      </c>
      <c r="J28" s="115">
        <f t="shared" si="11"/>
        <v>3.12510585496043</v>
      </c>
      <c r="K28" s="115">
        <f t="shared" si="11"/>
        <v>2.512416820301269</v>
      </c>
      <c r="L28" s="115">
        <f t="shared" si="11"/>
        <v>5.92338967790041</v>
      </c>
      <c r="M28" s="115">
        <f t="shared" si="11"/>
        <v>2.1975872493814297</v>
      </c>
      <c r="N28" s="115">
        <f t="shared" si="11"/>
        <v>3.3976276873553473</v>
      </c>
      <c r="O28" s="115">
        <f t="shared" si="11"/>
        <v>37.47348285836439</v>
      </c>
      <c r="P28" s="115">
        <f t="shared" si="11"/>
        <v>6.607703213798936</v>
      </c>
    </row>
    <row r="29" spans="1:16" s="4" customFormat="1" ht="9.75" customHeight="1">
      <c r="A29" s="195"/>
      <c r="B29" s="213" t="s">
        <v>8</v>
      </c>
      <c r="C29" s="42" t="s">
        <v>0</v>
      </c>
      <c r="D29" s="16">
        <v>1415.43</v>
      </c>
      <c r="E29" s="15">
        <v>5314.59</v>
      </c>
      <c r="F29" s="16">
        <v>15760.46</v>
      </c>
      <c r="G29" s="16">
        <v>16111.88</v>
      </c>
      <c r="H29" s="16">
        <v>2.93</v>
      </c>
      <c r="I29" s="16">
        <v>0</v>
      </c>
      <c r="J29" s="16">
        <v>0</v>
      </c>
      <c r="K29" s="16">
        <v>0</v>
      </c>
      <c r="L29" s="15">
        <v>0</v>
      </c>
      <c r="M29" s="15">
        <v>0</v>
      </c>
      <c r="N29" s="15">
        <v>0</v>
      </c>
      <c r="O29" s="15">
        <v>0</v>
      </c>
      <c r="P29" s="24">
        <f>SUM(D29:O29)</f>
        <v>38605.29</v>
      </c>
    </row>
    <row r="30" spans="1:16" s="4" customFormat="1" ht="9.75" customHeight="1" thickBot="1">
      <c r="A30" s="195"/>
      <c r="B30" s="214"/>
      <c r="C30" s="44" t="s">
        <v>83</v>
      </c>
      <c r="D30" s="115">
        <f aca="true" t="shared" si="12" ref="D30:P30">D29*100/D$61</f>
        <v>2.971888595802953</v>
      </c>
      <c r="E30" s="115">
        <f t="shared" si="12"/>
        <v>18.13448465769074</v>
      </c>
      <c r="F30" s="115">
        <f t="shared" si="12"/>
        <v>21.629511014397202</v>
      </c>
      <c r="G30" s="115">
        <f t="shared" si="12"/>
        <v>17.124055523505575</v>
      </c>
      <c r="H30" s="115">
        <f t="shared" si="12"/>
        <v>0.004724795954929639</v>
      </c>
      <c r="I30" s="115">
        <f t="shared" si="12"/>
        <v>0</v>
      </c>
      <c r="J30" s="115">
        <f t="shared" si="12"/>
        <v>0</v>
      </c>
      <c r="K30" s="115">
        <f t="shared" si="12"/>
        <v>0</v>
      </c>
      <c r="L30" s="115">
        <f t="shared" si="12"/>
        <v>0</v>
      </c>
      <c r="M30" s="115">
        <f t="shared" si="12"/>
        <v>0</v>
      </c>
      <c r="N30" s="115">
        <f t="shared" si="12"/>
        <v>0</v>
      </c>
      <c r="O30" s="115">
        <f t="shared" si="12"/>
        <v>0</v>
      </c>
      <c r="P30" s="115">
        <f t="shared" si="12"/>
        <v>7.490733902735562</v>
      </c>
    </row>
    <row r="31" spans="1:16" s="4" customFormat="1" ht="9.75" customHeight="1">
      <c r="A31" s="195"/>
      <c r="B31" s="213" t="s">
        <v>17</v>
      </c>
      <c r="C31" s="42" t="s">
        <v>0</v>
      </c>
      <c r="D31" s="16">
        <v>258.44</v>
      </c>
      <c r="E31" s="15">
        <v>26</v>
      </c>
      <c r="F31" s="16">
        <v>85.9</v>
      </c>
      <c r="G31" s="16">
        <v>0</v>
      </c>
      <c r="H31" s="16">
        <v>1125.45</v>
      </c>
      <c r="I31" s="16">
        <v>1838.4</v>
      </c>
      <c r="J31" s="16">
        <v>909.18</v>
      </c>
      <c r="K31" s="16">
        <v>603.61</v>
      </c>
      <c r="L31" s="15">
        <v>497.1</v>
      </c>
      <c r="M31" s="15">
        <v>105.3</v>
      </c>
      <c r="N31" s="15">
        <v>1383.25</v>
      </c>
      <c r="O31" s="15">
        <v>202</v>
      </c>
      <c r="P31" s="24">
        <f>SUM(D31:O31)</f>
        <v>7034.63</v>
      </c>
    </row>
    <row r="32" spans="1:16" s="4" customFormat="1" ht="9.75" customHeight="1" thickBot="1">
      <c r="A32" s="195"/>
      <c r="B32" s="214"/>
      <c r="C32" s="44" t="s">
        <v>83</v>
      </c>
      <c r="D32" s="115">
        <f aca="true" t="shared" si="13" ref="D32:P32">D31*100/D$61</f>
        <v>0.5426300761601175</v>
      </c>
      <c r="E32" s="115">
        <f t="shared" si="13"/>
        <v>0.08871739891505445</v>
      </c>
      <c r="F32" s="115">
        <f t="shared" si="13"/>
        <v>0.11788837357137542</v>
      </c>
      <c r="G32" s="115">
        <f t="shared" si="13"/>
        <v>0</v>
      </c>
      <c r="H32" s="115">
        <f t="shared" si="13"/>
        <v>1.8148537909472908</v>
      </c>
      <c r="I32" s="115">
        <f t="shared" si="13"/>
        <v>5.270572693135354</v>
      </c>
      <c r="J32" s="115">
        <f t="shared" si="13"/>
        <v>2.701507731200605</v>
      </c>
      <c r="K32" s="115">
        <f t="shared" si="13"/>
        <v>1.4199624690094093</v>
      </c>
      <c r="L32" s="115">
        <f t="shared" si="13"/>
        <v>1.7483698060649548</v>
      </c>
      <c r="M32" s="115">
        <f t="shared" si="13"/>
        <v>0.6026039357304875</v>
      </c>
      <c r="N32" s="115">
        <f t="shared" si="13"/>
        <v>7.606280343326024</v>
      </c>
      <c r="O32" s="115">
        <f t="shared" si="13"/>
        <v>0.5882990236566105</v>
      </c>
      <c r="P32" s="115">
        <f t="shared" si="13"/>
        <v>1.3649564977805029</v>
      </c>
    </row>
    <row r="33" spans="1:16" s="4" customFormat="1" ht="9.75" customHeight="1">
      <c r="A33" s="195"/>
      <c r="B33" s="213" t="s">
        <v>20</v>
      </c>
      <c r="C33" s="42" t="s">
        <v>0</v>
      </c>
      <c r="D33" s="62">
        <v>55.04</v>
      </c>
      <c r="E33" s="66">
        <v>117.25</v>
      </c>
      <c r="F33" s="62">
        <v>15.91</v>
      </c>
      <c r="G33" s="62">
        <v>214.86</v>
      </c>
      <c r="H33" s="62">
        <v>469.9</v>
      </c>
      <c r="I33" s="62">
        <v>1439.7</v>
      </c>
      <c r="J33" s="62">
        <v>962.96</v>
      </c>
      <c r="K33" s="62">
        <v>2073.2</v>
      </c>
      <c r="L33" s="66">
        <v>4205.8</v>
      </c>
      <c r="M33" s="66">
        <v>65.28</v>
      </c>
      <c r="N33" s="15">
        <v>323.83</v>
      </c>
      <c r="O33" s="15">
        <v>1135.33</v>
      </c>
      <c r="P33" s="24">
        <f>SUM(D33:O33)</f>
        <v>11079.06</v>
      </c>
    </row>
    <row r="34" spans="1:16" s="4" customFormat="1" ht="9.75" customHeight="1" thickBot="1">
      <c r="A34" s="195"/>
      <c r="B34" s="214"/>
      <c r="C34" s="44" t="s">
        <v>83</v>
      </c>
      <c r="D34" s="115">
        <f aca="true" t="shared" si="14" ref="D34:P34">D33*100/D$61</f>
        <v>0.11556399702775448</v>
      </c>
      <c r="E34" s="115">
        <f t="shared" si="14"/>
        <v>0.4000813470303898</v>
      </c>
      <c r="F34" s="115">
        <f t="shared" si="14"/>
        <v>0.021834738341333912</v>
      </c>
      <c r="G34" s="115">
        <f t="shared" si="14"/>
        <v>0.22835786821776277</v>
      </c>
      <c r="H34" s="115">
        <f t="shared" si="14"/>
        <v>0.7577411669697739</v>
      </c>
      <c r="I34" s="115">
        <f t="shared" si="14"/>
        <v>4.127525841115627</v>
      </c>
      <c r="J34" s="115">
        <f t="shared" si="14"/>
        <v>2.861307865149843</v>
      </c>
      <c r="K34" s="115">
        <f t="shared" si="14"/>
        <v>4.877099767648493</v>
      </c>
      <c r="L34" s="115">
        <f t="shared" si="14"/>
        <v>14.792383283741676</v>
      </c>
      <c r="M34" s="115">
        <f t="shared" si="14"/>
        <v>0.37358010374630796</v>
      </c>
      <c r="N34" s="115">
        <f t="shared" si="14"/>
        <v>1.7806916779897102</v>
      </c>
      <c r="O34" s="115">
        <f t="shared" si="14"/>
        <v>3.3065026263765325</v>
      </c>
      <c r="P34" s="115">
        <f t="shared" si="14"/>
        <v>2.1497129111694657</v>
      </c>
    </row>
    <row r="35" spans="1:16" s="4" customFormat="1" ht="9.75" customHeight="1">
      <c r="A35" s="195"/>
      <c r="B35" s="213" t="s">
        <v>19</v>
      </c>
      <c r="C35" s="42" t="s">
        <v>0</v>
      </c>
      <c r="D35" s="81">
        <v>25.1</v>
      </c>
      <c r="E35" s="81">
        <v>34.2</v>
      </c>
      <c r="F35" s="81">
        <v>0</v>
      </c>
      <c r="G35" s="81">
        <v>1.35</v>
      </c>
      <c r="H35" s="81">
        <v>0</v>
      </c>
      <c r="I35" s="82">
        <v>0</v>
      </c>
      <c r="J35" s="82">
        <v>0</v>
      </c>
      <c r="K35" s="82">
        <v>40.68</v>
      </c>
      <c r="L35" s="82">
        <v>0</v>
      </c>
      <c r="M35" s="82">
        <v>20</v>
      </c>
      <c r="N35" s="82">
        <v>0</v>
      </c>
      <c r="O35" s="82">
        <v>1.55</v>
      </c>
      <c r="P35" s="24">
        <f>SUM(D35:O35)</f>
        <v>122.88000000000001</v>
      </c>
    </row>
    <row r="36" spans="1:16" s="4" customFormat="1" ht="9.75" customHeight="1" thickBot="1">
      <c r="A36" s="195"/>
      <c r="B36" s="214"/>
      <c r="C36" s="44" t="s">
        <v>83</v>
      </c>
      <c r="D36" s="115">
        <f aca="true" t="shared" si="15" ref="D36:P36">D35*100/D$61</f>
        <v>0.05270087800502612</v>
      </c>
      <c r="E36" s="115">
        <f t="shared" si="15"/>
        <v>0.11669750164980242</v>
      </c>
      <c r="F36" s="115">
        <f t="shared" si="15"/>
        <v>0</v>
      </c>
      <c r="G36" s="115">
        <f t="shared" si="15"/>
        <v>0.0014348092808990959</v>
      </c>
      <c r="H36" s="115">
        <f t="shared" si="15"/>
        <v>0</v>
      </c>
      <c r="I36" s="115">
        <f t="shared" si="15"/>
        <v>0</v>
      </c>
      <c r="J36" s="115">
        <f t="shared" si="15"/>
        <v>0</v>
      </c>
      <c r="K36" s="115">
        <f t="shared" si="15"/>
        <v>0.09569767439125058</v>
      </c>
      <c r="L36" s="115">
        <f t="shared" si="15"/>
        <v>0</v>
      </c>
      <c r="M36" s="115">
        <f t="shared" si="15"/>
        <v>0.11445468864776592</v>
      </c>
      <c r="N36" s="115">
        <f t="shared" si="15"/>
        <v>0</v>
      </c>
      <c r="O36" s="115">
        <f t="shared" si="15"/>
        <v>0.004514175676573001</v>
      </c>
      <c r="P36" s="115">
        <f t="shared" si="15"/>
        <v>0.023842882205214518</v>
      </c>
    </row>
    <row r="37" spans="1:16" s="4" customFormat="1" ht="9.75" customHeight="1">
      <c r="A37" s="195"/>
      <c r="B37" s="213" t="s">
        <v>9</v>
      </c>
      <c r="C37" s="42" t="s">
        <v>0</v>
      </c>
      <c r="D37" s="16">
        <v>33.2</v>
      </c>
      <c r="E37" s="15">
        <v>35.6</v>
      </c>
      <c r="F37" s="16">
        <v>72.69</v>
      </c>
      <c r="G37" s="16">
        <v>150.35</v>
      </c>
      <c r="H37" s="16">
        <v>422.66</v>
      </c>
      <c r="I37" s="62">
        <v>0</v>
      </c>
      <c r="J37" s="16">
        <v>0</v>
      </c>
      <c r="K37" s="16">
        <v>2.74</v>
      </c>
      <c r="L37" s="15">
        <v>64.38</v>
      </c>
      <c r="M37" s="15">
        <v>1353.6</v>
      </c>
      <c r="N37" s="15">
        <v>0</v>
      </c>
      <c r="O37" s="15">
        <v>24.12</v>
      </c>
      <c r="P37" s="24">
        <f>SUM(D37:O37)</f>
        <v>2159.3399999999997</v>
      </c>
    </row>
    <row r="38" spans="1:16" s="4" customFormat="1" ht="9.75" customHeight="1" thickBot="1">
      <c r="A38" s="195"/>
      <c r="B38" s="214"/>
      <c r="C38" s="44" t="s">
        <v>83</v>
      </c>
      <c r="D38" s="115">
        <f aca="true" t="shared" si="16" ref="D38:O38">D37*100/D$61</f>
        <v>0.06970793425366005</v>
      </c>
      <c r="E38" s="115">
        <f t="shared" si="16"/>
        <v>0.12147459236061302</v>
      </c>
      <c r="F38" s="115">
        <f t="shared" si="16"/>
        <v>0.09975909051109755</v>
      </c>
      <c r="G38" s="115">
        <f t="shared" si="16"/>
        <v>0.1597952410245771</v>
      </c>
      <c r="H38" s="115">
        <f t="shared" si="16"/>
        <v>0.6815639106861984</v>
      </c>
      <c r="I38" s="115">
        <f t="shared" si="16"/>
        <v>0</v>
      </c>
      <c r="J38" s="115">
        <f t="shared" si="16"/>
        <v>0</v>
      </c>
      <c r="K38" s="115">
        <f t="shared" si="16"/>
        <v>0.006445713565192394</v>
      </c>
      <c r="L38" s="115">
        <f t="shared" si="16"/>
        <v>0.226433410006964</v>
      </c>
      <c r="M38" s="115">
        <f t="shared" si="16"/>
        <v>7.746293327680798</v>
      </c>
      <c r="N38" s="115">
        <f t="shared" si="16"/>
        <v>0</v>
      </c>
      <c r="O38" s="115">
        <f t="shared" si="16"/>
        <v>0.07024639827028438</v>
      </c>
      <c r="P38" s="115">
        <f>P37*100/P$61</f>
        <v>0.41898510140794193</v>
      </c>
    </row>
    <row r="39" spans="1:16" s="4" customFormat="1" ht="9.75" customHeight="1">
      <c r="A39" s="195"/>
      <c r="B39" s="213" t="s">
        <v>10</v>
      </c>
      <c r="C39" s="42" t="s">
        <v>0</v>
      </c>
      <c r="D39" s="62">
        <v>0</v>
      </c>
      <c r="E39" s="62">
        <v>450</v>
      </c>
      <c r="F39" s="62">
        <v>1210</v>
      </c>
      <c r="G39" s="62">
        <v>0</v>
      </c>
      <c r="H39" s="62">
        <v>500</v>
      </c>
      <c r="I39" s="62">
        <v>250</v>
      </c>
      <c r="J39" s="16">
        <v>50</v>
      </c>
      <c r="K39" s="16">
        <v>100</v>
      </c>
      <c r="L39" s="66">
        <v>100</v>
      </c>
      <c r="M39" s="15">
        <v>0</v>
      </c>
      <c r="N39" s="15">
        <v>0</v>
      </c>
      <c r="O39" s="15">
        <v>0</v>
      </c>
      <c r="P39" s="24">
        <f>SUM(D39:O39)</f>
        <v>2660</v>
      </c>
    </row>
    <row r="40" spans="1:16" s="4" customFormat="1" ht="9.75" customHeight="1" thickBot="1">
      <c r="A40" s="195"/>
      <c r="B40" s="214"/>
      <c r="C40" s="44" t="s">
        <v>83</v>
      </c>
      <c r="D40" s="115">
        <f aca="true" t="shared" si="17" ref="D40:O40">D39*100/D$61</f>
        <v>0</v>
      </c>
      <c r="E40" s="115">
        <f t="shared" si="17"/>
        <v>1.5354934427605578</v>
      </c>
      <c r="F40" s="115">
        <f t="shared" si="17"/>
        <v>1.6605929222510392</v>
      </c>
      <c r="G40" s="115">
        <f t="shared" si="17"/>
        <v>0</v>
      </c>
      <c r="H40" s="115">
        <f t="shared" si="17"/>
        <v>0.8062791731961841</v>
      </c>
      <c r="I40" s="115">
        <f t="shared" si="17"/>
        <v>0.7167336669298513</v>
      </c>
      <c r="J40" s="115">
        <f t="shared" si="17"/>
        <v>0.14856836551621266</v>
      </c>
      <c r="K40" s="115">
        <f t="shared" si="17"/>
        <v>0.23524502062745967</v>
      </c>
      <c r="L40" s="115">
        <f t="shared" si="17"/>
        <v>0.35171390184368434</v>
      </c>
      <c r="M40" s="115">
        <f t="shared" si="17"/>
        <v>0</v>
      </c>
      <c r="N40" s="115">
        <f t="shared" si="17"/>
        <v>0</v>
      </c>
      <c r="O40" s="115">
        <f t="shared" si="17"/>
        <v>0</v>
      </c>
      <c r="P40" s="115">
        <f>P39*100/P$61</f>
        <v>0.5161300998199105</v>
      </c>
    </row>
    <row r="41" spans="1:16" s="4" customFormat="1" ht="9.75" customHeight="1">
      <c r="A41" s="195"/>
      <c r="B41" s="213" t="s">
        <v>11</v>
      </c>
      <c r="C41" s="42" t="s">
        <v>0</v>
      </c>
      <c r="D41" s="16">
        <v>2487.07</v>
      </c>
      <c r="E41" s="15">
        <v>2851.47</v>
      </c>
      <c r="F41" s="16">
        <v>1396.24</v>
      </c>
      <c r="G41" s="16">
        <v>510.19</v>
      </c>
      <c r="H41" s="16">
        <v>1176.74</v>
      </c>
      <c r="I41" s="16">
        <v>412.45</v>
      </c>
      <c r="J41" s="16">
        <v>513.94</v>
      </c>
      <c r="K41" s="16">
        <v>859.93</v>
      </c>
      <c r="L41" s="15">
        <v>494.96</v>
      </c>
      <c r="M41" s="15">
        <v>909.27</v>
      </c>
      <c r="N41" s="15">
        <v>423.57</v>
      </c>
      <c r="O41" s="15">
        <v>1007.29</v>
      </c>
      <c r="P41" s="24">
        <f>SUM(D41:O41)</f>
        <v>13043.119999999999</v>
      </c>
    </row>
    <row r="42" spans="1:16" s="4" customFormat="1" ht="9.75" customHeight="1" thickBot="1">
      <c r="A42" s="195"/>
      <c r="B42" s="214"/>
      <c r="C42" s="44" t="s">
        <v>83</v>
      </c>
      <c r="D42" s="115">
        <f aca="true" t="shared" si="18" ref="D42:O42">D41*100/D$61</f>
        <v>5.221943133862961</v>
      </c>
      <c r="E42" s="115">
        <f t="shared" si="18"/>
        <v>9.729807749396551</v>
      </c>
      <c r="F42" s="115">
        <f t="shared" si="18"/>
        <v>1.9161869931932156</v>
      </c>
      <c r="G42" s="115">
        <f t="shared" si="18"/>
        <v>0.5422409977940073</v>
      </c>
      <c r="H42" s="115">
        <f t="shared" si="18"/>
        <v>1.8975619085337554</v>
      </c>
      <c r="I42" s="115">
        <f t="shared" si="18"/>
        <v>1.1824672037008686</v>
      </c>
      <c r="J42" s="115">
        <f t="shared" si="18"/>
        <v>1.527104515468047</v>
      </c>
      <c r="K42" s="115">
        <f t="shared" si="18"/>
        <v>2.022942505881714</v>
      </c>
      <c r="L42" s="115">
        <f t="shared" si="18"/>
        <v>1.7408431285655002</v>
      </c>
      <c r="M42" s="115">
        <f t="shared" si="18"/>
        <v>5.203510737337706</v>
      </c>
      <c r="N42" s="115">
        <f t="shared" si="18"/>
        <v>2.329146694395521</v>
      </c>
      <c r="O42" s="115">
        <f t="shared" si="18"/>
        <v>2.9336025917775603</v>
      </c>
      <c r="P42" s="115">
        <f>P41*100/P$61</f>
        <v>2.53080707803123</v>
      </c>
    </row>
    <row r="43" spans="1:16" s="4" customFormat="1" ht="9.75" customHeight="1">
      <c r="A43" s="195"/>
      <c r="B43" s="213" t="s">
        <v>12</v>
      </c>
      <c r="C43" s="42" t="s">
        <v>0</v>
      </c>
      <c r="D43" s="16">
        <v>2020.68</v>
      </c>
      <c r="E43" s="15">
        <v>3483.75</v>
      </c>
      <c r="F43" s="16">
        <v>1029.02</v>
      </c>
      <c r="G43" s="16">
        <v>13705.18</v>
      </c>
      <c r="H43" s="16">
        <v>24729.46</v>
      </c>
      <c r="I43" s="16">
        <v>2311.54</v>
      </c>
      <c r="J43" s="16">
        <v>561.5</v>
      </c>
      <c r="K43" s="16">
        <v>138.52</v>
      </c>
      <c r="L43" s="15">
        <v>683.76</v>
      </c>
      <c r="M43" s="15">
        <v>425.21</v>
      </c>
      <c r="N43" s="15">
        <v>420.51</v>
      </c>
      <c r="O43" s="15">
        <v>728.97</v>
      </c>
      <c r="P43" s="24">
        <f>SUM(D43:O43)</f>
        <v>50238.1</v>
      </c>
    </row>
    <row r="44" spans="1:16" s="4" customFormat="1" ht="9.75" customHeight="1" thickBot="1">
      <c r="A44" s="195"/>
      <c r="B44" s="214"/>
      <c r="C44" s="44" t="s">
        <v>83</v>
      </c>
      <c r="D44" s="115">
        <f aca="true" t="shared" si="19" ref="D44:O44">D43*100/D$61</f>
        <v>4.24269363215921</v>
      </c>
      <c r="E44" s="115">
        <f t="shared" si="19"/>
        <v>11.887278402704652</v>
      </c>
      <c r="F44" s="115">
        <f t="shared" si="19"/>
        <v>1.4122176271526978</v>
      </c>
      <c r="G44" s="115">
        <f t="shared" si="19"/>
        <v>14.56616256325383</v>
      </c>
      <c r="H44" s="115">
        <f t="shared" si="19"/>
        <v>39.87769712477622</v>
      </c>
      <c r="I44" s="115">
        <f t="shared" si="19"/>
        <v>6.627034161820114</v>
      </c>
      <c r="J44" s="115">
        <f t="shared" si="19"/>
        <v>1.6684227447470683</v>
      </c>
      <c r="K44" s="115">
        <f t="shared" si="19"/>
        <v>0.32586140257315716</v>
      </c>
      <c r="L44" s="115">
        <f t="shared" si="19"/>
        <v>2.404878975246376</v>
      </c>
      <c r="M44" s="115">
        <f t="shared" si="19"/>
        <v>2.4333639079958274</v>
      </c>
      <c r="N44" s="115">
        <f t="shared" si="19"/>
        <v>2.312320222065445</v>
      </c>
      <c r="O44" s="115">
        <f t="shared" si="19"/>
        <v>2.1230313825493035</v>
      </c>
      <c r="P44" s="115">
        <f>P43*100/P$61</f>
        <v>9.747893070587462</v>
      </c>
    </row>
    <row r="45" spans="1:16" s="4" customFormat="1" ht="9.75" customHeight="1">
      <c r="A45" s="195"/>
      <c r="B45" s="213" t="s">
        <v>13</v>
      </c>
      <c r="C45" s="42" t="s">
        <v>0</v>
      </c>
      <c r="D45" s="62">
        <v>36.72</v>
      </c>
      <c r="E45" s="66">
        <v>79.51</v>
      </c>
      <c r="F45" s="62">
        <v>129.24</v>
      </c>
      <c r="G45" s="16">
        <v>0</v>
      </c>
      <c r="H45" s="16">
        <v>0</v>
      </c>
      <c r="I45" s="120">
        <v>0</v>
      </c>
      <c r="J45" s="53">
        <v>0</v>
      </c>
      <c r="K45" s="53">
        <v>0</v>
      </c>
      <c r="L45" s="53">
        <v>0</v>
      </c>
      <c r="M45" s="120">
        <v>0</v>
      </c>
      <c r="N45" s="53">
        <v>0</v>
      </c>
      <c r="O45" s="120">
        <v>0</v>
      </c>
      <c r="P45" s="24">
        <f>SUM(D45:O45)</f>
        <v>245.47000000000003</v>
      </c>
    </row>
    <row r="46" spans="1:16" s="4" customFormat="1" ht="9.75" customHeight="1" thickBot="1">
      <c r="A46" s="195"/>
      <c r="B46" s="214"/>
      <c r="C46" s="44" t="s">
        <v>83</v>
      </c>
      <c r="D46" s="115">
        <f aca="true" t="shared" si="20" ref="D46:O46">D45*100/D$61</f>
        <v>0.07709865499380714</v>
      </c>
      <c r="E46" s="115">
        <f t="shared" si="20"/>
        <v>0.2713046302975377</v>
      </c>
      <c r="F46" s="115">
        <f t="shared" si="20"/>
        <v>0.17736779278654902</v>
      </c>
      <c r="G46" s="115">
        <f t="shared" si="20"/>
        <v>0</v>
      </c>
      <c r="H46" s="115">
        <f t="shared" si="20"/>
        <v>0</v>
      </c>
      <c r="I46" s="115">
        <f t="shared" si="20"/>
        <v>0</v>
      </c>
      <c r="J46" s="115">
        <f t="shared" si="20"/>
        <v>0</v>
      </c>
      <c r="K46" s="115">
        <f t="shared" si="20"/>
        <v>0</v>
      </c>
      <c r="L46" s="115">
        <f t="shared" si="20"/>
        <v>0</v>
      </c>
      <c r="M46" s="115">
        <f t="shared" si="20"/>
        <v>0</v>
      </c>
      <c r="N46" s="115">
        <f t="shared" si="20"/>
        <v>0</v>
      </c>
      <c r="O46" s="115">
        <f t="shared" si="20"/>
        <v>0</v>
      </c>
      <c r="P46" s="115">
        <f>P45*100/P$61</f>
        <v>0.04762949458751634</v>
      </c>
    </row>
    <row r="47" spans="1:16" s="4" customFormat="1" ht="9.75" customHeight="1">
      <c r="A47" s="195"/>
      <c r="B47" s="213" t="s">
        <v>14</v>
      </c>
      <c r="C47" s="42" t="s">
        <v>0</v>
      </c>
      <c r="D47" s="62"/>
      <c r="E47" s="66">
        <v>0</v>
      </c>
      <c r="F47" s="62">
        <v>106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66">
        <v>0</v>
      </c>
      <c r="M47" s="15">
        <v>0</v>
      </c>
      <c r="N47" s="15">
        <v>0</v>
      </c>
      <c r="O47" s="15">
        <v>0</v>
      </c>
      <c r="P47" s="24">
        <f>SUM(D47:O47)</f>
        <v>106</v>
      </c>
    </row>
    <row r="48" spans="1:16" s="4" customFormat="1" ht="9.75" customHeight="1" thickBot="1">
      <c r="A48" s="195"/>
      <c r="B48" s="214"/>
      <c r="C48" s="44" t="s">
        <v>83</v>
      </c>
      <c r="D48" s="115">
        <f aca="true" t="shared" si="21" ref="D48:O48">D47*100/D$61</f>
        <v>0</v>
      </c>
      <c r="E48" s="115">
        <f t="shared" si="21"/>
        <v>0</v>
      </c>
      <c r="F48" s="115">
        <f t="shared" si="21"/>
        <v>0.14547342955257037</v>
      </c>
      <c r="G48" s="115">
        <f t="shared" si="21"/>
        <v>0</v>
      </c>
      <c r="H48" s="115">
        <f t="shared" si="21"/>
        <v>0</v>
      </c>
      <c r="I48" s="115">
        <f t="shared" si="21"/>
        <v>0</v>
      </c>
      <c r="J48" s="115">
        <f t="shared" si="21"/>
        <v>0</v>
      </c>
      <c r="K48" s="115">
        <f t="shared" si="21"/>
        <v>0</v>
      </c>
      <c r="L48" s="115">
        <f t="shared" si="21"/>
        <v>0</v>
      </c>
      <c r="M48" s="115">
        <f t="shared" si="21"/>
        <v>0</v>
      </c>
      <c r="N48" s="115">
        <f t="shared" si="21"/>
        <v>0</v>
      </c>
      <c r="O48" s="115">
        <f t="shared" si="21"/>
        <v>0</v>
      </c>
      <c r="P48" s="115">
        <f>P47*100/P$61</f>
        <v>0.020567590443951324</v>
      </c>
    </row>
    <row r="49" spans="1:16" s="4" customFormat="1" ht="9.75" customHeight="1">
      <c r="A49" s="195"/>
      <c r="B49" s="213" t="s">
        <v>154</v>
      </c>
      <c r="C49" s="42" t="s">
        <v>0</v>
      </c>
      <c r="D49" s="62">
        <v>0</v>
      </c>
      <c r="E49" s="66">
        <v>0</v>
      </c>
      <c r="F49" s="62">
        <v>0</v>
      </c>
      <c r="G49" s="16">
        <v>0</v>
      </c>
      <c r="H49" s="16">
        <v>0</v>
      </c>
      <c r="I49" s="16">
        <v>0</v>
      </c>
      <c r="J49" s="16">
        <v>0</v>
      </c>
      <c r="K49" s="16">
        <v>5022.33</v>
      </c>
      <c r="L49" s="66">
        <v>560.57</v>
      </c>
      <c r="M49" s="15">
        <v>289</v>
      </c>
      <c r="N49" s="15">
        <v>360.53</v>
      </c>
      <c r="O49" s="15">
        <v>368.55</v>
      </c>
      <c r="P49" s="24">
        <f>SUM(D49:O49)</f>
        <v>6600.98</v>
      </c>
    </row>
    <row r="50" spans="1:16" s="4" customFormat="1" ht="9.75" customHeight="1" thickBot="1">
      <c r="A50" s="204"/>
      <c r="B50" s="214"/>
      <c r="C50" s="44" t="s">
        <v>83</v>
      </c>
      <c r="D50" s="115">
        <f aca="true" t="shared" si="22" ref="D50:P50">D49*100/D$61</f>
        <v>0</v>
      </c>
      <c r="E50" s="115">
        <f t="shared" si="22"/>
        <v>0</v>
      </c>
      <c r="F50" s="115">
        <f t="shared" si="22"/>
        <v>0</v>
      </c>
      <c r="G50" s="115">
        <f t="shared" si="22"/>
        <v>0</v>
      </c>
      <c r="H50" s="115">
        <f t="shared" si="22"/>
        <v>0</v>
      </c>
      <c r="I50" s="115">
        <f t="shared" si="22"/>
        <v>0</v>
      </c>
      <c r="J50" s="115">
        <f t="shared" si="22"/>
        <v>0</v>
      </c>
      <c r="K50" s="115">
        <f t="shared" si="22"/>
        <v>11.814781244479095</v>
      </c>
      <c r="L50" s="115">
        <f t="shared" si="22"/>
        <v>1.9716026195651417</v>
      </c>
      <c r="M50" s="115">
        <f t="shared" si="22"/>
        <v>1.6538702509602174</v>
      </c>
      <c r="N50" s="115">
        <f t="shared" si="22"/>
        <v>1.9824993690072883</v>
      </c>
      <c r="O50" s="115">
        <f t="shared" si="22"/>
        <v>1.07335448103289</v>
      </c>
      <c r="P50" s="115">
        <f t="shared" si="22"/>
        <v>1.2808137091388094</v>
      </c>
    </row>
    <row r="51" spans="1:16" s="4" customFormat="1" ht="12" customHeight="1">
      <c r="A51" s="186" t="s">
        <v>58</v>
      </c>
      <c r="B51" s="213" t="s">
        <v>62</v>
      </c>
      <c r="C51" s="42" t="s">
        <v>0</v>
      </c>
      <c r="D51" s="62">
        <v>0</v>
      </c>
      <c r="E51" s="66">
        <v>0</v>
      </c>
      <c r="F51" s="66">
        <v>0</v>
      </c>
      <c r="G51" s="66">
        <v>0</v>
      </c>
      <c r="H51" s="66">
        <v>0</v>
      </c>
      <c r="I51" s="16">
        <v>0</v>
      </c>
      <c r="J51" s="16">
        <v>1802.96</v>
      </c>
      <c r="K51" s="16">
        <v>0</v>
      </c>
      <c r="L51" s="15">
        <v>0.03</v>
      </c>
      <c r="M51" s="15">
        <v>0</v>
      </c>
      <c r="N51" s="15">
        <v>0</v>
      </c>
      <c r="O51" s="66">
        <v>0</v>
      </c>
      <c r="P51" s="24">
        <f>SUM(D51:O51)</f>
        <v>1802.99</v>
      </c>
    </row>
    <row r="52" spans="1:16" s="4" customFormat="1" ht="12" customHeight="1" thickBot="1">
      <c r="A52" s="187"/>
      <c r="B52" s="214"/>
      <c r="C52" s="44" t="s">
        <v>83</v>
      </c>
      <c r="D52" s="115">
        <f aca="true" t="shared" si="23" ref="D52:O52">D51*100/D$61</f>
        <v>0</v>
      </c>
      <c r="E52" s="115">
        <f t="shared" si="23"/>
        <v>0</v>
      </c>
      <c r="F52" s="115">
        <f t="shared" si="23"/>
        <v>0</v>
      </c>
      <c r="G52" s="115">
        <f t="shared" si="23"/>
        <v>0</v>
      </c>
      <c r="H52" s="115">
        <f t="shared" si="23"/>
        <v>0</v>
      </c>
      <c r="I52" s="115">
        <f t="shared" si="23"/>
        <v>0</v>
      </c>
      <c r="J52" s="115">
        <f t="shared" si="23"/>
        <v>5.357256405822215</v>
      </c>
      <c r="K52" s="115">
        <f t="shared" si="23"/>
        <v>0</v>
      </c>
      <c r="L52" s="115">
        <f t="shared" si="23"/>
        <v>0.00010551417055310531</v>
      </c>
      <c r="M52" s="115">
        <f t="shared" si="23"/>
        <v>0</v>
      </c>
      <c r="N52" s="115">
        <f t="shared" si="23"/>
        <v>0</v>
      </c>
      <c r="O52" s="115">
        <f t="shared" si="23"/>
        <v>0</v>
      </c>
      <c r="P52" s="115">
        <f>P51*100/P$61</f>
        <v>0.34984113108056414</v>
      </c>
    </row>
    <row r="53" spans="1:16" s="4" customFormat="1" ht="12" customHeight="1">
      <c r="A53" s="187"/>
      <c r="B53" s="213" t="s">
        <v>15</v>
      </c>
      <c r="C53" s="42" t="s">
        <v>0</v>
      </c>
      <c r="D53" s="16">
        <v>264.44</v>
      </c>
      <c r="E53" s="15">
        <v>118.88</v>
      </c>
      <c r="F53" s="16">
        <v>112.95</v>
      </c>
      <c r="G53" s="16">
        <v>263.21</v>
      </c>
      <c r="H53" s="16">
        <v>762.77</v>
      </c>
      <c r="I53" s="16">
        <v>1285.65</v>
      </c>
      <c r="J53" s="16">
        <v>372.57</v>
      </c>
      <c r="K53" s="16">
        <v>522.15</v>
      </c>
      <c r="L53" s="15">
        <v>91.59</v>
      </c>
      <c r="M53" s="15">
        <v>339.88</v>
      </c>
      <c r="N53" s="15">
        <v>97.2</v>
      </c>
      <c r="O53" s="15">
        <v>279.76</v>
      </c>
      <c r="P53" s="24">
        <f>SUM(D53:O53)</f>
        <v>4511.05</v>
      </c>
    </row>
    <row r="54" spans="1:16" s="4" customFormat="1" ht="12" customHeight="1" thickBot="1">
      <c r="A54" s="187"/>
      <c r="B54" s="214"/>
      <c r="C54" s="44" t="s">
        <v>83</v>
      </c>
      <c r="D54" s="115">
        <f aca="true" t="shared" si="24" ref="D54:O54">D53*100/D$61</f>
        <v>0.55522789560355</v>
      </c>
      <c r="E54" s="115">
        <f t="shared" si="24"/>
        <v>0.4056432455008336</v>
      </c>
      <c r="F54" s="115">
        <f t="shared" si="24"/>
        <v>0.1550115459241776</v>
      </c>
      <c r="G54" s="115">
        <f t="shared" si="24"/>
        <v>0.27974529690774147</v>
      </c>
      <c r="H54" s="115">
        <f t="shared" si="24"/>
        <v>1.2300111298777068</v>
      </c>
      <c r="I54" s="115">
        <f t="shared" si="24"/>
        <v>3.6858745555534536</v>
      </c>
      <c r="J54" s="115">
        <f t="shared" si="24"/>
        <v>1.1070423188075071</v>
      </c>
      <c r="K54" s="115">
        <f t="shared" si="24"/>
        <v>1.2283318752062806</v>
      </c>
      <c r="L54" s="115">
        <f t="shared" si="24"/>
        <v>0.3221347626986305</v>
      </c>
      <c r="M54" s="115">
        <f t="shared" si="24"/>
        <v>1.945042978880134</v>
      </c>
      <c r="N54" s="115">
        <f t="shared" si="24"/>
        <v>0.5344879446024143</v>
      </c>
      <c r="O54" s="115">
        <f t="shared" si="24"/>
        <v>0.8147650240503631</v>
      </c>
      <c r="P54" s="115">
        <f>P53*100/P$61</f>
        <v>0.8752964987942133</v>
      </c>
    </row>
    <row r="55" spans="1:16" s="4" customFormat="1" ht="12" customHeight="1">
      <c r="A55" s="187"/>
      <c r="B55" s="213" t="s">
        <v>99</v>
      </c>
      <c r="C55" s="42" t="s">
        <v>0</v>
      </c>
      <c r="D55" s="62">
        <v>6.67</v>
      </c>
      <c r="E55" s="62">
        <v>0</v>
      </c>
      <c r="F55" s="62">
        <v>6.05</v>
      </c>
      <c r="G55" s="62">
        <v>0</v>
      </c>
      <c r="H55" s="62">
        <v>13.85</v>
      </c>
      <c r="I55" s="62">
        <v>27.45</v>
      </c>
      <c r="J55" s="62">
        <v>9</v>
      </c>
      <c r="K55" s="62">
        <v>2.84</v>
      </c>
      <c r="L55" s="62">
        <v>14.44</v>
      </c>
      <c r="M55" s="62">
        <v>9.07</v>
      </c>
      <c r="N55" s="62">
        <v>7.92</v>
      </c>
      <c r="O55" s="66">
        <v>4.88</v>
      </c>
      <c r="P55" s="24">
        <f>SUM(D55:O55)</f>
        <v>102.17</v>
      </c>
    </row>
    <row r="56" spans="1:16" s="4" customFormat="1" ht="12" customHeight="1" thickBot="1">
      <c r="A56" s="187"/>
      <c r="B56" s="214"/>
      <c r="C56" s="44" t="s">
        <v>83</v>
      </c>
      <c r="D56" s="115">
        <f aca="true" t="shared" si="25" ref="D56:O56">D55*100/D$61</f>
        <v>0.01400457594794917</v>
      </c>
      <c r="E56" s="115">
        <f t="shared" si="25"/>
        <v>0</v>
      </c>
      <c r="F56" s="115">
        <f t="shared" si="25"/>
        <v>0.008302964611255195</v>
      </c>
      <c r="G56" s="115">
        <f t="shared" si="25"/>
        <v>0</v>
      </c>
      <c r="H56" s="115">
        <f t="shared" si="25"/>
        <v>0.0223339330975343</v>
      </c>
      <c r="I56" s="115">
        <f t="shared" si="25"/>
        <v>0.07869735662889767</v>
      </c>
      <c r="J56" s="115">
        <f t="shared" si="25"/>
        <v>0.02674230579291828</v>
      </c>
      <c r="K56" s="115">
        <f t="shared" si="25"/>
        <v>0.006680958585819854</v>
      </c>
      <c r="L56" s="115">
        <f t="shared" si="25"/>
        <v>0.05078748742622802</v>
      </c>
      <c r="M56" s="115">
        <f t="shared" si="25"/>
        <v>0.05190520130176184</v>
      </c>
      <c r="N56" s="115">
        <f t="shared" si="25"/>
        <v>0.04355086956019672</v>
      </c>
      <c r="O56" s="115">
        <f t="shared" si="25"/>
        <v>0.014212372452694352</v>
      </c>
      <c r="P56" s="115">
        <f>P55*100/P$61</f>
        <v>0.019824440713759498</v>
      </c>
    </row>
    <row r="57" spans="1:16" s="4" customFormat="1" ht="12" customHeight="1">
      <c r="A57" s="187"/>
      <c r="B57" s="213" t="s">
        <v>155</v>
      </c>
      <c r="C57" s="42" t="s">
        <v>0</v>
      </c>
      <c r="D57" s="62">
        <v>0</v>
      </c>
      <c r="E57" s="62">
        <v>0</v>
      </c>
      <c r="F57" s="62">
        <v>12</v>
      </c>
      <c r="G57" s="62">
        <v>7.94</v>
      </c>
      <c r="H57" s="62">
        <v>0</v>
      </c>
      <c r="I57" s="62">
        <v>6.19</v>
      </c>
      <c r="J57" s="62">
        <v>0</v>
      </c>
      <c r="K57" s="62">
        <v>0</v>
      </c>
      <c r="L57" s="62">
        <v>23.62</v>
      </c>
      <c r="M57" s="62">
        <v>0</v>
      </c>
      <c r="N57" s="62">
        <v>0</v>
      </c>
      <c r="O57" s="66">
        <v>6.02</v>
      </c>
      <c r="P57" s="24">
        <f>SUM(D57:O57)</f>
        <v>55.769999999999996</v>
      </c>
    </row>
    <row r="58" spans="1:16" s="4" customFormat="1" ht="12" customHeight="1" thickBot="1">
      <c r="A58" s="188"/>
      <c r="B58" s="214"/>
      <c r="C58" s="44" t="s">
        <v>83</v>
      </c>
      <c r="D58" s="115">
        <f aca="true" t="shared" si="26" ref="D58:P58">D57*100/D$61</f>
        <v>0</v>
      </c>
      <c r="E58" s="115">
        <f t="shared" si="26"/>
        <v>0</v>
      </c>
      <c r="F58" s="115">
        <f t="shared" si="26"/>
        <v>0.016468690138026834</v>
      </c>
      <c r="G58" s="115">
        <f t="shared" si="26"/>
        <v>0.008438804215065793</v>
      </c>
      <c r="H58" s="115">
        <f t="shared" si="26"/>
        <v>0</v>
      </c>
      <c r="I58" s="115">
        <f t="shared" si="26"/>
        <v>0.017746325593183118</v>
      </c>
      <c r="J58" s="115">
        <f t="shared" si="26"/>
        <v>0</v>
      </c>
      <c r="K58" s="115">
        <f t="shared" si="26"/>
        <v>0</v>
      </c>
      <c r="L58" s="115">
        <f t="shared" si="26"/>
        <v>0.08307482361547824</v>
      </c>
      <c r="M58" s="115">
        <f t="shared" si="26"/>
        <v>0</v>
      </c>
      <c r="N58" s="115">
        <f t="shared" si="26"/>
        <v>0</v>
      </c>
      <c r="O58" s="115">
        <f t="shared" si="26"/>
        <v>0.017532475853528687</v>
      </c>
      <c r="P58" s="115">
        <f t="shared" si="26"/>
        <v>0.010821269047727974</v>
      </c>
    </row>
    <row r="59" spans="1:16" s="4" customFormat="1" ht="15.75" customHeight="1">
      <c r="A59" s="186" t="s">
        <v>57</v>
      </c>
      <c r="B59" s="213" t="s">
        <v>16</v>
      </c>
      <c r="C59" s="42" t="s">
        <v>0</v>
      </c>
      <c r="D59" s="16">
        <v>0</v>
      </c>
      <c r="E59" s="15">
        <v>561.61</v>
      </c>
      <c r="F59" s="66">
        <v>1555.61</v>
      </c>
      <c r="G59" s="15">
        <v>2041.28</v>
      </c>
      <c r="H59" s="66">
        <v>108.68</v>
      </c>
      <c r="I59" s="66">
        <v>72.45</v>
      </c>
      <c r="J59" s="15">
        <v>0</v>
      </c>
      <c r="K59" s="15">
        <v>165.6</v>
      </c>
      <c r="L59" s="15">
        <v>0</v>
      </c>
      <c r="M59" s="15">
        <v>10.36</v>
      </c>
      <c r="N59" s="66">
        <v>46.71</v>
      </c>
      <c r="O59" s="15">
        <v>0</v>
      </c>
      <c r="P59" s="24">
        <f>SUM(D59:O59)</f>
        <v>4562.3</v>
      </c>
    </row>
    <row r="60" spans="1:16" s="4" customFormat="1" ht="15.75" customHeight="1" thickBot="1">
      <c r="A60" s="187"/>
      <c r="B60" s="214"/>
      <c r="C60" s="44" t="s">
        <v>83</v>
      </c>
      <c r="D60" s="115">
        <f aca="true" t="shared" si="27" ref="D60:O60">D59*100/D$61</f>
        <v>0</v>
      </c>
      <c r="E60" s="115">
        <f t="shared" si="27"/>
        <v>1.9163299386416819</v>
      </c>
      <c r="F60" s="115">
        <f t="shared" si="27"/>
        <v>2.1349049221346603</v>
      </c>
      <c r="G60" s="115">
        <f t="shared" si="27"/>
        <v>2.1695166584545973</v>
      </c>
      <c r="H60" s="115">
        <f t="shared" si="27"/>
        <v>0.1752528410859226</v>
      </c>
      <c r="I60" s="115">
        <f t="shared" si="27"/>
        <v>0.2077094166762709</v>
      </c>
      <c r="J60" s="115">
        <f t="shared" si="27"/>
        <v>0</v>
      </c>
      <c r="K60" s="115">
        <f t="shared" si="27"/>
        <v>0.3895657541590732</v>
      </c>
      <c r="L60" s="115">
        <f t="shared" si="27"/>
        <v>0</v>
      </c>
      <c r="M60" s="115">
        <f t="shared" si="27"/>
        <v>0.059287528719542744</v>
      </c>
      <c r="N60" s="115">
        <f t="shared" si="27"/>
        <v>0.2568511511561602</v>
      </c>
      <c r="O60" s="115">
        <f t="shared" si="27"/>
        <v>0</v>
      </c>
      <c r="P60" s="115">
        <f>P59*100/P$61</f>
        <v>0.8852407347399917</v>
      </c>
    </row>
    <row r="61" spans="1:16" ht="12" customHeight="1" thickBot="1">
      <c r="A61" s="185" t="s">
        <v>123</v>
      </c>
      <c r="B61" s="185"/>
      <c r="C61" s="185"/>
      <c r="D61" s="37">
        <f>D5+D7+D9+D11+D13+D15+D17+D19+D21+D23+D25+D27+D29+D31+D33+D35+D37+D39+D41+D43+D45+D47+D49+D51+D53+D55+D57+D59</f>
        <v>47627.28999999999</v>
      </c>
      <c r="E61" s="37">
        <f aca="true" t="shared" si="28" ref="E61:P61">E5+E7+E9+E11+E13+E15+E17+E19+E21+E23+E25+E27+E29+E31+E33+E35+E37+E39+E41+E43+E45+E47+E49+E51+E53+E55+E57+E59</f>
        <v>29306.54</v>
      </c>
      <c r="F61" s="37">
        <f t="shared" si="28"/>
        <v>72865.54000000001</v>
      </c>
      <c r="G61" s="37">
        <f t="shared" si="28"/>
        <v>94089.16000000002</v>
      </c>
      <c r="H61" s="37">
        <f t="shared" si="28"/>
        <v>62013.26</v>
      </c>
      <c r="I61" s="37">
        <f t="shared" si="28"/>
        <v>34880.46</v>
      </c>
      <c r="J61" s="37">
        <f t="shared" si="28"/>
        <v>33654.54</v>
      </c>
      <c r="K61" s="37">
        <f t="shared" si="28"/>
        <v>42508.869999999995</v>
      </c>
      <c r="L61" s="37">
        <f t="shared" si="28"/>
        <v>28432.199999999993</v>
      </c>
      <c r="M61" s="37">
        <f t="shared" si="28"/>
        <v>17474.164</v>
      </c>
      <c r="N61" s="37">
        <f t="shared" si="28"/>
        <v>18185.629999999994</v>
      </c>
      <c r="O61" s="37">
        <f t="shared" si="28"/>
        <v>34336.28</v>
      </c>
      <c r="P61" s="37">
        <f t="shared" si="28"/>
        <v>515373.934</v>
      </c>
    </row>
    <row r="62" spans="1:16" ht="12" customHeight="1" thickBot="1">
      <c r="A62" s="215" t="s">
        <v>83</v>
      </c>
      <c r="B62" s="215"/>
      <c r="C62" s="215"/>
      <c r="D62" s="117">
        <v>100</v>
      </c>
      <c r="E62" s="117">
        <v>100</v>
      </c>
      <c r="F62" s="117">
        <v>100</v>
      </c>
      <c r="G62" s="117">
        <v>100</v>
      </c>
      <c r="H62" s="117">
        <v>100</v>
      </c>
      <c r="I62" s="117">
        <v>100</v>
      </c>
      <c r="J62" s="117">
        <v>100</v>
      </c>
      <c r="K62" s="117">
        <v>100</v>
      </c>
      <c r="L62" s="117">
        <v>100</v>
      </c>
      <c r="M62" s="117">
        <v>100</v>
      </c>
      <c r="N62" s="117">
        <v>100</v>
      </c>
      <c r="O62" s="117">
        <v>100</v>
      </c>
      <c r="P62" s="117">
        <v>100</v>
      </c>
    </row>
    <row r="63" spans="1:15" ht="13.5" customHeight="1">
      <c r="A63" s="7" t="s">
        <v>39</v>
      </c>
      <c r="M63" s="10"/>
      <c r="N63" s="6"/>
      <c r="O63" s="6"/>
    </row>
  </sheetData>
  <sheetProtection/>
  <mergeCells count="35">
    <mergeCell ref="B19:B20"/>
    <mergeCell ref="B53:B54"/>
    <mergeCell ref="B51:B52"/>
    <mergeCell ref="B29:B30"/>
    <mergeCell ref="B47:B48"/>
    <mergeCell ref="C3:P3"/>
    <mergeCell ref="B59:B60"/>
    <mergeCell ref="B35:B36"/>
    <mergeCell ref="B21:B22"/>
    <mergeCell ref="B27:B28"/>
    <mergeCell ref="A62:C62"/>
    <mergeCell ref="B31:B32"/>
    <mergeCell ref="B33:B34"/>
    <mergeCell ref="B37:B38"/>
    <mergeCell ref="B39:B40"/>
    <mergeCell ref="A9:A50"/>
    <mergeCell ref="B57:B58"/>
    <mergeCell ref="A51:A58"/>
    <mergeCell ref="B17:B18"/>
    <mergeCell ref="B23:B24"/>
    <mergeCell ref="B55:B56"/>
    <mergeCell ref="B41:B42"/>
    <mergeCell ref="B45:B46"/>
    <mergeCell ref="B25:B26"/>
    <mergeCell ref="B49:B50"/>
    <mergeCell ref="A61:C61"/>
    <mergeCell ref="A5:A8"/>
    <mergeCell ref="B5:B6"/>
    <mergeCell ref="B7:B8"/>
    <mergeCell ref="B9:B10"/>
    <mergeCell ref="B11:B12"/>
    <mergeCell ref="B13:B14"/>
    <mergeCell ref="B15:B16"/>
    <mergeCell ref="B43:B44"/>
    <mergeCell ref="A59:A60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Ghalia</cp:lastModifiedBy>
  <cp:lastPrinted>2012-09-29T09:35:37Z</cp:lastPrinted>
  <dcterms:created xsi:type="dcterms:W3CDTF">2006-02-24T09:38:25Z</dcterms:created>
  <dcterms:modified xsi:type="dcterms:W3CDTF">2014-08-01T15:08:15Z</dcterms:modified>
  <cp:category/>
  <cp:version/>
  <cp:contentType/>
  <cp:contentStatus/>
</cp:coreProperties>
</file>