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<sst xmlns="http://schemas.openxmlformats.org/spreadsheetml/2006/main" count="923" uniqueCount="173">
  <si>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</si>
  <si>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</si>
  <si>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</si>
  <si>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</si>
  <si>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</si>
  <si>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</si>
  <si>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Bank of Beirut Pref. Class C</t>
  </si>
  <si>
    <t>Bank of Beirut Pref. Class D</t>
  </si>
  <si>
    <t>Byblos Bank</t>
  </si>
  <si>
    <t>Byblos Bank Pref.</t>
  </si>
  <si>
    <t>Byblos Bank Priority</t>
  </si>
  <si>
    <t>Banque BEMO listed shares</t>
  </si>
  <si>
    <t>Banque BEMO Pref.</t>
  </si>
  <si>
    <t>Blom Bank GDR</t>
  </si>
  <si>
    <t>BLOM Bank Listed shares</t>
  </si>
  <si>
    <t>BLOM Bank Pref. Class 2004</t>
  </si>
  <si>
    <t>BLOM Bank Pref. Class 2005</t>
  </si>
  <si>
    <t xml:space="preserve"> Holcim Liban</t>
  </si>
  <si>
    <t>Beirut Preferred Fund</t>
  </si>
  <si>
    <t>Byblos Bank pref. 2008</t>
  </si>
  <si>
    <t>LBP</t>
  </si>
  <si>
    <t>Byblos Bank GDR</t>
  </si>
  <si>
    <t>Byblos Bank pref. 2009</t>
  </si>
  <si>
    <t>Bank of Beirut Pref. Class E</t>
  </si>
  <si>
    <t>Byblos Bank - GDR</t>
  </si>
  <si>
    <t>BLC Bank Listed shares USD</t>
  </si>
  <si>
    <t>Bank Audi USD</t>
  </si>
  <si>
    <t>Bank Audi - GDR USD</t>
  </si>
  <si>
    <t>Bank of Beirut - Listed shares USD</t>
  </si>
  <si>
    <t>Bank of Beirut Pref. Class C USD</t>
  </si>
  <si>
    <t>Bank of Beirut Pref. Class D USD</t>
  </si>
  <si>
    <t>Bank of Beirut Pref. Class E USD</t>
  </si>
  <si>
    <t>Byblos Bank USD</t>
  </si>
  <si>
    <t>Byblos Bank Priority USD</t>
  </si>
  <si>
    <t>Byblos Bank Pref. Class 2008 USD</t>
  </si>
  <si>
    <t>Byblos Bank Pref. Class 2009 USD</t>
  </si>
  <si>
    <t>Byblos Bank GDR USD</t>
  </si>
  <si>
    <t>Banque BEMO listed shares USD</t>
  </si>
  <si>
    <t>Blom Bank GDR USD</t>
  </si>
  <si>
    <t>BLOM Bank Listed shares USD</t>
  </si>
  <si>
    <t>BLOM Bank Pref. Class 2004 USD</t>
  </si>
  <si>
    <t>BLOM Bank Pref. Class 2005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</si>
  <si>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</si>
  <si>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</si>
  <si>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</si>
  <si>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</si>
  <si>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</si>
  <si>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</si>
  <si>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</si>
  <si>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</si>
  <si>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</si>
  <si>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</si>
  <si>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</si>
  <si>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</si>
  <si>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</si>
  <si>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</si>
  <si>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</si>
  <si>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</si>
  <si>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</si>
  <si>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</si>
  <si>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Peak of  working days</t>
  </si>
  <si>
    <t>Total of exchanged shares</t>
  </si>
  <si>
    <t>Funds</t>
  </si>
  <si>
    <t>Trade &amp; Industry</t>
  </si>
  <si>
    <t>Exchanged stocks</t>
  </si>
  <si>
    <t>Banks</t>
  </si>
  <si>
    <t>Ciment Blanc (Bearer)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</si>
  <si>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</si>
  <si>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</si>
  <si>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</si>
  <si>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</si>
  <si>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</si>
  <si>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</si>
  <si>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</si>
  <si>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</si>
  <si>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</si>
  <si>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</si>
  <si>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</si>
  <si>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</si>
  <si>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</si>
  <si>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</si>
  <si>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</si>
  <si>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</si>
  <si>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</si>
  <si>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</si>
  <si>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</si>
  <si>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</si>
  <si>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</si>
  <si>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</si>
  <si>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</si>
  <si>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</si>
  <si>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</si>
  <si>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</si>
  <si>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</si>
  <si>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</si>
  <si>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</si>
  <si>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</si>
  <si>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</si>
  <si>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</si>
  <si>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Holcim Liban USD</t>
  </si>
  <si>
    <t>Price</t>
  </si>
  <si>
    <t>High</t>
  </si>
  <si>
    <t>Low</t>
  </si>
  <si>
    <t>Closing</t>
  </si>
  <si>
    <t xml:space="preserve">  Ciments  Blancs (Nominal)</t>
  </si>
  <si>
    <t>Ciments Blancs (Bearer)</t>
  </si>
  <si>
    <t xml:space="preserve"> Ciments Blancs (Bearer)</t>
  </si>
  <si>
    <t>Bank of Beirut Pref. call. Class C</t>
  </si>
  <si>
    <t>Bank of Beirut Pref. call. Class D</t>
  </si>
  <si>
    <t>Bank of Beirut Pref. call. Class E</t>
  </si>
  <si>
    <t>Byblos Bank pref. Class 2008</t>
  </si>
  <si>
    <t>Byblos Bank pref. Class 2009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</si>
  <si>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</si>
  <si>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</si>
  <si>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</si>
  <si>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</si>
  <si>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</si>
  <si>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</si>
  <si>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</si>
  <si>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</si>
  <si>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</si>
  <si>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</si>
  <si>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</si>
  <si>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</si>
  <si>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</si>
  <si>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</si>
  <si>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</si>
  <si>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</si>
  <si>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</si>
  <si>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</si>
  <si>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</si>
  <si>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</si>
  <si>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</si>
  <si>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</si>
  <si>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</si>
  <si>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</si>
  <si>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</si>
  <si>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</si>
  <si>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</si>
  <si>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</si>
  <si>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</si>
  <si>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</si>
  <si>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</si>
  <si>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</si>
  <si>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</si>
  <si>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Table 16.2 - Exchanged stocks. Value</t>
  </si>
  <si>
    <t>Shares value. USD</t>
  </si>
  <si>
    <t>Table 16.3 - Market Capitalization. End of the month</t>
  </si>
  <si>
    <t>Total</t>
  </si>
  <si>
    <t>Value traded. USD 1,000</t>
  </si>
  <si>
    <t>Industry</t>
  </si>
  <si>
    <t>Trading</t>
  </si>
  <si>
    <t>01/01/2010 - 31/12/2010</t>
  </si>
  <si>
    <t>Total 2010</t>
  </si>
  <si>
    <t>Byblos Bank right 2010</t>
  </si>
  <si>
    <t>Bank Audi Pref. Class E</t>
  </si>
  <si>
    <t>Byblos Bank rights 2010</t>
  </si>
  <si>
    <t>De-listed</t>
  </si>
  <si>
    <t>1.4.5</t>
  </si>
  <si>
    <t>Delisted</t>
  </si>
  <si>
    <t>Total  exchanged shares. USD</t>
  </si>
  <si>
    <t>Ciment Blanc (Nominal)</t>
  </si>
  <si>
    <t>Ciments Blancs Nominal</t>
  </si>
  <si>
    <t>Ciment Blanc Bearer</t>
  </si>
  <si>
    <t>Total USD</t>
  </si>
  <si>
    <t>Ciment Blancs Bearer USD</t>
  </si>
  <si>
    <t>Ciment Blancs Nominal USD</t>
  </si>
  <si>
    <t>Beirut Preferred Fund. USD</t>
  </si>
  <si>
    <t xml:space="preserve">Shares tarded </t>
  </si>
  <si>
    <t>Shares tarded. USD</t>
  </si>
  <si>
    <t>Market capitalization. USD Million at 31/12/2010</t>
  </si>
  <si>
    <t>Value. Percentage</t>
  </si>
  <si>
    <t>Byblos Bank Rights 2010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</si>
</sst>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4" fontId="10" fillId="33" borderId="11" xfId="42" applyNumberFormat="1" applyFont="1" applyFill="1" applyBorder="1" applyAlignment="1">
      <alignment horizontal="right" vertical="center" readingOrder="1"/>
    </xf>
    <xf numFmtId="4" fontId="10" fillId="33" borderId="11" xfId="0" applyNumberFormat="1" applyFont="1" applyFill="1" applyBorder="1" applyAlignment="1">
      <alignment vertical="center" readingOrder="1"/>
    </xf>
    <xf numFmtId="4" fontId="10" fillId="33" borderId="10" xfId="42" applyNumberFormat="1" applyFont="1" applyFill="1" applyBorder="1" applyAlignment="1">
      <alignment horizontal="right" vertical="center" readingOrder="1"/>
    </xf>
    <xf numFmtId="4" fontId="10" fillId="33" borderId="10" xfId="0" applyNumberFormat="1" applyFont="1" applyFill="1" applyBorder="1" applyAlignment="1">
      <alignment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4" fontId="10" fillId="33" borderId="12" xfId="42" applyNumberFormat="1" applyFont="1" applyFill="1" applyBorder="1" applyAlignment="1">
      <alignment horizontal="right" vertical="center" readingOrder="1"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33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3" xfId="0" applyFont="1" applyFill="1" applyBorder="1" applyAlignment="1">
      <alignment horizontal="left" vertical="center" wrapText="1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4" fontId="10" fillId="0" borderId="19" xfId="42" applyNumberFormat="1" applyFont="1" applyFill="1" applyBorder="1" applyAlignment="1">
      <alignment horizontal="right" vertical="center" readingOrder="1"/>
    </xf>
    <xf numFmtId="3" fontId="10" fillId="33" borderId="20" xfId="42" applyNumberFormat="1" applyFont="1" applyFill="1" applyBorder="1" applyAlignment="1">
      <alignment horizontal="right" vertical="center" readingOrder="1"/>
    </xf>
    <xf numFmtId="3" fontId="10" fillId="0" borderId="20" xfId="42" applyNumberFormat="1" applyFont="1" applyFill="1" applyBorder="1" applyAlignment="1">
      <alignment horizontal="right" vertical="center" readingOrder="1"/>
    </xf>
    <xf numFmtId="3" fontId="10" fillId="33" borderId="21" xfId="42" applyNumberFormat="1" applyFont="1" applyFill="1" applyBorder="1" applyAlignment="1">
      <alignment horizontal="right" vertical="center" readingOrder="1"/>
    </xf>
    <xf numFmtId="3" fontId="10" fillId="0" borderId="21" xfId="42" applyNumberFormat="1" applyFont="1" applyFill="1" applyBorder="1" applyAlignment="1">
      <alignment horizontal="right" vertical="center" readingOrder="1"/>
    </xf>
    <xf numFmtId="0" fontId="16" fillId="0" borderId="22" xfId="58" applyFont="1" applyFill="1" applyBorder="1" applyAlignment="1">
      <alignment horizontal="center" vertical="center" textRotation="90" wrapText="1" readingOrder="1"/>
      <protection/>
    </xf>
    <xf numFmtId="0" fontId="16" fillId="0" borderId="23" xfId="58" applyFont="1" applyFill="1" applyBorder="1" applyAlignment="1">
      <alignment horizontal="center" vertical="center" textRotation="90" wrapText="1" readingOrder="1"/>
      <protection/>
    </xf>
    <xf numFmtId="0" fontId="7" fillId="0" borderId="24" xfId="58" applyFont="1" applyFill="1" applyBorder="1" applyAlignment="1">
      <alignment horizontal="left" vertical="center" wrapText="1" readingOrder="1"/>
      <protection/>
    </xf>
    <xf numFmtId="3" fontId="10" fillId="0" borderId="25" xfId="42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4" fontId="20" fillId="33" borderId="14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191" fontId="20" fillId="33" borderId="14" xfId="42" applyNumberFormat="1" applyFont="1" applyFill="1" applyBorder="1" applyAlignment="1">
      <alignment horizontal="right" vertical="center" readingOrder="1"/>
    </xf>
    <xf numFmtId="0" fontId="0" fillId="0" borderId="0" xfId="0" applyFont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39" fillId="0" borderId="10" xfId="0" applyNumberFormat="1" applyFont="1" applyBorder="1" applyAlignment="1">
      <alignment horizontal="right" vertical="center" readingOrder="1"/>
    </xf>
    <xf numFmtId="191" fontId="39" fillId="0" borderId="11" xfId="0" applyNumberFormat="1" applyFont="1" applyBorder="1" applyAlignment="1">
      <alignment horizontal="right" vertical="center" readingOrder="1"/>
    </xf>
    <xf numFmtId="191" fontId="39" fillId="0" borderId="12" xfId="0" applyNumberFormat="1" applyFont="1" applyBorder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197" fontId="17" fillId="0" borderId="21" xfId="42" applyNumberFormat="1" applyFont="1" applyFill="1" applyBorder="1" applyAlignment="1">
      <alignment horizontal="right" vertical="center" readingOrder="1"/>
    </xf>
    <xf numFmtId="197" fontId="10" fillId="0" borderId="21" xfId="42" applyNumberFormat="1" applyFont="1" applyFill="1" applyBorder="1" applyAlignment="1">
      <alignment horizontal="right" vertical="center" readingOrder="1"/>
    </xf>
    <xf numFmtId="197" fontId="17" fillId="0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7" fillId="0" borderId="20" xfId="42" applyNumberFormat="1" applyFont="1" applyFill="1" applyBorder="1" applyAlignment="1">
      <alignment horizontal="right" vertical="center" readingOrder="1"/>
    </xf>
    <xf numFmtId="3" fontId="10" fillId="33" borderId="10" xfId="42" applyNumberFormat="1" applyFont="1" applyFill="1" applyBorder="1" applyAlignment="1">
      <alignment vertical="center" readingOrder="1"/>
    </xf>
    <xf numFmtId="0" fontId="10" fillId="0" borderId="26" xfId="58" applyFont="1" applyFill="1" applyBorder="1" applyAlignment="1">
      <alignment horizontal="center" vertical="center" wrapText="1" readingOrder="1"/>
      <protection/>
    </xf>
    <xf numFmtId="3" fontId="10" fillId="0" borderId="26" xfId="42" applyNumberFormat="1" applyFont="1" applyFill="1" applyBorder="1" applyAlignment="1">
      <alignment horizontal="right" vertical="center" readingOrder="1"/>
    </xf>
    <xf numFmtId="3" fontId="10" fillId="33" borderId="26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4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vertical="center" wrapText="1" readingOrder="1"/>
      <protection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0" fillId="0" borderId="25" xfId="42" applyNumberFormat="1" applyFont="1" applyFill="1" applyBorder="1" applyAlignment="1">
      <alignment horizontal="right" vertical="center" readingOrder="1"/>
    </xf>
    <xf numFmtId="3" fontId="17" fillId="0" borderId="25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197" fontId="10" fillId="33" borderId="10" xfId="42" applyNumberFormat="1" applyFont="1" applyFill="1" applyBorder="1" applyAlignment="1">
      <alignment horizontal="right" vertical="center" readingOrder="1"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27" xfId="58" applyFont="1" applyFill="1" applyBorder="1" applyAlignment="1">
      <alignment vertical="center" wrapText="1" readingOrder="1"/>
      <protection/>
    </xf>
    <xf numFmtId="0" fontId="10" fillId="0" borderId="28" xfId="58" applyFont="1" applyFill="1" applyBorder="1" applyAlignment="1">
      <alignment horizontal="center" vertical="center" wrapText="1" readingOrder="1"/>
      <protection/>
    </xf>
    <xf numFmtId="3" fontId="18" fillId="0" borderId="28" xfId="42" applyNumberFormat="1" applyFont="1" applyFill="1" applyBorder="1" applyAlignment="1">
      <alignment horizontal="right" vertical="center" readingOrder="1"/>
    </xf>
    <xf numFmtId="3" fontId="10" fillId="0" borderId="28" xfId="0" applyNumberFormat="1" applyFont="1" applyBorder="1" applyAlignment="1">
      <alignment horizontal="right" vertical="center" readingOrder="1"/>
    </xf>
    <xf numFmtId="4" fontId="18" fillId="0" borderId="28" xfId="42" applyNumberFormat="1" applyFont="1" applyFill="1" applyBorder="1" applyAlignment="1">
      <alignment horizontal="right" vertical="center" readingOrder="1"/>
    </xf>
    <xf numFmtId="0" fontId="16" fillId="0" borderId="29" xfId="58" applyFont="1" applyFill="1" applyBorder="1" applyAlignment="1">
      <alignment horizontal="center" vertical="center" textRotation="90" wrapText="1" readingOrder="1"/>
      <protection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0" fillId="0" borderId="14" xfId="0" applyNumberFormat="1" applyFont="1" applyBorder="1" applyAlignment="1">
      <alignment horizontal="right" vertical="center" readingOrder="1"/>
    </xf>
    <xf numFmtId="4" fontId="18" fillId="0" borderId="14" xfId="42" applyNumberFormat="1" applyFont="1" applyFill="1" applyBorder="1" applyAlignment="1">
      <alignment horizontal="right"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30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31" xfId="58" applyFont="1" applyFill="1" applyBorder="1" applyAlignment="1">
      <alignment horizontal="center" vertical="center" textRotation="90" wrapText="1" readingOrder="1"/>
      <protection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31" xfId="0" applyFont="1" applyFill="1" applyBorder="1" applyAlignment="1">
      <alignment horizontal="center" vertical="center" textRotation="90" readingOrder="1"/>
    </xf>
    <xf numFmtId="0" fontId="16" fillId="0" borderId="32" xfId="0" applyFont="1" applyFill="1" applyBorder="1" applyAlignment="1">
      <alignment horizontal="center" vertical="center" textRotation="90" readingOrder="1"/>
    </xf>
    <xf numFmtId="0" fontId="16" fillId="0" borderId="33" xfId="0" applyFont="1" applyFill="1" applyBorder="1" applyAlignment="1">
      <alignment horizontal="center" vertical="center" textRotation="90" readingOrder="1"/>
    </xf>
    <xf numFmtId="0" fontId="16" fillId="0" borderId="34" xfId="58" applyFont="1" applyFill="1" applyBorder="1" applyAlignment="1">
      <alignment horizontal="center" vertical="center" textRotation="90" wrapText="1" readingOrder="1"/>
      <protection/>
    </xf>
    <xf numFmtId="0" fontId="16" fillId="0" borderId="22" xfId="58" applyFont="1" applyFill="1" applyBorder="1" applyAlignment="1">
      <alignment horizontal="center" vertical="center" textRotation="90" wrapText="1" readingOrder="1"/>
      <protection/>
    </xf>
    <xf numFmtId="0" fontId="16" fillId="0" borderId="23" xfId="58" applyFont="1" applyFill="1" applyBorder="1" applyAlignment="1">
      <alignment horizontal="center" vertical="center" textRotation="90" wrapText="1" readingOrder="1"/>
      <protection/>
    </xf>
    <xf numFmtId="0" fontId="9" fillId="0" borderId="18" xfId="0" applyFont="1" applyFill="1" applyBorder="1" applyAlignment="1">
      <alignment horizontal="center" vertical="center" readingOrder="1"/>
    </xf>
    <xf numFmtId="0" fontId="15" fillId="0" borderId="34" xfId="58" applyFont="1" applyFill="1" applyBorder="1" applyAlignment="1">
      <alignment horizontal="center" vertical="center" textRotation="90" readingOrder="1"/>
      <protection/>
    </xf>
    <xf numFmtId="0" fontId="15" fillId="0" borderId="22" xfId="58" applyFont="1" applyFill="1" applyBorder="1" applyAlignment="1">
      <alignment horizontal="center" vertical="center" textRotation="90" readingOrder="1"/>
      <protection/>
    </xf>
    <xf numFmtId="0" fontId="15" fillId="0" borderId="23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34" xfId="0" applyFont="1" applyFill="1" applyBorder="1" applyAlignment="1">
      <alignment horizontal="center" vertical="center" textRotation="90" readingOrder="1"/>
    </xf>
    <xf numFmtId="0" fontId="16" fillId="0" borderId="22" xfId="0" applyFont="1" applyFill="1" applyBorder="1" applyAlignment="1">
      <alignment horizontal="center" vertical="center" textRotation="90" readingOrder="1"/>
    </xf>
    <xf numFmtId="0" fontId="16" fillId="0" borderId="23" xfId="0" applyFont="1" applyFill="1" applyBorder="1" applyAlignment="1">
      <alignment horizontal="center" vertical="center" textRotation="90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" fillId="0" borderId="23" xfId="0" applyFont="1" applyFill="1" applyBorder="1" applyAlignment="1">
      <alignment horizontal="center" vertical="center" textRotation="90" readingOrder="1"/>
    </xf>
    <xf numFmtId="0" fontId="15" fillId="0" borderId="34" xfId="58" applyFont="1" applyFill="1" applyBorder="1" applyAlignment="1">
      <alignment horizontal="center" vertical="center" textRotation="90" wrapText="1" readingOrder="1"/>
      <protection/>
    </xf>
    <xf numFmtId="0" fontId="15" fillId="0" borderId="22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6" xfId="0" applyFont="1" applyFill="1" applyBorder="1" applyAlignment="1">
      <alignment horizontal="right" vertical="center" wrapText="1" readingOrder="1"/>
    </xf>
    <xf numFmtId="0" fontId="7" fillId="0" borderId="35" xfId="58" applyFont="1" applyFill="1" applyBorder="1" applyAlignment="1">
      <alignment horizontal="left" vertical="center" wrapText="1" readingOrder="1"/>
      <protection/>
    </xf>
    <xf numFmtId="0" fontId="7" fillId="0" borderId="36" xfId="58" applyFont="1" applyFill="1" applyBorder="1" applyAlignment="1">
      <alignment horizontal="left"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6" xfId="0" applyFont="1" applyFill="1" applyBorder="1" applyAlignment="1">
      <alignment horizontal="center" vertical="center" wrapText="1" readingOrder="1"/>
    </xf>
    <xf numFmtId="0" fontId="16" fillId="0" borderId="35" xfId="58" applyFont="1" applyFill="1" applyBorder="1" applyAlignment="1">
      <alignment horizontal="center" vertical="center" textRotation="90" wrapText="1" readingOrder="1"/>
      <protection/>
    </xf>
    <xf numFmtId="0" fontId="16" fillId="0" borderId="37" xfId="58" applyFont="1" applyFill="1" applyBorder="1" applyAlignment="1">
      <alignment horizontal="center" vertical="center" textRotation="90" wrapText="1" readingOrder="1"/>
      <protection/>
    </xf>
    <xf numFmtId="0" fontId="16" fillId="0" borderId="36" xfId="58" applyFont="1" applyFill="1" applyBorder="1" applyAlignment="1">
      <alignment horizontal="center" vertical="center" textRotation="90" wrapText="1" readingOrder="1"/>
      <protection/>
    </xf>
    <xf numFmtId="0" fontId="16" fillId="0" borderId="34" xfId="0" applyFont="1" applyFill="1" applyBorder="1" applyAlignment="1">
      <alignment horizontal="center" vertical="center" textRotation="90" wrapText="1" readingOrder="1"/>
    </xf>
    <xf numFmtId="0" fontId="16" fillId="0" borderId="23" xfId="0" applyFont="1" applyFill="1" applyBorder="1" applyAlignment="1">
      <alignment horizontal="center" vertical="center" textRotation="90" wrapText="1" readingOrder="1"/>
    </xf>
    <xf numFmtId="0" fontId="16" fillId="0" borderId="37" xfId="0" applyFont="1" applyFill="1" applyBorder="1" applyAlignment="1">
      <alignment horizontal="center" vertical="center" textRotation="90" readingOrder="1"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6" xfId="58" applyFont="1" applyFill="1" applyBorder="1" applyAlignment="1">
      <alignment horizontal="center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35" xfId="58" applyFont="1" applyFill="1" applyBorder="1" applyAlignment="1">
      <alignment horizontal="center" vertical="center" wrapText="1" readingOrder="1"/>
      <protection/>
    </xf>
    <xf numFmtId="0" fontId="7" fillId="0" borderId="37" xfId="58" applyFont="1" applyFill="1" applyBorder="1" applyAlignment="1">
      <alignment horizontal="center" vertical="center" wrapText="1" readingOrder="1"/>
      <protection/>
    </xf>
    <xf numFmtId="0" fontId="7" fillId="0" borderId="36" xfId="58" applyFont="1" applyFill="1" applyBorder="1" applyAlignment="1">
      <alignment horizontal="center" vertical="center" wrapText="1" readingOrder="1"/>
      <protection/>
    </xf>
    <xf numFmtId="0" fontId="7" fillId="0" borderId="37" xfId="58" applyFont="1" applyFill="1" applyBorder="1" applyAlignment="1">
      <alignment horizontal="left" vertical="center" wrapText="1" readingOrder="1"/>
      <protection/>
    </xf>
    <xf numFmtId="0" fontId="11" fillId="0" borderId="0" xfId="0" applyFont="1" applyFill="1" applyAlignment="1">
      <alignment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75" t="s">
        <v>119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1"/>
  <sheetViews>
    <sheetView zoomScale="150" zoomScaleNormal="15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61" t="s">
        <v>136</v>
      </c>
      <c r="B1" s="75"/>
      <c r="C1" s="61"/>
      <c r="D1" s="61"/>
      <c r="E1" s="61"/>
      <c r="F1" s="61"/>
      <c r="G1" s="61"/>
      <c r="H1" s="61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6">
        <v>2010</v>
      </c>
      <c r="E3" s="196"/>
      <c r="F3" s="196"/>
      <c r="G3" s="196"/>
      <c r="H3" s="196"/>
    </row>
    <row r="4" spans="1:8" ht="13.5" thickBot="1">
      <c r="A4" s="22" t="s">
        <v>77</v>
      </c>
      <c r="B4" s="22" t="s">
        <v>78</v>
      </c>
      <c r="C4" s="41" t="s">
        <v>89</v>
      </c>
      <c r="D4" s="22" t="s">
        <v>90</v>
      </c>
      <c r="E4" s="22" t="s">
        <v>91</v>
      </c>
      <c r="F4" s="22" t="s">
        <v>92</v>
      </c>
      <c r="G4" s="22" t="s">
        <v>93</v>
      </c>
      <c r="H4" s="20" t="s">
        <v>153</v>
      </c>
    </row>
    <row r="5" spans="1:8" ht="19.5" customHeight="1">
      <c r="A5" s="185" t="s">
        <v>57</v>
      </c>
      <c r="B5" s="208" t="s">
        <v>58</v>
      </c>
      <c r="C5" s="42" t="s">
        <v>94</v>
      </c>
      <c r="D5" s="16">
        <v>2344157</v>
      </c>
      <c r="E5" s="15">
        <v>5516941</v>
      </c>
      <c r="F5" s="16">
        <v>1901967</v>
      </c>
      <c r="G5" s="16">
        <v>1661591</v>
      </c>
      <c r="H5" s="24">
        <f>SUM(D5:G5)</f>
        <v>11424656</v>
      </c>
    </row>
    <row r="6" spans="1:8" ht="19.5" customHeight="1" thickBot="1">
      <c r="A6" s="186"/>
      <c r="B6" s="209"/>
      <c r="C6" s="44" t="s">
        <v>0</v>
      </c>
      <c r="D6" s="18">
        <v>53297476</v>
      </c>
      <c r="E6" s="18">
        <v>128402032</v>
      </c>
      <c r="F6" s="18">
        <v>38744992</v>
      </c>
      <c r="G6" s="18">
        <v>30600938</v>
      </c>
      <c r="H6" s="25">
        <f>SUM(D6:G6)</f>
        <v>251045438</v>
      </c>
    </row>
    <row r="7" spans="1:8" ht="19.5" customHeight="1">
      <c r="A7" s="186"/>
      <c r="B7" s="210" t="s">
        <v>59</v>
      </c>
      <c r="C7" s="42" t="s">
        <v>94</v>
      </c>
      <c r="D7" s="16">
        <v>818422</v>
      </c>
      <c r="E7" s="15">
        <v>1852317</v>
      </c>
      <c r="F7" s="16">
        <v>588865</v>
      </c>
      <c r="G7" s="16">
        <v>636114</v>
      </c>
      <c r="H7" s="24">
        <f aca="true" t="shared" si="0" ref="H7:H58">SUM(D7:G7)</f>
        <v>3895718</v>
      </c>
    </row>
    <row r="8" spans="1:8" s="8" customFormat="1" ht="19.5" customHeight="1" thickBot="1">
      <c r="A8" s="187"/>
      <c r="B8" s="211"/>
      <c r="C8" s="44" t="s">
        <v>0</v>
      </c>
      <c r="D8" s="18">
        <v>18663392</v>
      </c>
      <c r="E8" s="18">
        <v>42829205</v>
      </c>
      <c r="F8" s="18">
        <v>12048260</v>
      </c>
      <c r="G8" s="18">
        <v>11696377</v>
      </c>
      <c r="H8" s="25">
        <f t="shared" si="0"/>
        <v>85237234</v>
      </c>
    </row>
    <row r="9" spans="1:8" s="4" customFormat="1" ht="10.5" customHeight="1">
      <c r="A9" s="193" t="s">
        <v>65</v>
      </c>
      <c r="B9" s="210" t="s">
        <v>1</v>
      </c>
      <c r="C9" s="42" t="s">
        <v>94</v>
      </c>
      <c r="D9" s="62">
        <v>40855</v>
      </c>
      <c r="E9" s="70">
        <v>0</v>
      </c>
      <c r="F9" s="16">
        <v>1734</v>
      </c>
      <c r="G9" s="16">
        <v>649788</v>
      </c>
      <c r="H9" s="24">
        <f t="shared" si="0"/>
        <v>692377</v>
      </c>
    </row>
    <row r="10" spans="1:8" s="4" customFormat="1" ht="10.5" customHeight="1" thickBot="1">
      <c r="A10" s="194"/>
      <c r="B10" s="211"/>
      <c r="C10" s="44" t="s">
        <v>0</v>
      </c>
      <c r="D10" s="64">
        <v>65802</v>
      </c>
      <c r="E10" s="64">
        <v>0</v>
      </c>
      <c r="F10" s="18">
        <v>2880</v>
      </c>
      <c r="G10" s="18">
        <v>1078648</v>
      </c>
      <c r="H10" s="25">
        <f t="shared" si="0"/>
        <v>1147330</v>
      </c>
    </row>
    <row r="11" spans="1:8" s="4" customFormat="1" ht="10.5" customHeight="1">
      <c r="A11" s="194"/>
      <c r="B11" s="210" t="s">
        <v>2</v>
      </c>
      <c r="C11" s="42" t="s">
        <v>94</v>
      </c>
      <c r="D11" s="16">
        <v>77163920</v>
      </c>
      <c r="E11" s="15">
        <v>1442702</v>
      </c>
      <c r="F11" s="16">
        <v>2600360</v>
      </c>
      <c r="G11" s="16">
        <v>11705537</v>
      </c>
      <c r="H11" s="24">
        <f t="shared" si="0"/>
        <v>92912519</v>
      </c>
    </row>
    <row r="12" spans="1:8" s="4" customFormat="1" ht="10.5" customHeight="1" thickBot="1">
      <c r="A12" s="194"/>
      <c r="B12" s="211"/>
      <c r="C12" s="44" t="s">
        <v>0</v>
      </c>
      <c r="D12" s="18">
        <v>701653607</v>
      </c>
      <c r="E12" s="18">
        <v>11966441</v>
      </c>
      <c r="F12" s="18">
        <v>20993480</v>
      </c>
      <c r="G12" s="18">
        <v>93556139</v>
      </c>
      <c r="H12" s="25">
        <f t="shared" si="0"/>
        <v>828169667</v>
      </c>
    </row>
    <row r="13" spans="1:8" s="4" customFormat="1" ht="10.5" customHeight="1">
      <c r="A13" s="194"/>
      <c r="B13" s="210" t="s">
        <v>3</v>
      </c>
      <c r="C13" s="42" t="s">
        <v>94</v>
      </c>
      <c r="D13" s="16">
        <v>25983110</v>
      </c>
      <c r="E13" s="15">
        <v>677546</v>
      </c>
      <c r="F13" s="16">
        <v>654051</v>
      </c>
      <c r="G13" s="16">
        <v>726203</v>
      </c>
      <c r="H13" s="24">
        <f t="shared" si="0"/>
        <v>28040910</v>
      </c>
    </row>
    <row r="14" spans="1:8" s="4" customFormat="1" ht="10.5" customHeight="1" thickBot="1">
      <c r="A14" s="194"/>
      <c r="B14" s="211"/>
      <c r="C14" s="44" t="s">
        <v>0</v>
      </c>
      <c r="D14" s="18">
        <v>236343607</v>
      </c>
      <c r="E14" s="18">
        <v>5999825</v>
      </c>
      <c r="F14" s="18">
        <v>5617369</v>
      </c>
      <c r="G14" s="18">
        <v>6467313</v>
      </c>
      <c r="H14" s="25">
        <f t="shared" si="0"/>
        <v>254428114</v>
      </c>
    </row>
    <row r="15" spans="1:8" s="4" customFormat="1" ht="10.5" customHeight="1">
      <c r="A15" s="194"/>
      <c r="B15" s="210" t="s">
        <v>4</v>
      </c>
      <c r="C15" s="42" t="s">
        <v>94</v>
      </c>
      <c r="D15" s="16">
        <v>27450</v>
      </c>
      <c r="E15" s="15">
        <v>302960</v>
      </c>
      <c r="F15" s="16">
        <v>75200</v>
      </c>
      <c r="G15" s="16">
        <v>123385</v>
      </c>
      <c r="H15" s="24">
        <f t="shared" si="0"/>
        <v>528995</v>
      </c>
    </row>
    <row r="16" spans="1:8" s="4" customFormat="1" ht="10.5" customHeight="1" thickBot="1">
      <c r="A16" s="194"/>
      <c r="B16" s="211"/>
      <c r="C16" s="44" t="s">
        <v>0</v>
      </c>
      <c r="D16" s="18">
        <v>293635</v>
      </c>
      <c r="E16" s="18">
        <v>3141454</v>
      </c>
      <c r="F16" s="18">
        <v>777722</v>
      </c>
      <c r="G16" s="18">
        <v>1289289</v>
      </c>
      <c r="H16" s="25">
        <f t="shared" si="0"/>
        <v>5502100</v>
      </c>
    </row>
    <row r="17" spans="1:8" s="4" customFormat="1" ht="10.5" customHeight="1">
      <c r="A17" s="194"/>
      <c r="B17" s="208" t="s">
        <v>155</v>
      </c>
      <c r="C17" s="42" t="s">
        <v>94</v>
      </c>
      <c r="D17" s="87">
        <v>0</v>
      </c>
      <c r="E17" s="87">
        <v>0</v>
      </c>
      <c r="F17" s="87">
        <v>18665</v>
      </c>
      <c r="G17" s="87">
        <v>13202</v>
      </c>
      <c r="H17" s="98">
        <f t="shared" si="0"/>
        <v>31867</v>
      </c>
    </row>
    <row r="18" spans="1:8" s="4" customFormat="1" ht="10.5" customHeight="1" thickBot="1">
      <c r="A18" s="194"/>
      <c r="B18" s="209"/>
      <c r="C18" s="44" t="s">
        <v>0</v>
      </c>
      <c r="D18" s="87">
        <v>0</v>
      </c>
      <c r="E18" s="87">
        <v>0</v>
      </c>
      <c r="F18" s="87">
        <v>1872707</v>
      </c>
      <c r="G18" s="87">
        <v>1326802</v>
      </c>
      <c r="H18" s="98">
        <f t="shared" si="0"/>
        <v>3199509</v>
      </c>
    </row>
    <row r="19" spans="1:8" s="4" customFormat="1" ht="10.5" customHeight="1">
      <c r="A19" s="194"/>
      <c r="B19" s="210" t="s">
        <v>5</v>
      </c>
      <c r="C19" s="42" t="s">
        <v>94</v>
      </c>
      <c r="D19" s="16">
        <v>3033</v>
      </c>
      <c r="E19" s="15">
        <v>81565</v>
      </c>
      <c r="F19" s="16">
        <v>2039616</v>
      </c>
      <c r="G19" s="16">
        <v>249478</v>
      </c>
      <c r="H19" s="24">
        <f t="shared" si="0"/>
        <v>2373692</v>
      </c>
    </row>
    <row r="20" spans="1:8" s="4" customFormat="1" ht="10.5" customHeight="1" thickBot="1">
      <c r="A20" s="194"/>
      <c r="B20" s="211"/>
      <c r="C20" s="44" t="s">
        <v>0</v>
      </c>
      <c r="D20" s="18">
        <v>56569</v>
      </c>
      <c r="E20" s="18">
        <v>1510909</v>
      </c>
      <c r="F20" s="18">
        <v>35277572</v>
      </c>
      <c r="G20" s="18">
        <v>4620708</v>
      </c>
      <c r="H20" s="25">
        <f t="shared" si="0"/>
        <v>41465758</v>
      </c>
    </row>
    <row r="21" spans="1:8" s="4" customFormat="1" ht="10.5" customHeight="1">
      <c r="A21" s="194"/>
      <c r="B21" s="210" t="s">
        <v>6</v>
      </c>
      <c r="C21" s="42" t="s">
        <v>94</v>
      </c>
      <c r="D21" s="16">
        <v>7080</v>
      </c>
      <c r="E21" s="15">
        <v>35200</v>
      </c>
      <c r="F21" s="15">
        <v>14946</v>
      </c>
      <c r="G21" s="15">
        <v>0</v>
      </c>
      <c r="H21" s="24">
        <f t="shared" si="0"/>
        <v>57226</v>
      </c>
    </row>
    <row r="22" spans="1:8" s="4" customFormat="1" ht="10.5" customHeight="1" thickBot="1">
      <c r="A22" s="194"/>
      <c r="B22" s="211"/>
      <c r="C22" s="44" t="s">
        <v>0</v>
      </c>
      <c r="D22" s="18">
        <v>190732</v>
      </c>
      <c r="E22" s="18">
        <v>895490</v>
      </c>
      <c r="F22" s="18">
        <v>377150</v>
      </c>
      <c r="G22" s="18">
        <v>0</v>
      </c>
      <c r="H22" s="25">
        <f t="shared" si="0"/>
        <v>1463372</v>
      </c>
    </row>
    <row r="23" spans="1:8" s="4" customFormat="1" ht="10.5" customHeight="1">
      <c r="A23" s="194"/>
      <c r="B23" s="210" t="s">
        <v>7</v>
      </c>
      <c r="C23" s="42" t="s">
        <v>94</v>
      </c>
      <c r="D23" s="16">
        <v>2600</v>
      </c>
      <c r="E23" s="15">
        <v>60830</v>
      </c>
      <c r="F23" s="16">
        <v>204970</v>
      </c>
      <c r="G23" s="16">
        <v>15600</v>
      </c>
      <c r="H23" s="24">
        <f t="shared" si="0"/>
        <v>284000</v>
      </c>
    </row>
    <row r="24" spans="1:8" s="4" customFormat="1" ht="10.5" customHeight="1" thickBot="1">
      <c r="A24" s="194"/>
      <c r="B24" s="211"/>
      <c r="C24" s="44" t="s">
        <v>0</v>
      </c>
      <c r="D24" s="18">
        <v>69950</v>
      </c>
      <c r="E24" s="18">
        <v>1551533</v>
      </c>
      <c r="F24" s="18">
        <v>5225825</v>
      </c>
      <c r="G24" s="18">
        <v>407220</v>
      </c>
      <c r="H24" s="25">
        <f t="shared" si="0"/>
        <v>7254528</v>
      </c>
    </row>
    <row r="25" spans="1:8" s="4" customFormat="1" ht="10.5" customHeight="1">
      <c r="A25" s="194"/>
      <c r="B25" s="208" t="s">
        <v>23</v>
      </c>
      <c r="C25" s="42" t="s">
        <v>94</v>
      </c>
      <c r="D25" s="87">
        <v>23900</v>
      </c>
      <c r="E25" s="87">
        <v>89350</v>
      </c>
      <c r="F25" s="87">
        <v>68933</v>
      </c>
      <c r="G25" s="87">
        <v>6000</v>
      </c>
      <c r="H25" s="98">
        <f t="shared" si="0"/>
        <v>188183</v>
      </c>
    </row>
    <row r="26" spans="1:8" s="4" customFormat="1" ht="10.5" customHeight="1" thickBot="1">
      <c r="A26" s="194"/>
      <c r="B26" s="209"/>
      <c r="C26" s="44" t="s">
        <v>0</v>
      </c>
      <c r="D26" s="87">
        <v>643754</v>
      </c>
      <c r="E26" s="87">
        <v>2257100</v>
      </c>
      <c r="F26" s="87">
        <v>1751912</v>
      </c>
      <c r="G26" s="87">
        <v>153000</v>
      </c>
      <c r="H26" s="98">
        <f t="shared" si="0"/>
        <v>4805766</v>
      </c>
    </row>
    <row r="27" spans="1:8" s="4" customFormat="1" ht="10.5" customHeight="1">
      <c r="A27" s="194"/>
      <c r="B27" s="210" t="s">
        <v>8</v>
      </c>
      <c r="C27" s="42" t="s">
        <v>94</v>
      </c>
      <c r="D27" s="16">
        <v>59658908</v>
      </c>
      <c r="E27" s="15">
        <v>18464887</v>
      </c>
      <c r="F27" s="16">
        <v>6605997</v>
      </c>
      <c r="G27" s="16">
        <v>3242045</v>
      </c>
      <c r="H27" s="24">
        <f t="shared" si="0"/>
        <v>87971837</v>
      </c>
    </row>
    <row r="28" spans="1:8" s="4" customFormat="1" ht="10.5" customHeight="1" thickBot="1">
      <c r="A28" s="194"/>
      <c r="B28" s="211"/>
      <c r="C28" s="44" t="s">
        <v>0</v>
      </c>
      <c r="D28" s="18">
        <v>125471752</v>
      </c>
      <c r="E28" s="18">
        <v>39343999</v>
      </c>
      <c r="F28" s="18">
        <v>11824800</v>
      </c>
      <c r="G28" s="18">
        <v>5671300</v>
      </c>
      <c r="H28" s="25">
        <f t="shared" si="0"/>
        <v>182311851</v>
      </c>
    </row>
    <row r="29" spans="1:8" s="4" customFormat="1" ht="10.5" customHeight="1">
      <c r="A29" s="194"/>
      <c r="B29" s="210" t="s">
        <v>10</v>
      </c>
      <c r="C29" s="42" t="s">
        <v>94</v>
      </c>
      <c r="D29" s="16">
        <v>1343927</v>
      </c>
      <c r="E29" s="15">
        <v>475891</v>
      </c>
      <c r="F29" s="16">
        <v>393794</v>
      </c>
      <c r="G29" s="16">
        <v>503819</v>
      </c>
      <c r="H29" s="24">
        <f t="shared" si="0"/>
        <v>2717431</v>
      </c>
    </row>
    <row r="30" spans="1:8" s="4" customFormat="1" ht="10.5" customHeight="1" thickBot="1">
      <c r="A30" s="194"/>
      <c r="B30" s="211"/>
      <c r="C30" s="44" t="s">
        <v>0</v>
      </c>
      <c r="D30" s="18">
        <v>2872084</v>
      </c>
      <c r="E30" s="18">
        <v>1014349</v>
      </c>
      <c r="F30" s="18">
        <v>700256</v>
      </c>
      <c r="G30" s="18">
        <v>883462</v>
      </c>
      <c r="H30" s="25">
        <f t="shared" si="0"/>
        <v>5470151</v>
      </c>
    </row>
    <row r="31" spans="1:8" s="4" customFormat="1" ht="10.5" customHeight="1">
      <c r="A31" s="194"/>
      <c r="B31" s="210" t="s">
        <v>19</v>
      </c>
      <c r="C31" s="42" t="s">
        <v>94</v>
      </c>
      <c r="D31" s="16">
        <v>13773</v>
      </c>
      <c r="E31" s="15">
        <v>45814</v>
      </c>
      <c r="F31" s="16">
        <v>6760</v>
      </c>
      <c r="G31" s="16">
        <v>10898</v>
      </c>
      <c r="H31" s="24">
        <f t="shared" si="0"/>
        <v>77245</v>
      </c>
    </row>
    <row r="32" spans="1:8" s="4" customFormat="1" ht="10.5" customHeight="1" thickBot="1">
      <c r="A32" s="194"/>
      <c r="B32" s="211"/>
      <c r="C32" s="44" t="s">
        <v>0</v>
      </c>
      <c r="D32" s="18">
        <v>1425268</v>
      </c>
      <c r="E32" s="18">
        <v>4589855</v>
      </c>
      <c r="F32" s="18">
        <v>676162</v>
      </c>
      <c r="G32" s="18">
        <v>1110297</v>
      </c>
      <c r="H32" s="25">
        <f t="shared" si="0"/>
        <v>7801582</v>
      </c>
    </row>
    <row r="33" spans="1:8" s="4" customFormat="1" ht="10.5" customHeight="1">
      <c r="A33" s="194"/>
      <c r="B33" s="210" t="s">
        <v>22</v>
      </c>
      <c r="C33" s="42" t="s">
        <v>94</v>
      </c>
      <c r="D33" s="62">
        <v>9744</v>
      </c>
      <c r="E33" s="70">
        <v>8167</v>
      </c>
      <c r="F33" s="62">
        <v>15911</v>
      </c>
      <c r="G33" s="16">
        <v>26321</v>
      </c>
      <c r="H33" s="24">
        <f t="shared" si="0"/>
        <v>60143</v>
      </c>
    </row>
    <row r="34" spans="1:8" s="4" customFormat="1" ht="10.5" customHeight="1" thickBot="1">
      <c r="A34" s="194"/>
      <c r="B34" s="211"/>
      <c r="C34" s="44" t="s">
        <v>0</v>
      </c>
      <c r="D34" s="64">
        <v>975134</v>
      </c>
      <c r="E34" s="64">
        <v>817254</v>
      </c>
      <c r="F34" s="64">
        <v>1591260</v>
      </c>
      <c r="G34" s="18">
        <v>2681936</v>
      </c>
      <c r="H34" s="25">
        <f t="shared" si="0"/>
        <v>6065584</v>
      </c>
    </row>
    <row r="35" spans="1:8" s="4" customFormat="1" ht="10.5" customHeight="1">
      <c r="A35" s="194"/>
      <c r="B35" s="210" t="s">
        <v>21</v>
      </c>
      <c r="C35" s="42" t="s">
        <v>94</v>
      </c>
      <c r="D35" s="62">
        <v>103</v>
      </c>
      <c r="E35" s="15">
        <v>1219</v>
      </c>
      <c r="F35" s="16">
        <v>365</v>
      </c>
      <c r="G35" s="16">
        <v>420</v>
      </c>
      <c r="H35" s="24">
        <f t="shared" si="0"/>
        <v>2107</v>
      </c>
    </row>
    <row r="36" spans="1:8" s="4" customFormat="1" ht="10.5" customHeight="1" thickBot="1">
      <c r="A36" s="194"/>
      <c r="B36" s="211"/>
      <c r="C36" s="44" t="s">
        <v>0</v>
      </c>
      <c r="D36" s="64">
        <v>10609</v>
      </c>
      <c r="E36" s="18">
        <v>116862</v>
      </c>
      <c r="F36" s="18">
        <v>32208</v>
      </c>
      <c r="G36" s="18">
        <v>35700</v>
      </c>
      <c r="H36" s="25">
        <f t="shared" si="0"/>
        <v>195379</v>
      </c>
    </row>
    <row r="37" spans="1:8" s="4" customFormat="1" ht="10.5" customHeight="1">
      <c r="A37" s="194"/>
      <c r="B37" s="208" t="s">
        <v>156</v>
      </c>
      <c r="C37" s="42" t="s">
        <v>94</v>
      </c>
      <c r="D37" s="86">
        <v>0</v>
      </c>
      <c r="E37" s="87">
        <v>19703065</v>
      </c>
      <c r="F37" s="87">
        <v>0</v>
      </c>
      <c r="G37" s="87">
        <v>0</v>
      </c>
      <c r="H37" s="98">
        <f t="shared" si="0"/>
        <v>19703065</v>
      </c>
    </row>
    <row r="38" spans="1:8" s="4" customFormat="1" ht="10.5" customHeight="1" thickBot="1">
      <c r="A38" s="194"/>
      <c r="B38" s="209"/>
      <c r="C38" s="44" t="s">
        <v>0</v>
      </c>
      <c r="D38" s="86">
        <v>0</v>
      </c>
      <c r="E38" s="87">
        <v>3476812</v>
      </c>
      <c r="F38" s="87">
        <v>0</v>
      </c>
      <c r="G38" s="87">
        <v>0</v>
      </c>
      <c r="H38" s="98">
        <f t="shared" si="0"/>
        <v>3476812</v>
      </c>
    </row>
    <row r="39" spans="1:8" s="4" customFormat="1" ht="10.5" customHeight="1">
      <c r="A39" s="194"/>
      <c r="B39" s="210" t="s">
        <v>11</v>
      </c>
      <c r="C39" s="42" t="s">
        <v>94</v>
      </c>
      <c r="D39" s="16">
        <v>287240</v>
      </c>
      <c r="E39" s="15">
        <v>5500</v>
      </c>
      <c r="F39" s="16">
        <v>12000</v>
      </c>
      <c r="G39" s="16">
        <v>20000</v>
      </c>
      <c r="H39" s="24">
        <f t="shared" si="0"/>
        <v>324740</v>
      </c>
    </row>
    <row r="40" spans="1:8" s="4" customFormat="1" ht="10.5" customHeight="1" thickBot="1">
      <c r="A40" s="194"/>
      <c r="B40" s="211"/>
      <c r="C40" s="44" t="s">
        <v>0</v>
      </c>
      <c r="D40" s="18">
        <v>1283797</v>
      </c>
      <c r="E40" s="18">
        <v>24800</v>
      </c>
      <c r="F40" s="18">
        <v>56325</v>
      </c>
      <c r="G40" s="18">
        <v>108500</v>
      </c>
      <c r="H40" s="25">
        <f t="shared" si="0"/>
        <v>1473422</v>
      </c>
    </row>
    <row r="41" spans="1:8" s="4" customFormat="1" ht="10.5" customHeight="1">
      <c r="A41" s="194"/>
      <c r="B41" s="210" t="s">
        <v>12</v>
      </c>
      <c r="C41" s="42" t="s">
        <v>94</v>
      </c>
      <c r="D41" s="62">
        <v>0</v>
      </c>
      <c r="E41" s="70">
        <v>0</v>
      </c>
      <c r="F41" s="16">
        <v>10400</v>
      </c>
      <c r="G41" s="16">
        <v>0</v>
      </c>
      <c r="H41" s="24">
        <f t="shared" si="0"/>
        <v>10400</v>
      </c>
    </row>
    <row r="42" spans="1:8" s="4" customFormat="1" ht="10.5" customHeight="1" thickBot="1">
      <c r="A42" s="194"/>
      <c r="B42" s="211"/>
      <c r="C42" s="44" t="s">
        <v>0</v>
      </c>
      <c r="D42" s="64">
        <v>0</v>
      </c>
      <c r="E42" s="64">
        <v>0</v>
      </c>
      <c r="F42" s="18">
        <v>1030200</v>
      </c>
      <c r="G42" s="18">
        <v>0</v>
      </c>
      <c r="H42" s="25">
        <f t="shared" si="0"/>
        <v>1030200</v>
      </c>
    </row>
    <row r="43" spans="1:8" s="4" customFormat="1" ht="10.5" customHeight="1">
      <c r="A43" s="194"/>
      <c r="B43" s="210" t="s">
        <v>13</v>
      </c>
      <c r="C43" s="42" t="s">
        <v>94</v>
      </c>
      <c r="D43" s="16">
        <v>2522280</v>
      </c>
      <c r="E43" s="15">
        <v>2029850</v>
      </c>
      <c r="F43" s="16">
        <v>3097560</v>
      </c>
      <c r="G43" s="16">
        <v>425460</v>
      </c>
      <c r="H43" s="24">
        <f t="shared" si="0"/>
        <v>8075150</v>
      </c>
    </row>
    <row r="44" spans="1:8" s="4" customFormat="1" ht="10.5" customHeight="1" thickBot="1">
      <c r="A44" s="194"/>
      <c r="B44" s="211"/>
      <c r="C44" s="44" t="s">
        <v>0</v>
      </c>
      <c r="D44" s="18">
        <v>23452363</v>
      </c>
      <c r="E44" s="18">
        <v>18821293</v>
      </c>
      <c r="F44" s="18">
        <v>28055666</v>
      </c>
      <c r="G44" s="18">
        <v>4249405</v>
      </c>
      <c r="H44" s="25">
        <f t="shared" si="0"/>
        <v>74578727</v>
      </c>
    </row>
    <row r="45" spans="1:8" s="4" customFormat="1" ht="10.5" customHeight="1">
      <c r="A45" s="194"/>
      <c r="B45" s="210" t="s">
        <v>14</v>
      </c>
      <c r="C45" s="42" t="s">
        <v>94</v>
      </c>
      <c r="D45" s="16">
        <v>1183230</v>
      </c>
      <c r="E45" s="15">
        <v>1085280</v>
      </c>
      <c r="F45" s="16">
        <v>4065480</v>
      </c>
      <c r="G45" s="16">
        <v>4312057</v>
      </c>
      <c r="H45" s="24">
        <f t="shared" si="0"/>
        <v>10646047</v>
      </c>
    </row>
    <row r="46" spans="1:8" s="4" customFormat="1" ht="10.5" customHeight="1" thickBot="1">
      <c r="A46" s="194"/>
      <c r="B46" s="211"/>
      <c r="C46" s="44" t="s">
        <v>0</v>
      </c>
      <c r="D46" s="18">
        <v>10674496</v>
      </c>
      <c r="E46" s="18">
        <v>10147656</v>
      </c>
      <c r="F46" s="18">
        <v>35275055</v>
      </c>
      <c r="G46" s="18">
        <v>38008573</v>
      </c>
      <c r="H46" s="25">
        <f t="shared" si="0"/>
        <v>94105780</v>
      </c>
    </row>
    <row r="47" spans="1:8" s="4" customFormat="1" ht="10.5" customHeight="1">
      <c r="A47" s="194"/>
      <c r="B47" s="210" t="s">
        <v>15</v>
      </c>
      <c r="C47" s="42" t="s">
        <v>94</v>
      </c>
      <c r="D47" s="62">
        <v>6720</v>
      </c>
      <c r="E47" s="15">
        <v>179240</v>
      </c>
      <c r="F47" s="16">
        <v>160860</v>
      </c>
      <c r="G47" s="16">
        <v>16569</v>
      </c>
      <c r="H47" s="24">
        <f t="shared" si="0"/>
        <v>363389</v>
      </c>
    </row>
    <row r="48" spans="1:8" s="4" customFormat="1" ht="10.5" customHeight="1" thickBot="1">
      <c r="A48" s="194"/>
      <c r="B48" s="211"/>
      <c r="C48" s="44" t="s">
        <v>0</v>
      </c>
      <c r="D48" s="64">
        <v>68208</v>
      </c>
      <c r="E48" s="18">
        <v>1807311</v>
      </c>
      <c r="F48" s="18">
        <v>1631954</v>
      </c>
      <c r="G48" s="18">
        <v>173829</v>
      </c>
      <c r="H48" s="25">
        <f t="shared" si="0"/>
        <v>3681302</v>
      </c>
    </row>
    <row r="49" spans="1:8" s="4" customFormat="1" ht="10.5" customHeight="1">
      <c r="A49" s="194"/>
      <c r="B49" s="210" t="s">
        <v>16</v>
      </c>
      <c r="C49" s="42" t="s">
        <v>94</v>
      </c>
      <c r="D49" s="62">
        <v>24990</v>
      </c>
      <c r="E49" s="15">
        <v>120340</v>
      </c>
      <c r="F49" s="16">
        <v>19350</v>
      </c>
      <c r="G49" s="16">
        <v>6000</v>
      </c>
      <c r="H49" s="24">
        <f t="shared" si="0"/>
        <v>170680</v>
      </c>
    </row>
    <row r="50" spans="1:8" s="4" customFormat="1" ht="10.5" customHeight="1" thickBot="1">
      <c r="A50" s="195"/>
      <c r="B50" s="211"/>
      <c r="C50" s="44" t="s">
        <v>0</v>
      </c>
      <c r="D50" s="64">
        <v>254148</v>
      </c>
      <c r="E50" s="18">
        <v>1215434</v>
      </c>
      <c r="F50" s="18">
        <v>195675</v>
      </c>
      <c r="G50" s="18">
        <v>63000</v>
      </c>
      <c r="H50" s="25">
        <f t="shared" si="0"/>
        <v>1728257</v>
      </c>
    </row>
    <row r="51" spans="1:8" s="4" customFormat="1" ht="10.5" customHeight="1">
      <c r="A51" s="185" t="s">
        <v>63</v>
      </c>
      <c r="B51" s="213" t="s">
        <v>67</v>
      </c>
      <c r="C51" s="42" t="s">
        <v>94</v>
      </c>
      <c r="D51" s="62">
        <v>50000</v>
      </c>
      <c r="E51" s="15">
        <v>265200</v>
      </c>
      <c r="F51" s="62">
        <v>3000</v>
      </c>
      <c r="G51" s="16">
        <v>200</v>
      </c>
      <c r="H51" s="24">
        <f t="shared" si="0"/>
        <v>318400</v>
      </c>
    </row>
    <row r="52" spans="1:8" s="4" customFormat="1" ht="10.5" customHeight="1" thickBot="1">
      <c r="A52" s="186"/>
      <c r="B52" s="214"/>
      <c r="C52" s="44" t="s">
        <v>0</v>
      </c>
      <c r="D52" s="64">
        <v>157000</v>
      </c>
      <c r="E52" s="18">
        <v>596850</v>
      </c>
      <c r="F52" s="64">
        <v>8250</v>
      </c>
      <c r="G52" s="18">
        <v>540</v>
      </c>
      <c r="H52" s="25">
        <f t="shared" si="0"/>
        <v>762640</v>
      </c>
    </row>
    <row r="53" spans="1:8" s="4" customFormat="1" ht="10.5" customHeight="1">
      <c r="A53" s="186"/>
      <c r="B53" s="213" t="s">
        <v>17</v>
      </c>
      <c r="C53" s="42" t="s">
        <v>94</v>
      </c>
      <c r="D53" s="16">
        <v>54383</v>
      </c>
      <c r="E53" s="15">
        <v>57194</v>
      </c>
      <c r="F53" s="16">
        <v>58559</v>
      </c>
      <c r="G53" s="16">
        <v>37480</v>
      </c>
      <c r="H53" s="24">
        <f t="shared" si="0"/>
        <v>207616</v>
      </c>
    </row>
    <row r="54" spans="1:8" s="4" customFormat="1" ht="10.5" customHeight="1" thickBot="1">
      <c r="A54" s="186"/>
      <c r="B54" s="214"/>
      <c r="C54" s="44" t="s">
        <v>0</v>
      </c>
      <c r="D54" s="18">
        <v>665833</v>
      </c>
      <c r="E54" s="18">
        <v>736634</v>
      </c>
      <c r="F54" s="18">
        <v>759383</v>
      </c>
      <c r="G54" s="18">
        <v>576373</v>
      </c>
      <c r="H54" s="25">
        <f t="shared" si="0"/>
        <v>2738223</v>
      </c>
    </row>
    <row r="55" spans="1:8" s="4" customFormat="1" ht="10.5" customHeight="1">
      <c r="A55" s="186"/>
      <c r="B55" s="213" t="s">
        <v>105</v>
      </c>
      <c r="C55" s="42" t="s">
        <v>94</v>
      </c>
      <c r="D55" s="16">
        <v>0</v>
      </c>
      <c r="E55" s="70">
        <v>0</v>
      </c>
      <c r="F55" s="62">
        <v>0</v>
      </c>
      <c r="G55" s="16">
        <v>7932</v>
      </c>
      <c r="H55" s="24">
        <f t="shared" si="0"/>
        <v>7932</v>
      </c>
    </row>
    <row r="56" spans="1:8" s="4" customFormat="1" ht="10.5" customHeight="1" thickBot="1">
      <c r="A56" s="186"/>
      <c r="B56" s="214"/>
      <c r="C56" s="44" t="s">
        <v>0</v>
      </c>
      <c r="D56" s="18">
        <v>0</v>
      </c>
      <c r="E56" s="64">
        <v>0</v>
      </c>
      <c r="F56" s="64">
        <v>0</v>
      </c>
      <c r="G56" s="18">
        <v>21813</v>
      </c>
      <c r="H56" s="25">
        <f t="shared" si="0"/>
        <v>21813</v>
      </c>
    </row>
    <row r="57" spans="1:8" s="4" customFormat="1" ht="10.5" customHeight="1">
      <c r="A57" s="185" t="s">
        <v>62</v>
      </c>
      <c r="B57" s="213" t="s">
        <v>18</v>
      </c>
      <c r="C57" s="42" t="s">
        <v>94</v>
      </c>
      <c r="D57" s="16">
        <v>9650</v>
      </c>
      <c r="E57" s="15">
        <v>2000</v>
      </c>
      <c r="F57" s="16">
        <v>2500</v>
      </c>
      <c r="G57" s="16">
        <v>250</v>
      </c>
      <c r="H57" s="24">
        <f t="shared" si="0"/>
        <v>14400</v>
      </c>
    </row>
    <row r="58" spans="1:8" s="4" customFormat="1" ht="10.5" customHeight="1" thickBot="1">
      <c r="A58" s="186"/>
      <c r="B58" s="214"/>
      <c r="C58" s="44" t="s">
        <v>0</v>
      </c>
      <c r="D58" s="18">
        <v>990943</v>
      </c>
      <c r="E58" s="18">
        <v>209000</v>
      </c>
      <c r="F58" s="18">
        <v>257500</v>
      </c>
      <c r="G58" s="18">
        <v>26000</v>
      </c>
      <c r="H58" s="25">
        <f t="shared" si="0"/>
        <v>1483443</v>
      </c>
    </row>
    <row r="59" spans="1:8" ht="10.5" customHeight="1" thickBot="1">
      <c r="A59" s="178" t="s">
        <v>95</v>
      </c>
      <c r="B59" s="178"/>
      <c r="C59" s="41" t="s">
        <v>94</v>
      </c>
      <c r="D59" s="37">
        <f aca="true" t="shared" si="1" ref="D59:H60">D5+D7+D9+D11+D13+D15+D17+D19+D21+D23+D25+D27+D29+D31+D33+D35+D37+D39+D41+D43+D45+D47+D49+D51+D53+D55+D57</f>
        <v>171579475</v>
      </c>
      <c r="E59" s="37">
        <f t="shared" si="1"/>
        <v>52503058</v>
      </c>
      <c r="F59" s="37">
        <f t="shared" si="1"/>
        <v>22621843</v>
      </c>
      <c r="G59" s="37">
        <f t="shared" si="1"/>
        <v>24396349</v>
      </c>
      <c r="H59" s="37">
        <f t="shared" si="1"/>
        <v>271100725</v>
      </c>
    </row>
    <row r="60" spans="1:8" ht="10.5" customHeight="1" thickBot="1">
      <c r="A60" s="178" t="s">
        <v>96</v>
      </c>
      <c r="B60" s="178"/>
      <c r="C60" s="41" t="s">
        <v>0</v>
      </c>
      <c r="D60" s="37">
        <f t="shared" si="1"/>
        <v>1179580159</v>
      </c>
      <c r="E60" s="37">
        <f t="shared" si="1"/>
        <v>281472098</v>
      </c>
      <c r="F60" s="37">
        <f t="shared" si="1"/>
        <v>204784563</v>
      </c>
      <c r="G60" s="37">
        <f t="shared" si="1"/>
        <v>204807162</v>
      </c>
      <c r="H60" s="37">
        <f t="shared" si="1"/>
        <v>1870643982</v>
      </c>
    </row>
    <row r="61" ht="13.5" customHeight="1">
      <c r="A61" s="7" t="s">
        <v>43</v>
      </c>
    </row>
  </sheetData>
  <sheetProtection/>
  <mergeCells count="34">
    <mergeCell ref="A59:B59"/>
    <mergeCell ref="A60:B60"/>
    <mergeCell ref="A57:A58"/>
    <mergeCell ref="B57:B58"/>
    <mergeCell ref="A51:A56"/>
    <mergeCell ref="B51:B52"/>
    <mergeCell ref="B53:B54"/>
    <mergeCell ref="B55:B56"/>
    <mergeCell ref="B39:B40"/>
    <mergeCell ref="B41:B42"/>
    <mergeCell ref="B45:B46"/>
    <mergeCell ref="B43:B44"/>
    <mergeCell ref="B47:B48"/>
    <mergeCell ref="B49:B50"/>
    <mergeCell ref="B27:B28"/>
    <mergeCell ref="B29:B30"/>
    <mergeCell ref="B31:B32"/>
    <mergeCell ref="B33:B34"/>
    <mergeCell ref="B35:B36"/>
    <mergeCell ref="B15:B16"/>
    <mergeCell ref="B19:B20"/>
    <mergeCell ref="B21:B22"/>
    <mergeCell ref="B23:B24"/>
    <mergeCell ref="B17:B18"/>
    <mergeCell ref="B25:B26"/>
    <mergeCell ref="B37:B38"/>
    <mergeCell ref="D3:H3"/>
    <mergeCell ref="A5:A8"/>
    <mergeCell ref="B5:B6"/>
    <mergeCell ref="B7:B8"/>
    <mergeCell ref="A9:A50"/>
    <mergeCell ref="B9:B10"/>
    <mergeCell ref="B11:B12"/>
    <mergeCell ref="B13:B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1"/>
  <sheetViews>
    <sheetView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61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6">
        <v>2010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3.5" customHeight="1" thickBot="1">
      <c r="A4" s="22" t="s">
        <v>77</v>
      </c>
      <c r="B4" s="22" t="s">
        <v>78</v>
      </c>
      <c r="C4" s="59" t="s">
        <v>79</v>
      </c>
      <c r="D4" s="85" t="s">
        <v>112</v>
      </c>
      <c r="E4" s="85" t="s">
        <v>113</v>
      </c>
      <c r="F4" s="85" t="s">
        <v>47</v>
      </c>
      <c r="G4" s="85" t="s">
        <v>48</v>
      </c>
      <c r="H4" s="85" t="s">
        <v>49</v>
      </c>
      <c r="I4" s="85" t="s">
        <v>50</v>
      </c>
      <c r="J4" s="85" t="s">
        <v>51</v>
      </c>
      <c r="K4" s="85" t="s">
        <v>114</v>
      </c>
      <c r="L4" s="85" t="s">
        <v>115</v>
      </c>
      <c r="M4" s="85" t="s">
        <v>116</v>
      </c>
      <c r="N4" s="85" t="s">
        <v>117</v>
      </c>
      <c r="O4" s="85" t="s">
        <v>118</v>
      </c>
    </row>
    <row r="5" spans="1:15" ht="30" customHeight="1">
      <c r="A5" s="185" t="s">
        <v>57</v>
      </c>
      <c r="B5" s="208" t="s">
        <v>58</v>
      </c>
      <c r="C5" s="42" t="s">
        <v>94</v>
      </c>
      <c r="D5" s="16">
        <v>39393</v>
      </c>
      <c r="E5" s="15">
        <v>43263</v>
      </c>
      <c r="F5" s="16">
        <v>37135</v>
      </c>
      <c r="G5" s="16">
        <v>40760</v>
      </c>
      <c r="H5" s="16">
        <v>205441</v>
      </c>
      <c r="I5" s="16">
        <v>26951</v>
      </c>
      <c r="J5" s="16">
        <v>34571</v>
      </c>
      <c r="K5" s="16">
        <v>27413</v>
      </c>
      <c r="L5" s="15">
        <v>27280</v>
      </c>
      <c r="M5" s="15">
        <v>34273</v>
      </c>
      <c r="N5" s="15">
        <v>20604</v>
      </c>
      <c r="O5" s="15">
        <v>28550</v>
      </c>
    </row>
    <row r="6" spans="1:15" ht="30" customHeight="1" thickBot="1">
      <c r="A6" s="186"/>
      <c r="B6" s="209"/>
      <c r="C6" s="44" t="s">
        <v>0</v>
      </c>
      <c r="D6" s="18">
        <v>897331</v>
      </c>
      <c r="E6" s="18">
        <v>973292</v>
      </c>
      <c r="F6" s="18">
        <v>851314</v>
      </c>
      <c r="G6" s="18">
        <v>944673</v>
      </c>
      <c r="H6" s="18">
        <v>4793778</v>
      </c>
      <c r="I6" s="18">
        <v>619683</v>
      </c>
      <c r="J6" s="18">
        <v>742868</v>
      </c>
      <c r="K6" s="18">
        <v>550250</v>
      </c>
      <c r="L6" s="18">
        <v>525679</v>
      </c>
      <c r="M6" s="18">
        <v>630954</v>
      </c>
      <c r="N6" s="18">
        <v>381864</v>
      </c>
      <c r="O6" s="18">
        <v>523868</v>
      </c>
    </row>
    <row r="7" spans="1:15" ht="30" customHeight="1">
      <c r="A7" s="186"/>
      <c r="B7" s="210" t="s">
        <v>59</v>
      </c>
      <c r="C7" s="42" t="s">
        <v>94</v>
      </c>
      <c r="D7" s="16">
        <v>16572</v>
      </c>
      <c r="E7" s="15">
        <v>12708</v>
      </c>
      <c r="F7" s="16">
        <v>12492</v>
      </c>
      <c r="G7" s="16">
        <v>10928</v>
      </c>
      <c r="H7" s="16">
        <v>70768</v>
      </c>
      <c r="I7" s="16">
        <v>9927</v>
      </c>
      <c r="J7" s="16">
        <v>12375</v>
      </c>
      <c r="K7" s="16">
        <v>8609</v>
      </c>
      <c r="L7" s="15">
        <v>6648</v>
      </c>
      <c r="M7" s="15">
        <v>14427</v>
      </c>
      <c r="N7" s="15">
        <v>10645</v>
      </c>
      <c r="O7" s="15">
        <v>7077</v>
      </c>
    </row>
    <row r="8" spans="1:15" s="8" customFormat="1" ht="30" customHeight="1" thickBot="1">
      <c r="A8" s="187"/>
      <c r="B8" s="211"/>
      <c r="C8" s="44" t="s">
        <v>0</v>
      </c>
      <c r="D8" s="18">
        <v>381183</v>
      </c>
      <c r="E8" s="18">
        <v>283886</v>
      </c>
      <c r="F8" s="18">
        <v>286862</v>
      </c>
      <c r="G8" s="18">
        <v>253442</v>
      </c>
      <c r="H8" s="18">
        <v>1637600</v>
      </c>
      <c r="I8" s="18">
        <v>227653</v>
      </c>
      <c r="J8" s="18">
        <v>266353</v>
      </c>
      <c r="K8" s="18">
        <v>170777</v>
      </c>
      <c r="L8" s="18">
        <v>128465</v>
      </c>
      <c r="M8" s="18">
        <v>266012</v>
      </c>
      <c r="N8" s="18">
        <v>194853</v>
      </c>
      <c r="O8" s="18">
        <v>130139</v>
      </c>
    </row>
    <row r="9" spans="1:15" s="4" customFormat="1" ht="12" customHeight="1">
      <c r="A9" s="193" t="s">
        <v>65</v>
      </c>
      <c r="B9" s="210" t="s">
        <v>1</v>
      </c>
      <c r="C9" s="42" t="s">
        <v>94</v>
      </c>
      <c r="D9" s="62">
        <v>573</v>
      </c>
      <c r="E9" s="70">
        <v>689</v>
      </c>
      <c r="F9" s="62">
        <v>799</v>
      </c>
      <c r="G9" s="62">
        <v>0</v>
      </c>
      <c r="H9" s="62">
        <v>0</v>
      </c>
      <c r="I9" s="62">
        <v>0</v>
      </c>
      <c r="J9" s="16">
        <v>0</v>
      </c>
      <c r="K9" s="16">
        <v>0</v>
      </c>
      <c r="L9" s="16">
        <v>83</v>
      </c>
      <c r="M9" s="70">
        <v>0</v>
      </c>
      <c r="N9" s="15">
        <v>36099</v>
      </c>
      <c r="O9" s="27">
        <v>0.05</v>
      </c>
    </row>
    <row r="10" spans="1:15" s="4" customFormat="1" ht="12" customHeight="1" thickBot="1">
      <c r="A10" s="194"/>
      <c r="B10" s="211"/>
      <c r="C10" s="44" t="s">
        <v>0</v>
      </c>
      <c r="D10" s="64">
        <v>951</v>
      </c>
      <c r="E10" s="64">
        <v>1033</v>
      </c>
      <c r="F10" s="64">
        <v>1325</v>
      </c>
      <c r="G10" s="64">
        <v>0</v>
      </c>
      <c r="H10" s="64">
        <v>0</v>
      </c>
      <c r="I10" s="64">
        <v>0</v>
      </c>
      <c r="J10" s="18">
        <v>0</v>
      </c>
      <c r="K10" s="18">
        <v>0</v>
      </c>
      <c r="L10" s="18">
        <v>137</v>
      </c>
      <c r="M10" s="64">
        <v>0</v>
      </c>
      <c r="N10" s="18">
        <v>59925</v>
      </c>
      <c r="O10" s="50">
        <v>0.1</v>
      </c>
    </row>
    <row r="11" spans="1:15" s="4" customFormat="1" ht="12" customHeight="1">
      <c r="A11" s="194"/>
      <c r="B11" s="210" t="s">
        <v>2</v>
      </c>
      <c r="C11" s="42" t="s">
        <v>94</v>
      </c>
      <c r="D11" s="16">
        <v>4035033</v>
      </c>
      <c r="E11" s="15">
        <v>6702</v>
      </c>
      <c r="F11" s="16">
        <v>17166</v>
      </c>
      <c r="G11" s="16">
        <v>9599</v>
      </c>
      <c r="H11" s="16">
        <v>28723</v>
      </c>
      <c r="I11" s="16">
        <v>30740</v>
      </c>
      <c r="J11" s="16">
        <v>48044</v>
      </c>
      <c r="K11" s="16">
        <v>36267</v>
      </c>
      <c r="L11" s="15">
        <v>37789</v>
      </c>
      <c r="M11" s="15">
        <v>115679</v>
      </c>
      <c r="N11" s="15">
        <v>474173</v>
      </c>
      <c r="O11" s="15">
        <v>37059</v>
      </c>
    </row>
    <row r="12" spans="1:15" s="4" customFormat="1" ht="12" customHeight="1" thickBot="1">
      <c r="A12" s="194"/>
      <c r="B12" s="211"/>
      <c r="C12" s="44" t="s">
        <v>0</v>
      </c>
      <c r="D12" s="18">
        <v>36700280</v>
      </c>
      <c r="E12" s="18">
        <v>58109</v>
      </c>
      <c r="F12" s="18">
        <v>150105</v>
      </c>
      <c r="G12" s="18">
        <v>85730</v>
      </c>
      <c r="H12" s="18">
        <v>232151</v>
      </c>
      <c r="I12" s="18">
        <v>254947</v>
      </c>
      <c r="J12" s="18">
        <v>390713</v>
      </c>
      <c r="K12" s="18">
        <v>289737</v>
      </c>
      <c r="L12" s="18">
        <v>305442</v>
      </c>
      <c r="M12" s="18">
        <v>925114</v>
      </c>
      <c r="N12" s="18">
        <v>3788478</v>
      </c>
      <c r="O12" s="18">
        <v>296807</v>
      </c>
    </row>
    <row r="13" spans="1:15" s="4" customFormat="1" ht="12" customHeight="1">
      <c r="A13" s="194"/>
      <c r="B13" s="210" t="s">
        <v>3</v>
      </c>
      <c r="C13" s="42" t="s">
        <v>94</v>
      </c>
      <c r="D13" s="16">
        <v>1338319</v>
      </c>
      <c r="E13" s="15">
        <v>16022</v>
      </c>
      <c r="F13" s="16">
        <v>12120</v>
      </c>
      <c r="G13" s="16">
        <v>17439</v>
      </c>
      <c r="H13" s="16">
        <v>3054</v>
      </c>
      <c r="I13" s="16">
        <v>12167</v>
      </c>
      <c r="J13" s="16">
        <v>8091</v>
      </c>
      <c r="K13" s="16">
        <v>18625</v>
      </c>
      <c r="L13" s="15">
        <v>3542</v>
      </c>
      <c r="M13" s="15">
        <v>2255</v>
      </c>
      <c r="N13" s="15">
        <v>1102</v>
      </c>
      <c r="O13" s="15">
        <v>32950</v>
      </c>
    </row>
    <row r="14" spans="1:15" s="4" customFormat="1" ht="12" customHeight="1" thickBot="1">
      <c r="A14" s="194"/>
      <c r="B14" s="211"/>
      <c r="C14" s="44" t="s">
        <v>0</v>
      </c>
      <c r="D14" s="18">
        <v>12175420</v>
      </c>
      <c r="E14" s="18">
        <v>143500</v>
      </c>
      <c r="F14" s="18">
        <v>110347</v>
      </c>
      <c r="G14" s="18">
        <v>159069</v>
      </c>
      <c r="H14" s="18">
        <v>26762</v>
      </c>
      <c r="I14" s="18">
        <v>103783</v>
      </c>
      <c r="J14" s="18">
        <v>67165</v>
      </c>
      <c r="K14" s="18">
        <v>160920</v>
      </c>
      <c r="L14" s="18">
        <v>31746</v>
      </c>
      <c r="M14" s="18">
        <v>18608</v>
      </c>
      <c r="N14" s="18">
        <v>9454</v>
      </c>
      <c r="O14" s="18">
        <v>295319</v>
      </c>
    </row>
    <row r="15" spans="1:15" s="4" customFormat="1" ht="12" customHeight="1">
      <c r="A15" s="194"/>
      <c r="B15" s="210" t="s">
        <v>4</v>
      </c>
      <c r="C15" s="42" t="s">
        <v>94</v>
      </c>
      <c r="D15" s="16">
        <v>905</v>
      </c>
      <c r="E15" s="15">
        <v>556</v>
      </c>
      <c r="F15" s="62">
        <v>11</v>
      </c>
      <c r="G15" s="16">
        <v>4754</v>
      </c>
      <c r="H15" s="16">
        <v>7905</v>
      </c>
      <c r="I15" s="16">
        <v>2263</v>
      </c>
      <c r="J15" s="16">
        <v>2342</v>
      </c>
      <c r="K15" s="16">
        <v>1169</v>
      </c>
      <c r="L15" s="15">
        <v>14</v>
      </c>
      <c r="M15" s="15">
        <v>248</v>
      </c>
      <c r="N15" s="15">
        <v>2299</v>
      </c>
      <c r="O15" s="15">
        <v>3840</v>
      </c>
    </row>
    <row r="16" spans="1:15" s="4" customFormat="1" ht="12" customHeight="1" thickBot="1">
      <c r="A16" s="194"/>
      <c r="B16" s="211"/>
      <c r="C16" s="44" t="s">
        <v>0</v>
      </c>
      <c r="D16" s="18">
        <v>9682</v>
      </c>
      <c r="E16" s="18">
        <v>5944</v>
      </c>
      <c r="F16" s="64">
        <v>122</v>
      </c>
      <c r="G16" s="18">
        <v>49722</v>
      </c>
      <c r="H16" s="18">
        <v>81688</v>
      </c>
      <c r="I16" s="18">
        <v>23330</v>
      </c>
      <c r="J16" s="18">
        <v>24162</v>
      </c>
      <c r="K16" s="18">
        <v>12145</v>
      </c>
      <c r="L16" s="18">
        <v>149</v>
      </c>
      <c r="M16" s="18">
        <v>2588</v>
      </c>
      <c r="N16" s="18">
        <v>24025</v>
      </c>
      <c r="O16" s="18">
        <v>40125</v>
      </c>
    </row>
    <row r="17" spans="1:15" s="4" customFormat="1" ht="12" customHeight="1">
      <c r="A17" s="194"/>
      <c r="B17" s="208" t="s">
        <v>155</v>
      </c>
      <c r="C17" s="42" t="s">
        <v>94</v>
      </c>
      <c r="D17" s="16">
        <v>0</v>
      </c>
      <c r="E17" s="16">
        <v>0</v>
      </c>
      <c r="F17" s="62">
        <v>0</v>
      </c>
      <c r="G17" s="16">
        <v>0</v>
      </c>
      <c r="H17" s="16">
        <v>0</v>
      </c>
      <c r="I17" s="16">
        <v>0</v>
      </c>
      <c r="J17" s="16">
        <v>329</v>
      </c>
      <c r="K17" s="16">
        <v>64</v>
      </c>
      <c r="L17" s="16">
        <v>493</v>
      </c>
      <c r="M17" s="16">
        <v>294</v>
      </c>
      <c r="N17" s="16">
        <v>278</v>
      </c>
      <c r="O17" s="16">
        <v>101</v>
      </c>
    </row>
    <row r="18" spans="1:15" s="4" customFormat="1" ht="12" customHeight="1" thickBot="1">
      <c r="A18" s="194"/>
      <c r="B18" s="209"/>
      <c r="C18" s="138" t="s">
        <v>0</v>
      </c>
      <c r="D18" s="139">
        <v>0</v>
      </c>
      <c r="E18" s="139">
        <v>0</v>
      </c>
      <c r="F18" s="140">
        <v>0</v>
      </c>
      <c r="G18" s="139">
        <v>0</v>
      </c>
      <c r="H18" s="139">
        <v>0</v>
      </c>
      <c r="I18" s="139">
        <v>0</v>
      </c>
      <c r="J18" s="139">
        <v>32905</v>
      </c>
      <c r="K18" s="139">
        <v>6448</v>
      </c>
      <c r="L18" s="139">
        <v>49517</v>
      </c>
      <c r="M18" s="139">
        <v>29571</v>
      </c>
      <c r="N18" s="139">
        <v>27917</v>
      </c>
      <c r="O18" s="139">
        <v>10166</v>
      </c>
    </row>
    <row r="19" spans="1:15" s="4" customFormat="1" ht="12" customHeight="1">
      <c r="A19" s="194"/>
      <c r="B19" s="210" t="s">
        <v>5</v>
      </c>
      <c r="C19" s="42" t="s">
        <v>94</v>
      </c>
      <c r="D19" s="16">
        <v>1</v>
      </c>
      <c r="E19" s="15">
        <v>56</v>
      </c>
      <c r="F19" s="62">
        <v>91</v>
      </c>
      <c r="G19" s="62">
        <v>1815</v>
      </c>
      <c r="H19" s="16">
        <v>865</v>
      </c>
      <c r="I19" s="16">
        <v>1271</v>
      </c>
      <c r="J19" s="16">
        <v>67244</v>
      </c>
      <c r="K19" s="62">
        <v>6360</v>
      </c>
      <c r="L19" s="15">
        <v>23217</v>
      </c>
      <c r="M19" s="15">
        <v>732</v>
      </c>
      <c r="N19" s="15">
        <v>11994</v>
      </c>
      <c r="O19" s="15">
        <v>911</v>
      </c>
    </row>
    <row r="20" spans="1:15" s="4" customFormat="1" ht="12" customHeight="1" thickBot="1">
      <c r="A20" s="194"/>
      <c r="B20" s="211"/>
      <c r="C20" s="44" t="s">
        <v>0</v>
      </c>
      <c r="D20" s="18">
        <v>28</v>
      </c>
      <c r="E20" s="18">
        <v>1047</v>
      </c>
      <c r="F20" s="64">
        <v>1691</v>
      </c>
      <c r="G20" s="64">
        <v>33573</v>
      </c>
      <c r="H20" s="18">
        <v>15916</v>
      </c>
      <c r="I20" s="18">
        <v>23688</v>
      </c>
      <c r="J20" s="18">
        <v>1143942</v>
      </c>
      <c r="K20" s="64">
        <v>108503</v>
      </c>
      <c r="L20" s="18">
        <v>422273</v>
      </c>
      <c r="M20" s="18">
        <v>13366</v>
      </c>
      <c r="N20" s="18">
        <v>222364</v>
      </c>
      <c r="O20" s="18">
        <v>16874</v>
      </c>
    </row>
    <row r="21" spans="1:15" s="4" customFormat="1" ht="12" customHeight="1">
      <c r="A21" s="194"/>
      <c r="B21" s="210" t="s">
        <v>6</v>
      </c>
      <c r="C21" s="42" t="s">
        <v>94</v>
      </c>
      <c r="D21" s="16">
        <v>211</v>
      </c>
      <c r="E21" s="15">
        <v>22</v>
      </c>
      <c r="F21" s="70">
        <v>122</v>
      </c>
      <c r="G21" s="15">
        <v>410</v>
      </c>
      <c r="H21" s="15">
        <v>1350</v>
      </c>
      <c r="I21" s="15">
        <v>0</v>
      </c>
      <c r="J21" s="16">
        <v>95</v>
      </c>
      <c r="K21" s="16">
        <v>588</v>
      </c>
      <c r="L21" s="15">
        <v>0</v>
      </c>
      <c r="M21" s="15">
        <v>0</v>
      </c>
      <c r="N21" s="15">
        <v>0</v>
      </c>
      <c r="O21" s="15">
        <v>0</v>
      </c>
    </row>
    <row r="22" spans="1:15" s="4" customFormat="1" ht="12" customHeight="1" thickBot="1">
      <c r="A22" s="194"/>
      <c r="B22" s="211"/>
      <c r="C22" s="44" t="s">
        <v>0</v>
      </c>
      <c r="D22" s="18">
        <v>5684</v>
      </c>
      <c r="E22" s="18">
        <v>598</v>
      </c>
      <c r="F22" s="64">
        <v>3271</v>
      </c>
      <c r="G22" s="18">
        <v>10452</v>
      </c>
      <c r="H22" s="18">
        <v>34323</v>
      </c>
      <c r="I22" s="18">
        <v>0</v>
      </c>
      <c r="J22" s="18">
        <v>2410</v>
      </c>
      <c r="K22" s="18">
        <v>14843</v>
      </c>
      <c r="L22" s="18">
        <v>0</v>
      </c>
      <c r="M22" s="18">
        <v>0</v>
      </c>
      <c r="N22" s="18">
        <v>0</v>
      </c>
      <c r="O22" s="18">
        <v>0</v>
      </c>
    </row>
    <row r="23" spans="1:15" s="4" customFormat="1" ht="12" customHeight="1">
      <c r="A23" s="194"/>
      <c r="B23" s="210" t="s">
        <v>7</v>
      </c>
      <c r="C23" s="42" t="s">
        <v>94</v>
      </c>
      <c r="D23" s="16">
        <v>137</v>
      </c>
      <c r="E23" s="15">
        <v>0</v>
      </c>
      <c r="F23" s="62">
        <v>0</v>
      </c>
      <c r="G23" s="16">
        <v>1398</v>
      </c>
      <c r="H23" s="16">
        <v>1423</v>
      </c>
      <c r="I23" s="16">
        <v>201</v>
      </c>
      <c r="J23" s="16">
        <v>975</v>
      </c>
      <c r="K23" s="16">
        <v>514</v>
      </c>
      <c r="L23" s="15">
        <v>8248</v>
      </c>
      <c r="M23" s="15">
        <v>505</v>
      </c>
      <c r="N23" s="15">
        <v>278</v>
      </c>
      <c r="O23" s="15">
        <v>0</v>
      </c>
    </row>
    <row r="24" spans="1:15" s="4" customFormat="1" ht="12" customHeight="1" thickBot="1">
      <c r="A24" s="194"/>
      <c r="B24" s="211"/>
      <c r="C24" s="44" t="s">
        <v>0</v>
      </c>
      <c r="D24" s="18">
        <v>3682</v>
      </c>
      <c r="E24" s="18">
        <v>0</v>
      </c>
      <c r="F24" s="64">
        <v>0</v>
      </c>
      <c r="G24" s="18">
        <v>35704</v>
      </c>
      <c r="H24" s="18">
        <v>36215</v>
      </c>
      <c r="I24" s="18">
        <v>5143</v>
      </c>
      <c r="J24" s="18">
        <v>24856</v>
      </c>
      <c r="K24" s="18">
        <v>13055</v>
      </c>
      <c r="L24" s="18">
        <v>210316</v>
      </c>
      <c r="M24" s="18">
        <v>13082</v>
      </c>
      <c r="N24" s="18">
        <v>7361</v>
      </c>
      <c r="O24" s="18">
        <v>0</v>
      </c>
    </row>
    <row r="25" spans="1:15" s="4" customFormat="1" ht="12" customHeight="1">
      <c r="A25" s="194"/>
      <c r="B25" s="208" t="s">
        <v>23</v>
      </c>
      <c r="C25" s="42" t="s">
        <v>94</v>
      </c>
      <c r="D25" s="102">
        <v>1205</v>
      </c>
      <c r="E25" s="102">
        <v>56</v>
      </c>
      <c r="F25" s="101">
        <v>0</v>
      </c>
      <c r="G25" s="102">
        <v>1235</v>
      </c>
      <c r="H25" s="102">
        <v>370</v>
      </c>
      <c r="I25" s="102">
        <v>2602</v>
      </c>
      <c r="J25" s="102">
        <v>286</v>
      </c>
      <c r="K25" s="102">
        <v>302</v>
      </c>
      <c r="L25" s="102">
        <v>2681</v>
      </c>
      <c r="M25" s="102">
        <v>0</v>
      </c>
      <c r="N25" s="102">
        <v>333</v>
      </c>
      <c r="O25" s="102">
        <v>0</v>
      </c>
    </row>
    <row r="26" spans="1:15" s="4" customFormat="1" ht="12" customHeight="1" thickBot="1">
      <c r="A26" s="194"/>
      <c r="B26" s="209"/>
      <c r="C26" s="44" t="s">
        <v>0</v>
      </c>
      <c r="D26" s="104">
        <v>32466</v>
      </c>
      <c r="E26" s="104">
        <v>1494</v>
      </c>
      <c r="F26" s="103">
        <v>0</v>
      </c>
      <c r="G26" s="104">
        <v>31468</v>
      </c>
      <c r="H26" s="104">
        <v>9417</v>
      </c>
      <c r="I26" s="104">
        <v>65428</v>
      </c>
      <c r="J26" s="104">
        <v>7286</v>
      </c>
      <c r="K26" s="104">
        <v>7696</v>
      </c>
      <c r="L26" s="104">
        <v>68076</v>
      </c>
      <c r="M26" s="104">
        <v>0</v>
      </c>
      <c r="N26" s="104">
        <v>8500</v>
      </c>
      <c r="O26" s="104">
        <v>0</v>
      </c>
    </row>
    <row r="27" spans="1:15" s="4" customFormat="1" ht="12" customHeight="1">
      <c r="A27" s="194"/>
      <c r="B27" s="210" t="s">
        <v>8</v>
      </c>
      <c r="C27" s="42" t="s">
        <v>94</v>
      </c>
      <c r="D27" s="16">
        <v>12537</v>
      </c>
      <c r="E27" s="15">
        <v>2976269</v>
      </c>
      <c r="F27" s="16">
        <v>265812</v>
      </c>
      <c r="G27" s="16">
        <v>761181</v>
      </c>
      <c r="H27" s="16">
        <v>24416</v>
      </c>
      <c r="I27" s="16">
        <v>125134</v>
      </c>
      <c r="J27" s="16">
        <v>244122</v>
      </c>
      <c r="K27" s="16">
        <v>26800</v>
      </c>
      <c r="L27" s="15">
        <v>42373</v>
      </c>
      <c r="M27" s="15">
        <v>17537</v>
      </c>
      <c r="N27" s="15">
        <v>131925</v>
      </c>
      <c r="O27" s="15">
        <v>24955</v>
      </c>
    </row>
    <row r="28" spans="1:15" s="4" customFormat="1" ht="12" customHeight="1" thickBot="1">
      <c r="A28" s="194"/>
      <c r="B28" s="211"/>
      <c r="C28" s="44" t="s">
        <v>0</v>
      </c>
      <c r="D28" s="18">
        <v>26559</v>
      </c>
      <c r="E28" s="18">
        <v>6248258</v>
      </c>
      <c r="F28" s="18">
        <v>568113</v>
      </c>
      <c r="G28" s="18">
        <v>1675450</v>
      </c>
      <c r="H28" s="18">
        <v>46342</v>
      </c>
      <c r="I28" s="18">
        <v>223098</v>
      </c>
      <c r="J28" s="18">
        <v>437573</v>
      </c>
      <c r="K28" s="18">
        <v>48396</v>
      </c>
      <c r="L28" s="18">
        <v>74812</v>
      </c>
      <c r="M28" s="18">
        <v>30607</v>
      </c>
      <c r="N28" s="18">
        <v>230174</v>
      </c>
      <c r="O28" s="18">
        <v>44271</v>
      </c>
    </row>
    <row r="29" spans="1:15" s="4" customFormat="1" ht="12" customHeight="1">
      <c r="A29" s="194"/>
      <c r="B29" s="210" t="s">
        <v>10</v>
      </c>
      <c r="C29" s="42" t="s">
        <v>94</v>
      </c>
      <c r="D29" s="16">
        <v>20075</v>
      </c>
      <c r="E29" s="15">
        <v>19654</v>
      </c>
      <c r="F29" s="16">
        <v>27669</v>
      </c>
      <c r="G29" s="16">
        <v>13642</v>
      </c>
      <c r="H29" s="16">
        <v>5050</v>
      </c>
      <c r="I29" s="16">
        <v>4639</v>
      </c>
      <c r="J29" s="16">
        <v>1121</v>
      </c>
      <c r="K29" s="16">
        <v>2919</v>
      </c>
      <c r="L29" s="15">
        <v>14573</v>
      </c>
      <c r="M29" s="15">
        <v>11446</v>
      </c>
      <c r="N29" s="15">
        <v>4740</v>
      </c>
      <c r="O29" s="15">
        <v>8907</v>
      </c>
    </row>
    <row r="30" spans="1:15" s="4" customFormat="1" ht="12" customHeight="1" thickBot="1">
      <c r="A30" s="194"/>
      <c r="B30" s="211"/>
      <c r="C30" s="44" t="s">
        <v>0</v>
      </c>
      <c r="D30" s="18">
        <v>42865</v>
      </c>
      <c r="E30" s="18">
        <v>41683</v>
      </c>
      <c r="F30" s="18">
        <v>59425</v>
      </c>
      <c r="G30" s="18">
        <v>31852</v>
      </c>
      <c r="H30" s="18">
        <v>9570</v>
      </c>
      <c r="I30" s="18">
        <v>8450</v>
      </c>
      <c r="J30" s="18">
        <v>2016</v>
      </c>
      <c r="K30" s="18">
        <v>5355</v>
      </c>
      <c r="L30" s="18">
        <v>25719</v>
      </c>
      <c r="M30" s="18">
        <v>19790</v>
      </c>
      <c r="N30" s="18">
        <v>8253</v>
      </c>
      <c r="O30" s="18">
        <v>15966</v>
      </c>
    </row>
    <row r="31" spans="1:15" s="4" customFormat="1" ht="12" customHeight="1">
      <c r="A31" s="194"/>
      <c r="B31" s="210" t="s">
        <v>19</v>
      </c>
      <c r="C31" s="42" t="s">
        <v>94</v>
      </c>
      <c r="D31" s="16">
        <v>250</v>
      </c>
      <c r="E31" s="15">
        <v>119</v>
      </c>
      <c r="F31" s="16">
        <v>312</v>
      </c>
      <c r="G31" s="16">
        <v>291</v>
      </c>
      <c r="H31" s="16">
        <v>1267</v>
      </c>
      <c r="I31" s="16">
        <v>667</v>
      </c>
      <c r="J31" s="16">
        <v>150</v>
      </c>
      <c r="K31" s="16">
        <v>165</v>
      </c>
      <c r="L31" s="15">
        <v>0</v>
      </c>
      <c r="M31" s="15">
        <v>38</v>
      </c>
      <c r="N31" s="15">
        <v>297</v>
      </c>
      <c r="O31" s="15">
        <v>238</v>
      </c>
    </row>
    <row r="32" spans="1:15" s="4" customFormat="1" ht="12" customHeight="1" thickBot="1">
      <c r="A32" s="194"/>
      <c r="B32" s="211"/>
      <c r="C32" s="44" t="s">
        <v>0</v>
      </c>
      <c r="D32" s="18">
        <v>25516</v>
      </c>
      <c r="E32" s="18">
        <v>12414</v>
      </c>
      <c r="F32" s="18">
        <v>32592</v>
      </c>
      <c r="G32" s="18">
        <v>29457</v>
      </c>
      <c r="H32" s="18">
        <v>126659</v>
      </c>
      <c r="I32" s="18">
        <v>66706</v>
      </c>
      <c r="J32" s="18">
        <v>14952</v>
      </c>
      <c r="K32" s="18">
        <v>16462</v>
      </c>
      <c r="L32" s="18">
        <v>0</v>
      </c>
      <c r="M32" s="18">
        <v>3829</v>
      </c>
      <c r="N32" s="18">
        <v>30175</v>
      </c>
      <c r="O32" s="18">
        <v>24338</v>
      </c>
    </row>
    <row r="33" spans="1:15" s="4" customFormat="1" ht="12" customHeight="1">
      <c r="A33" s="194"/>
      <c r="B33" s="210" t="s">
        <v>22</v>
      </c>
      <c r="C33" s="42" t="s">
        <v>94</v>
      </c>
      <c r="D33" s="62">
        <v>34</v>
      </c>
      <c r="E33" s="70">
        <v>111</v>
      </c>
      <c r="F33" s="62">
        <v>322</v>
      </c>
      <c r="G33" s="62">
        <v>77</v>
      </c>
      <c r="H33" s="62">
        <v>209</v>
      </c>
      <c r="I33" s="62">
        <v>112</v>
      </c>
      <c r="J33" s="62">
        <v>117</v>
      </c>
      <c r="K33" s="62">
        <v>137</v>
      </c>
      <c r="L33" s="70">
        <v>497</v>
      </c>
      <c r="M33" s="70">
        <v>89</v>
      </c>
      <c r="N33" s="15">
        <v>1329</v>
      </c>
      <c r="O33" s="15">
        <v>26</v>
      </c>
    </row>
    <row r="34" spans="1:15" s="4" customFormat="1" ht="12" customHeight="1" thickBot="1">
      <c r="A34" s="195"/>
      <c r="B34" s="211"/>
      <c r="C34" s="44" t="s">
        <v>0</v>
      </c>
      <c r="D34" s="64">
        <v>3442</v>
      </c>
      <c r="E34" s="64">
        <v>11133</v>
      </c>
      <c r="F34" s="64">
        <v>32242</v>
      </c>
      <c r="G34" s="64">
        <v>7650</v>
      </c>
      <c r="H34" s="64">
        <v>20929</v>
      </c>
      <c r="I34" s="64">
        <v>11167</v>
      </c>
      <c r="J34" s="64">
        <v>11652</v>
      </c>
      <c r="K34" s="64">
        <v>13727</v>
      </c>
      <c r="L34" s="64">
        <v>49741</v>
      </c>
      <c r="M34" s="64">
        <v>8954</v>
      </c>
      <c r="N34" s="18">
        <v>135603</v>
      </c>
      <c r="O34" s="18">
        <v>2652</v>
      </c>
    </row>
    <row r="35" spans="1:15" s="4" customFormat="1" ht="13.5" customHeight="1">
      <c r="A35" s="193" t="s">
        <v>65</v>
      </c>
      <c r="B35" s="210" t="s">
        <v>21</v>
      </c>
      <c r="C35" s="42" t="s">
        <v>94</v>
      </c>
      <c r="D35" s="62">
        <v>0</v>
      </c>
      <c r="E35" s="70">
        <v>6</v>
      </c>
      <c r="F35" s="158">
        <v>0.1</v>
      </c>
      <c r="G35" s="62">
        <v>44</v>
      </c>
      <c r="H35" s="62">
        <v>17</v>
      </c>
      <c r="I35" s="16">
        <v>0</v>
      </c>
      <c r="J35" s="16">
        <v>0</v>
      </c>
      <c r="K35" s="16">
        <v>0</v>
      </c>
      <c r="L35" s="15">
        <v>17</v>
      </c>
      <c r="M35" s="15">
        <v>0</v>
      </c>
      <c r="N35" s="15">
        <v>0</v>
      </c>
      <c r="O35" s="15">
        <v>21</v>
      </c>
    </row>
    <row r="36" spans="1:15" s="4" customFormat="1" ht="13.5" customHeight="1" thickBot="1">
      <c r="A36" s="194"/>
      <c r="B36" s="211"/>
      <c r="C36" s="44" t="s">
        <v>0</v>
      </c>
      <c r="D36" s="64">
        <v>0</v>
      </c>
      <c r="E36" s="64">
        <v>572</v>
      </c>
      <c r="F36" s="64">
        <v>14</v>
      </c>
      <c r="G36" s="64">
        <v>4257</v>
      </c>
      <c r="H36" s="64">
        <v>1587</v>
      </c>
      <c r="I36" s="18">
        <v>0</v>
      </c>
      <c r="J36" s="18">
        <v>0</v>
      </c>
      <c r="K36" s="18">
        <v>0</v>
      </c>
      <c r="L36" s="18">
        <v>1534</v>
      </c>
      <c r="M36" s="18">
        <v>0</v>
      </c>
      <c r="N36" s="18">
        <v>0</v>
      </c>
      <c r="O36" s="18">
        <v>1785</v>
      </c>
    </row>
    <row r="37" spans="1:15" s="4" customFormat="1" ht="13.5" customHeight="1">
      <c r="A37" s="194"/>
      <c r="B37" s="208" t="s">
        <v>156</v>
      </c>
      <c r="C37" s="42" t="s">
        <v>94</v>
      </c>
      <c r="D37" s="62">
        <v>0</v>
      </c>
      <c r="E37" s="62">
        <v>0</v>
      </c>
      <c r="F37" s="62">
        <v>0</v>
      </c>
      <c r="G37" s="62">
        <v>491997</v>
      </c>
      <c r="H37" s="62">
        <v>493156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4" customFormat="1" ht="13.5" customHeight="1" thickBot="1">
      <c r="A38" s="194"/>
      <c r="B38" s="209"/>
      <c r="C38" s="44" t="s">
        <v>0</v>
      </c>
      <c r="D38" s="64">
        <v>0</v>
      </c>
      <c r="E38" s="64">
        <v>0</v>
      </c>
      <c r="F38" s="64">
        <v>0</v>
      </c>
      <c r="G38" s="64">
        <v>125497</v>
      </c>
      <c r="H38" s="64">
        <v>48344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1:15" s="4" customFormat="1" ht="13.5" customHeight="1">
      <c r="A39" s="194"/>
      <c r="B39" s="210" t="s">
        <v>11</v>
      </c>
      <c r="C39" s="42" t="s">
        <v>94</v>
      </c>
      <c r="D39" s="16">
        <v>0</v>
      </c>
      <c r="E39" s="15">
        <v>139</v>
      </c>
      <c r="F39" s="16">
        <v>12943</v>
      </c>
      <c r="G39" s="16">
        <v>250</v>
      </c>
      <c r="H39" s="16">
        <v>0</v>
      </c>
      <c r="I39" s="62">
        <v>23</v>
      </c>
      <c r="J39" s="16">
        <v>476</v>
      </c>
      <c r="K39" s="16">
        <v>0</v>
      </c>
      <c r="L39" s="15">
        <v>95</v>
      </c>
      <c r="M39" s="15">
        <v>0</v>
      </c>
      <c r="N39" s="15">
        <v>833</v>
      </c>
      <c r="O39" s="15">
        <v>250</v>
      </c>
    </row>
    <row r="40" spans="1:15" s="4" customFormat="1" ht="13.5" customHeight="1" thickBot="1">
      <c r="A40" s="194"/>
      <c r="B40" s="211"/>
      <c r="C40" s="44" t="s">
        <v>0</v>
      </c>
      <c r="D40" s="18">
        <v>0</v>
      </c>
      <c r="E40" s="18">
        <v>597</v>
      </c>
      <c r="F40" s="18">
        <v>57866</v>
      </c>
      <c r="G40" s="18">
        <v>1125</v>
      </c>
      <c r="H40" s="18">
        <v>0</v>
      </c>
      <c r="I40" s="64">
        <v>105</v>
      </c>
      <c r="J40" s="18">
        <v>2190</v>
      </c>
      <c r="K40" s="18">
        <v>0</v>
      </c>
      <c r="L40" s="18">
        <v>492</v>
      </c>
      <c r="M40" s="18">
        <v>0</v>
      </c>
      <c r="N40" s="18">
        <v>4500</v>
      </c>
      <c r="O40" s="18">
        <v>1375</v>
      </c>
    </row>
    <row r="41" spans="1:15" s="4" customFormat="1" ht="13.5" customHeight="1">
      <c r="A41" s="194"/>
      <c r="B41" s="210" t="s">
        <v>12</v>
      </c>
      <c r="C41" s="42" t="s">
        <v>94</v>
      </c>
      <c r="D41" s="62">
        <v>0</v>
      </c>
      <c r="E41" s="70">
        <v>0</v>
      </c>
      <c r="F41" s="62">
        <v>0</v>
      </c>
      <c r="G41" s="62">
        <v>0</v>
      </c>
      <c r="H41" s="62">
        <v>0</v>
      </c>
      <c r="I41" s="62">
        <v>0</v>
      </c>
      <c r="J41" s="16">
        <v>262</v>
      </c>
      <c r="K41" s="16">
        <v>45</v>
      </c>
      <c r="L41" s="70">
        <v>186</v>
      </c>
      <c r="M41" s="15">
        <v>0</v>
      </c>
      <c r="N41" s="70">
        <v>0</v>
      </c>
      <c r="O41" s="70">
        <v>0</v>
      </c>
    </row>
    <row r="42" spans="1:15" s="4" customFormat="1" ht="13.5" customHeight="1" thickBot="1">
      <c r="A42" s="194"/>
      <c r="B42" s="211"/>
      <c r="C42" s="44" t="s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18">
        <v>25929</v>
      </c>
      <c r="K42" s="18">
        <v>4500</v>
      </c>
      <c r="L42" s="64">
        <v>18414</v>
      </c>
      <c r="M42" s="18">
        <v>0</v>
      </c>
      <c r="N42" s="64">
        <v>0</v>
      </c>
      <c r="O42" s="64">
        <v>0</v>
      </c>
    </row>
    <row r="43" spans="1:15" s="4" customFormat="1" ht="13.5" customHeight="1">
      <c r="A43" s="194"/>
      <c r="B43" s="210" t="s">
        <v>13</v>
      </c>
      <c r="C43" s="42" t="s">
        <v>94</v>
      </c>
      <c r="D43" s="16">
        <v>27102</v>
      </c>
      <c r="E43" s="15">
        <v>78637</v>
      </c>
      <c r="F43" s="16">
        <v>26904</v>
      </c>
      <c r="G43" s="16">
        <v>32897</v>
      </c>
      <c r="H43" s="16">
        <v>26336</v>
      </c>
      <c r="I43" s="16">
        <v>38418</v>
      </c>
      <c r="J43" s="16">
        <v>123664</v>
      </c>
      <c r="K43" s="16">
        <v>11214</v>
      </c>
      <c r="L43" s="15">
        <v>12091</v>
      </c>
      <c r="M43" s="15">
        <v>2348</v>
      </c>
      <c r="N43" s="15">
        <v>737</v>
      </c>
      <c r="O43" s="15">
        <v>18145</v>
      </c>
    </row>
    <row r="44" spans="1:15" s="4" customFormat="1" ht="13.5" customHeight="1" thickBot="1">
      <c r="A44" s="194"/>
      <c r="B44" s="211"/>
      <c r="C44" s="44" t="s">
        <v>0</v>
      </c>
      <c r="D44" s="18">
        <v>243685</v>
      </c>
      <c r="E44" s="18">
        <v>723559</v>
      </c>
      <c r="F44" s="18">
        <v>263559</v>
      </c>
      <c r="G44" s="18">
        <v>315365</v>
      </c>
      <c r="H44" s="18">
        <v>243400</v>
      </c>
      <c r="I44" s="18">
        <v>347545</v>
      </c>
      <c r="J44" s="18">
        <v>1112539</v>
      </c>
      <c r="K44" s="18">
        <v>103984</v>
      </c>
      <c r="L44" s="18">
        <v>114510</v>
      </c>
      <c r="M44" s="18">
        <v>21985</v>
      </c>
      <c r="N44" s="18">
        <v>6953</v>
      </c>
      <c r="O44" s="18">
        <v>183128</v>
      </c>
    </row>
    <row r="45" spans="1:15" s="4" customFormat="1" ht="13.5" customHeight="1">
      <c r="A45" s="194"/>
      <c r="B45" s="210" t="s">
        <v>14</v>
      </c>
      <c r="C45" s="42" t="s">
        <v>94</v>
      </c>
      <c r="D45" s="16">
        <v>6703</v>
      </c>
      <c r="E45" s="15">
        <v>26813</v>
      </c>
      <c r="F45" s="16">
        <v>26057</v>
      </c>
      <c r="G45" s="16">
        <v>41150</v>
      </c>
      <c r="H45" s="16">
        <v>6778</v>
      </c>
      <c r="I45" s="53">
        <v>5760</v>
      </c>
      <c r="J45" s="53">
        <v>145860</v>
      </c>
      <c r="K45" s="53">
        <v>3337</v>
      </c>
      <c r="L45" s="53">
        <v>44239</v>
      </c>
      <c r="M45" s="53">
        <v>75132</v>
      </c>
      <c r="N45" s="53">
        <v>145893</v>
      </c>
      <c r="O45" s="53">
        <v>5411</v>
      </c>
    </row>
    <row r="46" spans="1:15" s="4" customFormat="1" ht="13.5" customHeight="1" thickBot="1">
      <c r="A46" s="194"/>
      <c r="B46" s="211"/>
      <c r="C46" s="44" t="s">
        <v>0</v>
      </c>
      <c r="D46" s="18">
        <v>56844</v>
      </c>
      <c r="E46" s="18">
        <v>240023</v>
      </c>
      <c r="F46" s="18">
        <v>239729</v>
      </c>
      <c r="G46" s="18">
        <v>388227</v>
      </c>
      <c r="H46" s="18">
        <v>63114</v>
      </c>
      <c r="I46" s="18">
        <v>50947</v>
      </c>
      <c r="J46" s="18">
        <v>1268384</v>
      </c>
      <c r="K46" s="18">
        <v>28872</v>
      </c>
      <c r="L46" s="18">
        <v>381133</v>
      </c>
      <c r="M46" s="18">
        <v>661162</v>
      </c>
      <c r="N46" s="18">
        <v>1283892</v>
      </c>
      <c r="O46" s="18">
        <v>50705</v>
      </c>
    </row>
    <row r="47" spans="1:15" s="4" customFormat="1" ht="13.5" customHeight="1">
      <c r="A47" s="194"/>
      <c r="B47" s="210" t="s">
        <v>15</v>
      </c>
      <c r="C47" s="42" t="s">
        <v>94</v>
      </c>
      <c r="D47" s="62">
        <v>53</v>
      </c>
      <c r="E47" s="70">
        <v>318</v>
      </c>
      <c r="F47" s="62">
        <v>0</v>
      </c>
      <c r="G47" s="16">
        <v>2042</v>
      </c>
      <c r="H47" s="16">
        <v>1000</v>
      </c>
      <c r="I47" s="62">
        <v>5382</v>
      </c>
      <c r="J47" s="16">
        <v>1231</v>
      </c>
      <c r="K47" s="16">
        <v>5510</v>
      </c>
      <c r="L47" s="15">
        <v>657</v>
      </c>
      <c r="M47" s="70">
        <v>97</v>
      </c>
      <c r="N47" s="15">
        <v>529</v>
      </c>
      <c r="O47" s="70">
        <v>250</v>
      </c>
    </row>
    <row r="48" spans="1:15" s="4" customFormat="1" ht="13.5" customHeight="1" thickBot="1">
      <c r="A48" s="194"/>
      <c r="B48" s="211"/>
      <c r="C48" s="44" t="s">
        <v>0</v>
      </c>
      <c r="D48" s="64">
        <v>534</v>
      </c>
      <c r="E48" s="64">
        <v>3225</v>
      </c>
      <c r="F48" s="64">
        <v>0</v>
      </c>
      <c r="G48" s="18">
        <v>20612</v>
      </c>
      <c r="H48" s="18">
        <v>10080</v>
      </c>
      <c r="I48" s="64">
        <v>54249</v>
      </c>
      <c r="J48" s="18">
        <v>12408</v>
      </c>
      <c r="K48" s="18">
        <v>55793</v>
      </c>
      <c r="L48" s="18">
        <v>6855</v>
      </c>
      <c r="M48" s="64">
        <v>1020</v>
      </c>
      <c r="N48" s="18">
        <v>5553</v>
      </c>
      <c r="O48" s="64">
        <v>2623</v>
      </c>
    </row>
    <row r="49" spans="1:15" s="4" customFormat="1" ht="13.5" customHeight="1">
      <c r="A49" s="194"/>
      <c r="B49" s="210" t="s">
        <v>16</v>
      </c>
      <c r="C49" s="42" t="s">
        <v>94</v>
      </c>
      <c r="D49" s="62">
        <v>0</v>
      </c>
      <c r="E49" s="70">
        <v>1388</v>
      </c>
      <c r="F49" s="62">
        <v>0</v>
      </c>
      <c r="G49" s="16">
        <v>1541</v>
      </c>
      <c r="H49" s="16">
        <v>729</v>
      </c>
      <c r="I49" s="16">
        <v>3406</v>
      </c>
      <c r="J49" s="16">
        <v>845</v>
      </c>
      <c r="K49" s="16">
        <v>73</v>
      </c>
      <c r="L49" s="70">
        <v>0</v>
      </c>
      <c r="M49" s="15">
        <v>286</v>
      </c>
      <c r="N49" s="15">
        <v>0</v>
      </c>
      <c r="O49" s="15">
        <v>0</v>
      </c>
    </row>
    <row r="50" spans="1:15" s="4" customFormat="1" ht="13.5" customHeight="1" thickBot="1">
      <c r="A50" s="195"/>
      <c r="B50" s="211"/>
      <c r="C50" s="44" t="s">
        <v>0</v>
      </c>
      <c r="D50" s="64">
        <v>0</v>
      </c>
      <c r="E50" s="64">
        <v>14119</v>
      </c>
      <c r="F50" s="64">
        <v>0</v>
      </c>
      <c r="G50" s="18">
        <v>15564</v>
      </c>
      <c r="H50" s="18">
        <v>7363</v>
      </c>
      <c r="I50" s="18">
        <v>34404</v>
      </c>
      <c r="J50" s="18">
        <v>8537</v>
      </c>
      <c r="K50" s="18">
        <v>745</v>
      </c>
      <c r="L50" s="64">
        <v>0</v>
      </c>
      <c r="M50" s="18">
        <v>3000</v>
      </c>
      <c r="N50" s="18">
        <v>0</v>
      </c>
      <c r="O50" s="18">
        <v>0</v>
      </c>
    </row>
    <row r="51" spans="1:15" s="4" customFormat="1" ht="13.5" customHeight="1">
      <c r="A51" s="185" t="s">
        <v>63</v>
      </c>
      <c r="B51" s="210" t="s">
        <v>67</v>
      </c>
      <c r="C51" s="42" t="s">
        <v>94</v>
      </c>
      <c r="D51" s="62">
        <v>2632</v>
      </c>
      <c r="E51" s="70">
        <v>0</v>
      </c>
      <c r="F51" s="62">
        <v>0</v>
      </c>
      <c r="G51" s="62">
        <v>0</v>
      </c>
      <c r="H51" s="16">
        <v>0</v>
      </c>
      <c r="I51" s="62">
        <v>12055</v>
      </c>
      <c r="J51" s="62">
        <v>0</v>
      </c>
      <c r="K51" s="62">
        <v>0</v>
      </c>
      <c r="L51" s="70">
        <v>143</v>
      </c>
      <c r="M51" s="70">
        <v>0</v>
      </c>
      <c r="N51" s="15">
        <v>0</v>
      </c>
      <c r="O51" s="70">
        <v>10</v>
      </c>
    </row>
    <row r="52" spans="1:15" s="4" customFormat="1" ht="13.5" customHeight="1" thickBot="1">
      <c r="A52" s="186"/>
      <c r="B52" s="211"/>
      <c r="C52" s="44" t="s">
        <v>0</v>
      </c>
      <c r="D52" s="64">
        <v>8263</v>
      </c>
      <c r="E52" s="64">
        <v>0</v>
      </c>
      <c r="F52" s="64">
        <v>0</v>
      </c>
      <c r="G52" s="64">
        <v>0</v>
      </c>
      <c r="H52" s="18">
        <v>0</v>
      </c>
      <c r="I52" s="64">
        <v>27130</v>
      </c>
      <c r="J52" s="64">
        <v>0</v>
      </c>
      <c r="K52" s="64">
        <v>0</v>
      </c>
      <c r="L52" s="64">
        <v>393</v>
      </c>
      <c r="M52" s="64">
        <v>0</v>
      </c>
      <c r="N52" s="18">
        <v>0</v>
      </c>
      <c r="O52" s="64">
        <v>27</v>
      </c>
    </row>
    <row r="53" spans="1:15" s="4" customFormat="1" ht="13.5" customHeight="1">
      <c r="A53" s="186"/>
      <c r="B53" s="210" t="s">
        <v>17</v>
      </c>
      <c r="C53" s="42" t="s">
        <v>94</v>
      </c>
      <c r="D53" s="16">
        <v>199</v>
      </c>
      <c r="E53" s="15">
        <v>976</v>
      </c>
      <c r="F53" s="16">
        <v>1502</v>
      </c>
      <c r="G53" s="16">
        <v>1369</v>
      </c>
      <c r="H53" s="16">
        <v>659</v>
      </c>
      <c r="I53" s="16">
        <v>756</v>
      </c>
      <c r="J53" s="16">
        <v>414</v>
      </c>
      <c r="K53" s="16">
        <v>855</v>
      </c>
      <c r="L53" s="15">
        <v>1479</v>
      </c>
      <c r="M53" s="15">
        <v>256</v>
      </c>
      <c r="N53" s="15">
        <v>789</v>
      </c>
      <c r="O53" s="15">
        <v>895</v>
      </c>
    </row>
    <row r="54" spans="1:15" s="4" customFormat="1" ht="13.5" customHeight="1" thickBot="1">
      <c r="A54" s="186"/>
      <c r="B54" s="211"/>
      <c r="C54" s="44" t="s">
        <v>0</v>
      </c>
      <c r="D54" s="18">
        <v>2382</v>
      </c>
      <c r="E54" s="18">
        <v>11590</v>
      </c>
      <c r="F54" s="18">
        <v>18725</v>
      </c>
      <c r="G54" s="18">
        <v>17093</v>
      </c>
      <c r="H54" s="18">
        <v>8480</v>
      </c>
      <c r="I54" s="18">
        <v>10235</v>
      </c>
      <c r="J54" s="18">
        <v>5561</v>
      </c>
      <c r="K54" s="18">
        <v>10621</v>
      </c>
      <c r="L54" s="18">
        <v>19473</v>
      </c>
      <c r="M54" s="18">
        <v>3599</v>
      </c>
      <c r="N54" s="18">
        <v>11652</v>
      </c>
      <c r="O54" s="18">
        <v>14553</v>
      </c>
    </row>
    <row r="55" spans="1:15" s="4" customFormat="1" ht="13.5" customHeight="1">
      <c r="A55" s="105"/>
      <c r="B55" s="210" t="s">
        <v>163</v>
      </c>
      <c r="C55" s="42" t="s">
        <v>94</v>
      </c>
      <c r="D55" s="16"/>
      <c r="E55" s="15"/>
      <c r="F55" s="16"/>
      <c r="G55" s="16"/>
      <c r="H55" s="16"/>
      <c r="I55" s="16"/>
      <c r="J55" s="16"/>
      <c r="K55" s="16"/>
      <c r="L55" s="15"/>
      <c r="M55" s="15"/>
      <c r="N55" s="15"/>
      <c r="O55" s="15">
        <v>397</v>
      </c>
    </row>
    <row r="56" spans="1:15" s="4" customFormat="1" ht="13.5" customHeight="1" thickBot="1">
      <c r="A56" s="105"/>
      <c r="B56" s="211"/>
      <c r="C56" s="44" t="s"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>
        <v>1091</v>
      </c>
    </row>
    <row r="57" spans="1:15" s="4" customFormat="1" ht="13.5" customHeight="1">
      <c r="A57" s="185" t="s">
        <v>62</v>
      </c>
      <c r="B57" s="210" t="s">
        <v>18</v>
      </c>
      <c r="C57" s="42" t="s">
        <v>94</v>
      </c>
      <c r="D57" s="16">
        <v>0</v>
      </c>
      <c r="E57" s="15">
        <v>453</v>
      </c>
      <c r="F57" s="62">
        <v>68</v>
      </c>
      <c r="G57" s="16">
        <v>0</v>
      </c>
      <c r="H57" s="62">
        <v>0</v>
      </c>
      <c r="I57" s="62">
        <v>91</v>
      </c>
      <c r="J57" s="16">
        <v>0</v>
      </c>
      <c r="K57" s="16">
        <v>73</v>
      </c>
      <c r="L57" s="16">
        <v>43</v>
      </c>
      <c r="M57" s="16">
        <v>12</v>
      </c>
      <c r="N57" s="62">
        <v>0</v>
      </c>
      <c r="O57" s="16">
        <v>0</v>
      </c>
    </row>
    <row r="58" spans="1:15" s="4" customFormat="1" ht="13.5" customHeight="1" thickBot="1">
      <c r="A58" s="186"/>
      <c r="B58" s="211"/>
      <c r="C58" s="44" t="s">
        <v>0</v>
      </c>
      <c r="D58" s="18">
        <v>0</v>
      </c>
      <c r="E58" s="18">
        <v>46552</v>
      </c>
      <c r="F58" s="64">
        <v>6955</v>
      </c>
      <c r="G58" s="18">
        <v>0</v>
      </c>
      <c r="H58" s="64">
        <v>0</v>
      </c>
      <c r="I58" s="64">
        <v>9500</v>
      </c>
      <c r="J58" s="18">
        <v>0</v>
      </c>
      <c r="K58" s="18">
        <v>7491</v>
      </c>
      <c r="L58" s="18">
        <v>4414</v>
      </c>
      <c r="M58" s="18">
        <v>1238</v>
      </c>
      <c r="N58" s="64">
        <v>0</v>
      </c>
      <c r="O58" s="18">
        <v>0</v>
      </c>
    </row>
    <row r="59" spans="1:15" ht="13.5" customHeight="1" thickBot="1">
      <c r="A59" s="178" t="s">
        <v>95</v>
      </c>
      <c r="B59" s="178"/>
      <c r="C59" s="41" t="s">
        <v>94</v>
      </c>
      <c r="D59" s="37">
        <f>D5+D7+D9+D11+D13+D15+D17+D19+D21+D23+D25+D27+D29+D31+D33+D35+D37+D39+D41+D43+D45+D47+D49+D51+D53+D57</f>
        <v>5501934</v>
      </c>
      <c r="E59" s="37">
        <f aca="true" t="shared" si="0" ref="E59:O59">E5+E7+E9+E11+E13+E15+E17+E19+E21+E23+E25+E27+E29+E31+E33+E35+E37+E39+E41+E43+E45+E47+E49+E51+E53+E57</f>
        <v>3184957</v>
      </c>
      <c r="F59" s="37">
        <f t="shared" si="0"/>
        <v>441525.1</v>
      </c>
      <c r="G59" s="37">
        <f t="shared" si="0"/>
        <v>1434819</v>
      </c>
      <c r="H59" s="37">
        <f t="shared" si="0"/>
        <v>879516</v>
      </c>
      <c r="I59" s="37">
        <f t="shared" si="0"/>
        <v>282565</v>
      </c>
      <c r="J59" s="37">
        <f t="shared" si="0"/>
        <v>692614</v>
      </c>
      <c r="K59" s="37">
        <f t="shared" si="0"/>
        <v>151039</v>
      </c>
      <c r="L59" s="37">
        <f t="shared" si="0"/>
        <v>226388</v>
      </c>
      <c r="M59" s="37">
        <f t="shared" si="0"/>
        <v>275654</v>
      </c>
      <c r="N59" s="37">
        <f t="shared" si="0"/>
        <v>844877</v>
      </c>
      <c r="O59" s="37">
        <f t="shared" si="0"/>
        <v>169596.05</v>
      </c>
    </row>
    <row r="60" spans="1:15" ht="13.5" customHeight="1" thickBot="1">
      <c r="A60" s="178" t="s">
        <v>96</v>
      </c>
      <c r="B60" s="178"/>
      <c r="C60" s="41" t="s">
        <v>0</v>
      </c>
      <c r="D60" s="37">
        <f>D6+D8+D10+D12+D14+D16+D18+D20+D22+D24+D26+D28+D30+D32+D34+D36+D38+D40+D42+D44+D46+D48+D50+D52+D54+D58</f>
        <v>50616797</v>
      </c>
      <c r="E60" s="37">
        <f aca="true" t="shared" si="1" ref="E60:O60">E6+E8+E10+E12+E14+E16+E18+E20+E22+E24+E26+E28+E30+E32+E34+E36+E38+E40+E42+E44+E46+E48+E50+E52+E54+E58</f>
        <v>8822628</v>
      </c>
      <c r="F60" s="37">
        <f t="shared" si="1"/>
        <v>2684257</v>
      </c>
      <c r="G60" s="37">
        <f t="shared" si="1"/>
        <v>4235982</v>
      </c>
      <c r="H60" s="37">
        <f t="shared" si="1"/>
        <v>7453718</v>
      </c>
      <c r="I60" s="37">
        <f t="shared" si="1"/>
        <v>2167191</v>
      </c>
      <c r="J60" s="37">
        <f t="shared" si="1"/>
        <v>5604401</v>
      </c>
      <c r="K60" s="37">
        <f t="shared" si="1"/>
        <v>1630320</v>
      </c>
      <c r="L60" s="37">
        <f t="shared" si="1"/>
        <v>2439290</v>
      </c>
      <c r="M60" s="37">
        <f t="shared" si="1"/>
        <v>2654479</v>
      </c>
      <c r="N60" s="37">
        <f t="shared" si="1"/>
        <v>6441496</v>
      </c>
      <c r="O60" s="37">
        <f t="shared" si="1"/>
        <v>1654721.1</v>
      </c>
    </row>
    <row r="61" spans="1:8" ht="13.5" customHeight="1">
      <c r="A61" s="7" t="s">
        <v>43</v>
      </c>
      <c r="H61" s="9"/>
    </row>
  </sheetData>
  <sheetProtection/>
  <mergeCells count="35">
    <mergeCell ref="B55:B56"/>
    <mergeCell ref="D3:O3"/>
    <mergeCell ref="A9:A34"/>
    <mergeCell ref="A35:A50"/>
    <mergeCell ref="A59:B59"/>
    <mergeCell ref="A60:B60"/>
    <mergeCell ref="A57:A58"/>
    <mergeCell ref="B57:B58"/>
    <mergeCell ref="B45:B46"/>
    <mergeCell ref="B47:B48"/>
    <mergeCell ref="B49:B50"/>
    <mergeCell ref="A51:A54"/>
    <mergeCell ref="B51:B52"/>
    <mergeCell ref="B53:B54"/>
    <mergeCell ref="B29:B30"/>
    <mergeCell ref="B31:B32"/>
    <mergeCell ref="B33:B34"/>
    <mergeCell ref="B35:B36"/>
    <mergeCell ref="B43:B44"/>
    <mergeCell ref="B39:B40"/>
    <mergeCell ref="B41:B42"/>
    <mergeCell ref="B37:B38"/>
    <mergeCell ref="B15:B16"/>
    <mergeCell ref="B19:B20"/>
    <mergeCell ref="B21:B22"/>
    <mergeCell ref="B23:B24"/>
    <mergeCell ref="B27:B28"/>
    <mergeCell ref="B25:B26"/>
    <mergeCell ref="B17:B18"/>
    <mergeCell ref="B11:B12"/>
    <mergeCell ref="B13:B14"/>
    <mergeCell ref="A5:A8"/>
    <mergeCell ref="B5:B6"/>
    <mergeCell ref="B7:B8"/>
    <mergeCell ref="B9:B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112" customWidth="1"/>
    <col min="4" max="4" width="20.57421875" style="112" customWidth="1"/>
    <col min="5" max="5" width="12.00390625" style="112" customWidth="1"/>
    <col min="6" max="6" width="14.8515625" style="112" customWidth="1"/>
    <col min="7" max="7" width="18.57421875" style="112" customWidth="1"/>
    <col min="8" max="8" width="13.8515625" style="112" customWidth="1"/>
    <col min="9" max="9" width="12.421875" style="112" customWidth="1"/>
    <col min="10" max="16384" width="9.140625" style="3" customWidth="1"/>
  </cols>
  <sheetData>
    <row r="1" spans="1:11" ht="19.5" customHeight="1">
      <c r="A1" s="61" t="s">
        <v>138</v>
      </c>
      <c r="B1" s="61"/>
      <c r="C1" s="109"/>
      <c r="D1" s="109"/>
      <c r="E1" s="109"/>
      <c r="F1" s="109"/>
      <c r="G1" s="109"/>
      <c r="H1" s="109"/>
      <c r="I1" s="109"/>
      <c r="J1" s="12"/>
      <c r="K1" s="12"/>
    </row>
    <row r="2" ht="6.75" customHeight="1" thickBot="1">
      <c r="A2" s="14"/>
    </row>
    <row r="3" spans="3:9" ht="13.5" customHeight="1" thickBot="1">
      <c r="C3" s="196">
        <v>2010</v>
      </c>
      <c r="D3" s="196"/>
      <c r="E3" s="196"/>
      <c r="F3" s="196"/>
      <c r="G3" s="196"/>
      <c r="H3" s="196"/>
      <c r="I3" s="196"/>
    </row>
    <row r="4" spans="1:9" ht="13.5" customHeight="1" thickBot="1">
      <c r="A4" s="216" t="s">
        <v>77</v>
      </c>
      <c r="B4" s="216" t="s">
        <v>78</v>
      </c>
      <c r="C4" s="215" t="s">
        <v>139</v>
      </c>
      <c r="D4" s="215" t="s">
        <v>170</v>
      </c>
      <c r="E4" s="215" t="s">
        <v>149</v>
      </c>
      <c r="F4" s="215" t="s">
        <v>140</v>
      </c>
      <c r="G4" s="196" t="s">
        <v>97</v>
      </c>
      <c r="H4" s="196"/>
      <c r="I4" s="196"/>
    </row>
    <row r="5" spans="1:9" ht="24.75" customHeight="1" thickBot="1">
      <c r="A5" s="217"/>
      <c r="B5" s="217"/>
      <c r="C5" s="207"/>
      <c r="D5" s="207"/>
      <c r="E5" s="207"/>
      <c r="F5" s="207"/>
      <c r="G5" s="114" t="s">
        <v>141</v>
      </c>
      <c r="H5" s="114" t="s">
        <v>142</v>
      </c>
      <c r="I5" s="114" t="s">
        <v>171</v>
      </c>
    </row>
    <row r="6" spans="1:9" ht="22.5" customHeight="1">
      <c r="A6" s="218" t="s">
        <v>57</v>
      </c>
      <c r="B6" s="72" t="s">
        <v>58</v>
      </c>
      <c r="C6" s="16">
        <v>100000</v>
      </c>
      <c r="D6" s="141">
        <v>1853</v>
      </c>
      <c r="E6" s="16">
        <v>11425</v>
      </c>
      <c r="F6" s="16">
        <v>251045</v>
      </c>
      <c r="G6" s="51">
        <v>14.62</v>
      </c>
      <c r="H6" s="51">
        <v>4.21</v>
      </c>
      <c r="I6" s="51">
        <v>13.42</v>
      </c>
    </row>
    <row r="7" spans="1:9" ht="22.5" customHeight="1" thickBot="1">
      <c r="A7" s="219"/>
      <c r="B7" s="74" t="s">
        <v>59</v>
      </c>
      <c r="C7" s="18">
        <v>65000</v>
      </c>
      <c r="D7" s="18">
        <v>1211</v>
      </c>
      <c r="E7" s="18">
        <v>3896</v>
      </c>
      <c r="F7" s="18">
        <v>85237</v>
      </c>
      <c r="G7" s="50">
        <v>9.55</v>
      </c>
      <c r="H7" s="50">
        <v>1.44</v>
      </c>
      <c r="I7" s="50">
        <v>4.56</v>
      </c>
    </row>
    <row r="8" spans="1:9" ht="22.5" customHeight="1" thickBot="1">
      <c r="A8" s="186"/>
      <c r="B8" s="71" t="s">
        <v>164</v>
      </c>
      <c r="C8" s="21">
        <f>SUM(C6:C7)</f>
        <v>165000</v>
      </c>
      <c r="D8" s="21">
        <f aca="true" t="shared" si="0" ref="D8:I8">SUM(D6:D7)</f>
        <v>3064</v>
      </c>
      <c r="E8" s="21">
        <f t="shared" si="0"/>
        <v>15321</v>
      </c>
      <c r="F8" s="21">
        <f>SUM(F6:F7)</f>
        <v>336282</v>
      </c>
      <c r="G8" s="54">
        <f t="shared" si="0"/>
        <v>24.17</v>
      </c>
      <c r="H8" s="54">
        <f t="shared" si="0"/>
        <v>5.65</v>
      </c>
      <c r="I8" s="54">
        <f t="shared" si="0"/>
        <v>17.98</v>
      </c>
    </row>
    <row r="9" spans="1:9" s="4" customFormat="1" ht="12.75" customHeight="1">
      <c r="A9" s="193" t="s">
        <v>65</v>
      </c>
      <c r="B9" s="72" t="s">
        <v>25</v>
      </c>
      <c r="C9" s="16">
        <v>50900</v>
      </c>
      <c r="D9" s="141">
        <v>84</v>
      </c>
      <c r="E9" s="16">
        <v>692</v>
      </c>
      <c r="F9" s="16">
        <v>1147</v>
      </c>
      <c r="G9" s="51">
        <v>0.67</v>
      </c>
      <c r="H9" s="51">
        <v>0.26</v>
      </c>
      <c r="I9" s="51">
        <v>0.06</v>
      </c>
    </row>
    <row r="10" spans="1:9" s="4" customFormat="1" ht="12.75" customHeight="1">
      <c r="A10" s="223"/>
      <c r="B10" s="73" t="s">
        <v>26</v>
      </c>
      <c r="C10" s="17">
        <v>348477</v>
      </c>
      <c r="D10" s="17">
        <v>2889</v>
      </c>
      <c r="E10" s="17">
        <v>92913</v>
      </c>
      <c r="F10" s="17">
        <v>828170</v>
      </c>
      <c r="G10" s="52">
        <v>22.79</v>
      </c>
      <c r="H10" s="52">
        <v>34.27</v>
      </c>
      <c r="I10" s="52">
        <v>44.27</v>
      </c>
    </row>
    <row r="11" spans="1:9" s="4" customFormat="1" ht="12.75" customHeight="1">
      <c r="A11" s="223"/>
      <c r="B11" s="73" t="s">
        <v>27</v>
      </c>
      <c r="C11" s="17">
        <v>101718</v>
      </c>
      <c r="D11" s="142">
        <v>915</v>
      </c>
      <c r="E11" s="17">
        <v>28041</v>
      </c>
      <c r="F11" s="17">
        <v>254428</v>
      </c>
      <c r="G11" s="52">
        <v>7.22</v>
      </c>
      <c r="H11" s="52">
        <v>10.34</v>
      </c>
      <c r="I11" s="52">
        <v>13.6</v>
      </c>
    </row>
    <row r="12" spans="1:9" s="4" customFormat="1" ht="12.75" customHeight="1">
      <c r="A12" s="223"/>
      <c r="B12" s="73" t="s">
        <v>4</v>
      </c>
      <c r="C12" s="17">
        <v>12500</v>
      </c>
      <c r="D12" s="142">
        <v>131</v>
      </c>
      <c r="E12" s="17">
        <v>529</v>
      </c>
      <c r="F12" s="17">
        <v>5502</v>
      </c>
      <c r="G12" s="52">
        <v>1.03</v>
      </c>
      <c r="H12" s="52">
        <v>0.2</v>
      </c>
      <c r="I12" s="52">
        <v>0.29</v>
      </c>
    </row>
    <row r="13" spans="1:9" s="4" customFormat="1" ht="12.75" customHeight="1">
      <c r="A13" s="223"/>
      <c r="B13" s="73" t="s">
        <v>155</v>
      </c>
      <c r="C13" s="17">
        <v>1250</v>
      </c>
      <c r="D13" s="142">
        <v>126</v>
      </c>
      <c r="E13" s="17">
        <v>32</v>
      </c>
      <c r="F13" s="17">
        <v>3200</v>
      </c>
      <c r="G13" s="52">
        <v>0.99</v>
      </c>
      <c r="H13" s="52">
        <v>0.01</v>
      </c>
      <c r="I13" s="52">
        <v>0.17</v>
      </c>
    </row>
    <row r="14" spans="1:9" s="4" customFormat="1" ht="12.75" customHeight="1">
      <c r="A14" s="223"/>
      <c r="B14" s="73" t="s">
        <v>28</v>
      </c>
      <c r="C14" s="17">
        <v>16822</v>
      </c>
      <c r="D14" s="142">
        <v>313</v>
      </c>
      <c r="E14" s="17">
        <v>2374</v>
      </c>
      <c r="F14" s="17">
        <v>41466</v>
      </c>
      <c r="G14" s="52">
        <v>2.47</v>
      </c>
      <c r="H14" s="52">
        <v>0.88</v>
      </c>
      <c r="I14" s="52">
        <v>2.22</v>
      </c>
    </row>
    <row r="15" spans="1:9" s="4" customFormat="1" ht="12.75" customHeight="1">
      <c r="A15" s="223"/>
      <c r="B15" s="73" t="s">
        <v>29</v>
      </c>
      <c r="C15" s="17" t="s">
        <v>159</v>
      </c>
      <c r="D15" s="142">
        <v>0</v>
      </c>
      <c r="E15" s="17">
        <v>57</v>
      </c>
      <c r="F15" s="17">
        <v>1463</v>
      </c>
      <c r="G15" s="52">
        <v>0</v>
      </c>
      <c r="H15" s="52">
        <v>0.02</v>
      </c>
      <c r="I15" s="52">
        <v>0.08</v>
      </c>
    </row>
    <row r="16" spans="1:9" s="4" customFormat="1" ht="12.75" customHeight="1">
      <c r="A16" s="223"/>
      <c r="B16" s="73" t="s">
        <v>30</v>
      </c>
      <c r="C16" s="17">
        <v>4000</v>
      </c>
      <c r="D16" s="142">
        <v>106</v>
      </c>
      <c r="E16" s="17">
        <v>284</v>
      </c>
      <c r="F16" s="17">
        <v>7255</v>
      </c>
      <c r="G16" s="52">
        <v>0.84</v>
      </c>
      <c r="H16" s="52">
        <v>0.1</v>
      </c>
      <c r="I16" s="52">
        <v>0.39</v>
      </c>
    </row>
    <row r="17" spans="1:9" s="4" customFormat="1" ht="12.75" customHeight="1">
      <c r="A17" s="223"/>
      <c r="B17" s="73" t="s">
        <v>31</v>
      </c>
      <c r="C17" s="17">
        <v>2400</v>
      </c>
      <c r="D17" s="142">
        <v>61</v>
      </c>
      <c r="E17" s="63">
        <v>188</v>
      </c>
      <c r="F17" s="63">
        <v>4806</v>
      </c>
      <c r="G17" s="52">
        <v>0.48</v>
      </c>
      <c r="H17" s="66">
        <v>0.07</v>
      </c>
      <c r="I17" s="66">
        <v>0.26</v>
      </c>
    </row>
    <row r="18" spans="1:9" s="4" customFormat="1" ht="12.75" customHeight="1">
      <c r="A18" s="223"/>
      <c r="B18" s="73" t="s">
        <v>32</v>
      </c>
      <c r="C18" s="17">
        <v>359491</v>
      </c>
      <c r="D18" s="142">
        <v>658</v>
      </c>
      <c r="E18" s="17">
        <v>87972</v>
      </c>
      <c r="F18" s="17">
        <v>182312</v>
      </c>
      <c r="G18" s="52">
        <v>5.19</v>
      </c>
      <c r="H18" s="52">
        <v>32.45</v>
      </c>
      <c r="I18" s="52">
        <v>9.75</v>
      </c>
    </row>
    <row r="19" spans="1:9" s="4" customFormat="1" ht="12.75" customHeight="1">
      <c r="A19" s="223"/>
      <c r="B19" s="73" t="s">
        <v>33</v>
      </c>
      <c r="C19" s="17">
        <v>206024</v>
      </c>
      <c r="D19" s="142">
        <v>377</v>
      </c>
      <c r="E19" s="17">
        <v>2717</v>
      </c>
      <c r="F19" s="17">
        <v>5470</v>
      </c>
      <c r="G19" s="52">
        <v>2.97</v>
      </c>
      <c r="H19" s="52">
        <v>1</v>
      </c>
      <c r="I19" s="52">
        <v>0.29</v>
      </c>
    </row>
    <row r="20" spans="1:9" s="4" customFormat="1" ht="12.75" customHeight="1">
      <c r="A20" s="223"/>
      <c r="B20" s="73" t="s">
        <v>34</v>
      </c>
      <c r="C20" s="17">
        <v>2000</v>
      </c>
      <c r="D20" s="142">
        <v>205</v>
      </c>
      <c r="E20" s="17">
        <v>77</v>
      </c>
      <c r="F20" s="17">
        <v>7802</v>
      </c>
      <c r="G20" s="52">
        <v>1.62</v>
      </c>
      <c r="H20" s="52">
        <v>0.03</v>
      </c>
      <c r="I20" s="52">
        <v>0.42</v>
      </c>
    </row>
    <row r="21" spans="1:9" s="4" customFormat="1" ht="12.75" customHeight="1">
      <c r="A21" s="223"/>
      <c r="B21" s="73" t="s">
        <v>35</v>
      </c>
      <c r="C21" s="17">
        <v>2000</v>
      </c>
      <c r="D21" s="142">
        <v>204</v>
      </c>
      <c r="E21" s="17">
        <v>60</v>
      </c>
      <c r="F21" s="17">
        <v>6066</v>
      </c>
      <c r="G21" s="52">
        <v>1.61</v>
      </c>
      <c r="H21" s="52">
        <v>0.02</v>
      </c>
      <c r="I21" s="52">
        <v>0.32</v>
      </c>
    </row>
    <row r="22" spans="1:9" s="4" customFormat="1" ht="12.75" customHeight="1">
      <c r="A22" s="223"/>
      <c r="B22" s="73" t="s">
        <v>36</v>
      </c>
      <c r="C22" s="17">
        <v>1309</v>
      </c>
      <c r="D22" s="142">
        <v>111</v>
      </c>
      <c r="E22" s="17">
        <v>2</v>
      </c>
      <c r="F22" s="17">
        <v>195</v>
      </c>
      <c r="G22" s="52">
        <v>0.88</v>
      </c>
      <c r="H22" s="52">
        <v>0</v>
      </c>
      <c r="I22" s="52">
        <v>0.01</v>
      </c>
    </row>
    <row r="23" spans="1:9" s="4" customFormat="1" ht="12.75" customHeight="1">
      <c r="A23" s="223"/>
      <c r="B23" s="73" t="s">
        <v>156</v>
      </c>
      <c r="C23" s="17" t="s">
        <v>159</v>
      </c>
      <c r="D23" s="142">
        <v>0</v>
      </c>
      <c r="E23" s="17">
        <v>19703</v>
      </c>
      <c r="F23" s="17">
        <v>3477</v>
      </c>
      <c r="G23" s="52">
        <v>0</v>
      </c>
      <c r="H23" s="52">
        <v>7.27</v>
      </c>
      <c r="I23" s="52">
        <v>0.19</v>
      </c>
    </row>
    <row r="24" spans="1:9" s="4" customFormat="1" ht="12.75" customHeight="1">
      <c r="A24" s="223"/>
      <c r="B24" s="73" t="s">
        <v>37</v>
      </c>
      <c r="C24" s="17">
        <v>5400</v>
      </c>
      <c r="D24" s="142">
        <v>30</v>
      </c>
      <c r="E24" s="17">
        <v>325</v>
      </c>
      <c r="F24" s="17">
        <v>1473</v>
      </c>
      <c r="G24" s="52">
        <v>0.23</v>
      </c>
      <c r="H24" s="52">
        <v>0.12</v>
      </c>
      <c r="I24" s="52">
        <v>0.08</v>
      </c>
    </row>
    <row r="25" spans="1:9" s="4" customFormat="1" ht="12.75" customHeight="1">
      <c r="A25" s="223"/>
      <c r="B25" s="73" t="s">
        <v>12</v>
      </c>
      <c r="C25" s="17">
        <v>200</v>
      </c>
      <c r="D25" s="142">
        <v>20</v>
      </c>
      <c r="E25" s="17">
        <v>10</v>
      </c>
      <c r="F25" s="17">
        <v>1030</v>
      </c>
      <c r="G25" s="52">
        <v>0.16</v>
      </c>
      <c r="H25" s="52">
        <v>0</v>
      </c>
      <c r="I25" s="52">
        <v>0.06</v>
      </c>
    </row>
    <row r="26" spans="1:9" s="4" customFormat="1" ht="12.75" customHeight="1">
      <c r="A26" s="223"/>
      <c r="B26" s="73" t="s">
        <v>38</v>
      </c>
      <c r="C26" s="17">
        <v>73896</v>
      </c>
      <c r="D26" s="142">
        <v>765</v>
      </c>
      <c r="E26" s="17">
        <v>8075</v>
      </c>
      <c r="F26" s="17">
        <v>74579</v>
      </c>
      <c r="G26" s="52">
        <v>6.03</v>
      </c>
      <c r="H26" s="52">
        <v>2.98</v>
      </c>
      <c r="I26" s="52">
        <v>3.99</v>
      </c>
    </row>
    <row r="27" spans="1:9" s="4" customFormat="1" ht="12.75" customHeight="1">
      <c r="A27" s="223"/>
      <c r="B27" s="73" t="s">
        <v>39</v>
      </c>
      <c r="C27" s="17">
        <v>215000</v>
      </c>
      <c r="D27" s="142">
        <v>2021</v>
      </c>
      <c r="E27" s="17">
        <v>10646</v>
      </c>
      <c r="F27" s="17">
        <v>94106</v>
      </c>
      <c r="G27" s="52">
        <v>15.94</v>
      </c>
      <c r="H27" s="52">
        <v>3.93</v>
      </c>
      <c r="I27" s="52">
        <v>5.03</v>
      </c>
    </row>
    <row r="28" spans="1:9" s="4" customFormat="1" ht="12.75" customHeight="1">
      <c r="A28" s="223"/>
      <c r="B28" s="73" t="s">
        <v>40</v>
      </c>
      <c r="C28" s="17">
        <v>7500</v>
      </c>
      <c r="D28" s="142">
        <v>79</v>
      </c>
      <c r="E28" s="17">
        <v>363</v>
      </c>
      <c r="F28" s="17">
        <v>3681</v>
      </c>
      <c r="G28" s="52">
        <v>0.62</v>
      </c>
      <c r="H28" s="52">
        <v>0.13</v>
      </c>
      <c r="I28" s="52">
        <v>0.2</v>
      </c>
    </row>
    <row r="29" spans="1:9" s="4" customFormat="1" ht="12.75" customHeight="1" thickBot="1">
      <c r="A29" s="223"/>
      <c r="B29" s="74" t="s">
        <v>41</v>
      </c>
      <c r="C29" s="18">
        <v>10000</v>
      </c>
      <c r="D29" s="143">
        <v>105</v>
      </c>
      <c r="E29" s="18">
        <v>171</v>
      </c>
      <c r="F29" s="18">
        <v>1728</v>
      </c>
      <c r="G29" s="50">
        <v>0.83</v>
      </c>
      <c r="H29" s="50">
        <v>0.06</v>
      </c>
      <c r="I29" s="50">
        <v>0.09</v>
      </c>
    </row>
    <row r="30" spans="1:9" s="4" customFormat="1" ht="12.75" customHeight="1" thickBot="1">
      <c r="A30" s="195"/>
      <c r="B30" s="71" t="s">
        <v>164</v>
      </c>
      <c r="C30" s="21">
        <f aca="true" t="shared" si="1" ref="C30:I30">SUM(C9:C29)</f>
        <v>1420887</v>
      </c>
      <c r="D30" s="21">
        <f t="shared" si="1"/>
        <v>9200</v>
      </c>
      <c r="E30" s="21">
        <f t="shared" si="1"/>
        <v>255231</v>
      </c>
      <c r="F30" s="21">
        <f t="shared" si="1"/>
        <v>1529356</v>
      </c>
      <c r="G30" s="54">
        <f t="shared" si="1"/>
        <v>72.57</v>
      </c>
      <c r="H30" s="54">
        <f t="shared" si="1"/>
        <v>94.14000000000003</v>
      </c>
      <c r="I30" s="54">
        <f t="shared" si="1"/>
        <v>81.77000000000001</v>
      </c>
    </row>
    <row r="31" spans="1:9" s="4" customFormat="1" ht="12.75" customHeight="1">
      <c r="A31" s="185" t="s">
        <v>150</v>
      </c>
      <c r="B31" s="76" t="s">
        <v>99</v>
      </c>
      <c r="C31" s="16">
        <v>19516</v>
      </c>
      <c r="D31" s="141">
        <v>332</v>
      </c>
      <c r="E31" s="16">
        <v>208</v>
      </c>
      <c r="F31" s="16">
        <v>2738</v>
      </c>
      <c r="G31" s="51">
        <v>2.62</v>
      </c>
      <c r="H31" s="51">
        <v>0.08</v>
      </c>
      <c r="I31" s="51">
        <v>0.15</v>
      </c>
    </row>
    <row r="32" spans="1:9" s="4" customFormat="1" ht="12.75" customHeight="1">
      <c r="A32" s="186"/>
      <c r="B32" s="78" t="s">
        <v>165</v>
      </c>
      <c r="C32" s="17">
        <v>6000</v>
      </c>
      <c r="D32" s="142">
        <v>17</v>
      </c>
      <c r="E32" s="17">
        <v>8</v>
      </c>
      <c r="F32" s="17">
        <v>22</v>
      </c>
      <c r="G32" s="52">
        <v>0.13</v>
      </c>
      <c r="H32" s="52">
        <v>0</v>
      </c>
      <c r="I32" s="52">
        <v>0</v>
      </c>
    </row>
    <row r="33" spans="1:9" s="4" customFormat="1" ht="12.75" customHeight="1" thickBot="1">
      <c r="A33" s="186"/>
      <c r="B33" s="77" t="s">
        <v>166</v>
      </c>
      <c r="C33" s="18">
        <v>3000</v>
      </c>
      <c r="D33" s="143">
        <v>2</v>
      </c>
      <c r="E33" s="18"/>
      <c r="F33" s="18"/>
      <c r="G33" s="50">
        <v>0.01</v>
      </c>
      <c r="H33" s="50">
        <v>0</v>
      </c>
      <c r="I33" s="50">
        <v>0</v>
      </c>
    </row>
    <row r="34" spans="1:9" s="79" customFormat="1" ht="12.75" customHeight="1" thickBot="1">
      <c r="A34" s="187"/>
      <c r="B34" s="71" t="s">
        <v>164</v>
      </c>
      <c r="C34" s="21">
        <f>SUM(C31:C33)</f>
        <v>28516</v>
      </c>
      <c r="D34" s="21">
        <f aca="true" t="shared" si="2" ref="D34:I34">SUM(D31:D33)</f>
        <v>351</v>
      </c>
      <c r="E34" s="21">
        <f t="shared" si="2"/>
        <v>216</v>
      </c>
      <c r="F34" s="21">
        <f t="shared" si="2"/>
        <v>2760</v>
      </c>
      <c r="G34" s="54">
        <f t="shared" si="2"/>
        <v>2.76</v>
      </c>
      <c r="H34" s="54">
        <f t="shared" si="2"/>
        <v>0.08</v>
      </c>
      <c r="I34" s="54">
        <f t="shared" si="2"/>
        <v>0.15</v>
      </c>
    </row>
    <row r="35" spans="1:9" s="4" customFormat="1" ht="18" customHeight="1" thickBot="1">
      <c r="A35" s="219" t="s">
        <v>62</v>
      </c>
      <c r="B35" s="78" t="s">
        <v>42</v>
      </c>
      <c r="C35" s="17">
        <v>326</v>
      </c>
      <c r="D35" s="142">
        <v>34</v>
      </c>
      <c r="E35" s="17">
        <v>14</v>
      </c>
      <c r="F35" s="17">
        <v>1483</v>
      </c>
      <c r="G35" s="52">
        <v>0.27</v>
      </c>
      <c r="H35" s="52">
        <v>0</v>
      </c>
      <c r="I35" s="52">
        <v>0.08</v>
      </c>
    </row>
    <row r="36" spans="1:9" ht="18" customHeight="1" thickBot="1">
      <c r="A36" s="220"/>
      <c r="B36" s="71" t="s">
        <v>164</v>
      </c>
      <c r="C36" s="21">
        <f aca="true" t="shared" si="3" ref="C36:I36">SUM(C35:C35)</f>
        <v>326</v>
      </c>
      <c r="D36" s="21">
        <f t="shared" si="3"/>
        <v>34</v>
      </c>
      <c r="E36" s="21">
        <f t="shared" si="3"/>
        <v>14</v>
      </c>
      <c r="F36" s="21">
        <f t="shared" si="3"/>
        <v>1483</v>
      </c>
      <c r="G36" s="54">
        <f t="shared" si="3"/>
        <v>0.27</v>
      </c>
      <c r="H36" s="54">
        <f t="shared" si="3"/>
        <v>0</v>
      </c>
      <c r="I36" s="54">
        <f t="shared" si="3"/>
        <v>0.08</v>
      </c>
    </row>
    <row r="37" spans="1:9" ht="18" customHeight="1" thickBot="1">
      <c r="A37" s="221" t="s">
        <v>151</v>
      </c>
      <c r="B37" s="80" t="s">
        <v>67</v>
      </c>
      <c r="C37" s="144">
        <v>10920</v>
      </c>
      <c r="D37" s="144">
        <v>29</v>
      </c>
      <c r="E37" s="144">
        <v>318</v>
      </c>
      <c r="F37" s="144">
        <v>763</v>
      </c>
      <c r="G37" s="145">
        <v>0.23</v>
      </c>
      <c r="H37" s="145">
        <v>0.12</v>
      </c>
      <c r="I37" s="145">
        <v>0.04</v>
      </c>
    </row>
    <row r="38" spans="1:9" ht="18" customHeight="1" thickBot="1">
      <c r="A38" s="222"/>
      <c r="B38" s="71" t="s">
        <v>164</v>
      </c>
      <c r="C38" s="21">
        <f>SUM(C37)</f>
        <v>10920</v>
      </c>
      <c r="D38" s="21">
        <f aca="true" t="shared" si="4" ref="D38:I38">SUM(D37)</f>
        <v>29</v>
      </c>
      <c r="E38" s="21">
        <f t="shared" si="4"/>
        <v>318</v>
      </c>
      <c r="F38" s="21">
        <f t="shared" si="4"/>
        <v>763</v>
      </c>
      <c r="G38" s="54">
        <f t="shared" si="4"/>
        <v>0.23</v>
      </c>
      <c r="H38" s="54">
        <f t="shared" si="4"/>
        <v>0.12</v>
      </c>
      <c r="I38" s="54">
        <f t="shared" si="4"/>
        <v>0.04</v>
      </c>
    </row>
    <row r="39" spans="1:9" ht="18" customHeight="1" thickBot="1">
      <c r="A39" s="71" t="s">
        <v>148</v>
      </c>
      <c r="B39" s="71" t="s">
        <v>164</v>
      </c>
      <c r="C39" s="146">
        <f>C8+C30+C34+C36+C38</f>
        <v>1625649</v>
      </c>
      <c r="D39" s="146">
        <f>D8+D30+D34+D36+D38</f>
        <v>12678</v>
      </c>
      <c r="E39" s="146">
        <f>E8+E30+E34+E36+E38</f>
        <v>271100</v>
      </c>
      <c r="F39" s="146">
        <f>F8+F30+F34+F36+F38</f>
        <v>1870644</v>
      </c>
      <c r="G39" s="147">
        <v>100</v>
      </c>
      <c r="H39" s="147">
        <v>100</v>
      </c>
      <c r="I39" s="147">
        <v>100</v>
      </c>
    </row>
    <row r="40" spans="1:8" ht="13.5" customHeight="1">
      <c r="A40" s="7" t="s">
        <v>43</v>
      </c>
      <c r="C40" s="110"/>
      <c r="H40" s="148"/>
    </row>
  </sheetData>
  <sheetProtection/>
  <mergeCells count="13">
    <mergeCell ref="C3:I3"/>
    <mergeCell ref="A37:A38"/>
    <mergeCell ref="A9:A30"/>
    <mergeCell ref="A31:A34"/>
    <mergeCell ref="F4:F5"/>
    <mergeCell ref="C4:C5"/>
    <mergeCell ref="E4:E5"/>
    <mergeCell ref="D4:D5"/>
    <mergeCell ref="B4:B5"/>
    <mergeCell ref="A6:A8"/>
    <mergeCell ref="G4:I4"/>
    <mergeCell ref="A35:A36"/>
    <mergeCell ref="A4:A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8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00390625" style="10" customWidth="1"/>
    <col min="2" max="2" width="24.7109375" style="65" customWidth="1"/>
    <col min="3" max="3" width="9.00390625" style="65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61" t="s">
        <v>144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6">
        <v>2010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3.5" customHeight="1" thickBot="1">
      <c r="A4" s="19" t="s">
        <v>77</v>
      </c>
      <c r="B4" s="90" t="s">
        <v>78</v>
      </c>
      <c r="C4" s="22" t="s">
        <v>79</v>
      </c>
      <c r="D4" s="59" t="s">
        <v>100</v>
      </c>
      <c r="E4" s="85" t="s">
        <v>112</v>
      </c>
      <c r="F4" s="85" t="s">
        <v>113</v>
      </c>
      <c r="G4" s="85" t="s">
        <v>47</v>
      </c>
      <c r="H4" s="85" t="s">
        <v>48</v>
      </c>
      <c r="I4" s="85" t="s">
        <v>49</v>
      </c>
      <c r="J4" s="85" t="s">
        <v>50</v>
      </c>
      <c r="K4" s="85" t="s">
        <v>51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</row>
    <row r="5" spans="1:16" ht="12.75" customHeight="1">
      <c r="A5" s="185" t="s">
        <v>57</v>
      </c>
      <c r="B5" s="210" t="s">
        <v>58</v>
      </c>
      <c r="C5" s="81" t="s">
        <v>0</v>
      </c>
      <c r="D5" s="42" t="s">
        <v>101</v>
      </c>
      <c r="E5" s="51">
        <v>24.6</v>
      </c>
      <c r="F5" s="27">
        <v>23.74</v>
      </c>
      <c r="G5" s="51">
        <v>24.23</v>
      </c>
      <c r="H5" s="51">
        <v>24.17</v>
      </c>
      <c r="I5" s="51">
        <v>23.75</v>
      </c>
      <c r="J5" s="51">
        <v>23.43</v>
      </c>
      <c r="K5" s="51">
        <v>23</v>
      </c>
      <c r="L5" s="51">
        <v>22</v>
      </c>
      <c r="M5" s="27">
        <v>20.58</v>
      </c>
      <c r="N5" s="27">
        <v>19.16</v>
      </c>
      <c r="O5" s="27">
        <v>18.1</v>
      </c>
      <c r="P5" s="27">
        <v>18.8</v>
      </c>
    </row>
    <row r="6" spans="1:16" ht="12.75" customHeight="1">
      <c r="A6" s="186"/>
      <c r="B6" s="227"/>
      <c r="C6" s="82" t="s">
        <v>0</v>
      </c>
      <c r="D6" s="47" t="s">
        <v>102</v>
      </c>
      <c r="E6" s="52">
        <v>20.95</v>
      </c>
      <c r="F6" s="28">
        <v>21.27</v>
      </c>
      <c r="G6" s="52">
        <v>21.78</v>
      </c>
      <c r="H6" s="52">
        <v>22.56</v>
      </c>
      <c r="I6" s="52">
        <v>22.5</v>
      </c>
      <c r="J6" s="52">
        <v>22.5</v>
      </c>
      <c r="K6" s="52">
        <v>19.81</v>
      </c>
      <c r="L6" s="52">
        <v>18.51</v>
      </c>
      <c r="M6" s="28">
        <v>18.57</v>
      </c>
      <c r="N6" s="28">
        <v>17.76</v>
      </c>
      <c r="O6" s="28">
        <v>18</v>
      </c>
      <c r="P6" s="28">
        <v>18</v>
      </c>
    </row>
    <row r="7" spans="1:16" ht="12.75" customHeight="1" thickBot="1">
      <c r="A7" s="186"/>
      <c r="B7" s="211"/>
      <c r="C7" s="83" t="s">
        <v>0</v>
      </c>
      <c r="D7" s="44" t="s">
        <v>103</v>
      </c>
      <c r="E7" s="50">
        <v>21.7</v>
      </c>
      <c r="F7" s="50">
        <v>22.01</v>
      </c>
      <c r="G7" s="50">
        <v>22.72</v>
      </c>
      <c r="H7" s="50">
        <v>22.96</v>
      </c>
      <c r="I7" s="50">
        <v>23.21</v>
      </c>
      <c r="J7" s="50">
        <v>22.5</v>
      </c>
      <c r="K7" s="50">
        <v>20.6</v>
      </c>
      <c r="L7" s="50">
        <v>18.76</v>
      </c>
      <c r="M7" s="50">
        <v>18.89</v>
      </c>
      <c r="N7" s="50">
        <v>18.4</v>
      </c>
      <c r="O7" s="50">
        <v>18.58</v>
      </c>
      <c r="P7" s="50">
        <v>18.53</v>
      </c>
    </row>
    <row r="8" spans="1:16" ht="12.75" customHeight="1">
      <c r="A8" s="186"/>
      <c r="B8" s="210" t="s">
        <v>59</v>
      </c>
      <c r="C8" s="81" t="s">
        <v>0</v>
      </c>
      <c r="D8" s="42" t="s">
        <v>101</v>
      </c>
      <c r="E8" s="51">
        <v>24.25</v>
      </c>
      <c r="F8" s="27">
        <v>23.3</v>
      </c>
      <c r="G8" s="51">
        <v>24.11</v>
      </c>
      <c r="H8" s="51">
        <v>23.99</v>
      </c>
      <c r="I8" s="51">
        <v>23.5</v>
      </c>
      <c r="J8" s="51">
        <v>23.35</v>
      </c>
      <c r="K8" s="51">
        <v>23</v>
      </c>
      <c r="L8" s="51">
        <v>21.99</v>
      </c>
      <c r="M8" s="27">
        <v>20.52</v>
      </c>
      <c r="N8" s="27">
        <v>19.19</v>
      </c>
      <c r="O8" s="27">
        <v>19</v>
      </c>
      <c r="P8" s="27">
        <v>18.75</v>
      </c>
    </row>
    <row r="9" spans="1:16" ht="12.75" customHeight="1">
      <c r="A9" s="186"/>
      <c r="B9" s="227"/>
      <c r="C9" s="82" t="s">
        <v>0</v>
      </c>
      <c r="D9" s="47" t="s">
        <v>102</v>
      </c>
      <c r="E9" s="52">
        <v>20.8</v>
      </c>
      <c r="F9" s="28">
        <v>21.45</v>
      </c>
      <c r="G9" s="52">
        <v>21.51</v>
      </c>
      <c r="H9" s="52">
        <v>22.5</v>
      </c>
      <c r="I9" s="52">
        <v>22.35</v>
      </c>
      <c r="J9" s="52">
        <v>22.26</v>
      </c>
      <c r="K9" s="52">
        <v>19.52</v>
      </c>
      <c r="L9" s="52">
        <v>18.31</v>
      </c>
      <c r="M9" s="28">
        <v>18.53</v>
      </c>
      <c r="N9" s="28">
        <v>17.61</v>
      </c>
      <c r="O9" s="28">
        <v>18.81</v>
      </c>
      <c r="P9" s="28">
        <v>18.02</v>
      </c>
    </row>
    <row r="10" spans="1:16" s="8" customFormat="1" ht="12.75" customHeight="1" thickBot="1">
      <c r="A10" s="187"/>
      <c r="B10" s="211"/>
      <c r="C10" s="83" t="s">
        <v>0</v>
      </c>
      <c r="D10" s="44" t="s">
        <v>103</v>
      </c>
      <c r="E10" s="50">
        <v>21.48</v>
      </c>
      <c r="F10" s="50">
        <v>22.1</v>
      </c>
      <c r="G10" s="50">
        <v>22.8</v>
      </c>
      <c r="H10" s="50">
        <v>22.74</v>
      </c>
      <c r="I10" s="50">
        <v>23.02</v>
      </c>
      <c r="J10" s="50">
        <v>22.45</v>
      </c>
      <c r="K10" s="50">
        <v>20.57</v>
      </c>
      <c r="L10" s="50">
        <v>18.54</v>
      </c>
      <c r="M10" s="50">
        <v>18.7</v>
      </c>
      <c r="N10" s="50">
        <v>18.58</v>
      </c>
      <c r="O10" s="50">
        <v>18.55</v>
      </c>
      <c r="P10" s="50">
        <v>18.63</v>
      </c>
    </row>
    <row r="11" spans="1:16" s="4" customFormat="1" ht="12.75" customHeight="1">
      <c r="A11" s="193" t="s">
        <v>65</v>
      </c>
      <c r="B11" s="210" t="s">
        <v>1</v>
      </c>
      <c r="C11" s="81" t="s">
        <v>0</v>
      </c>
      <c r="D11" s="42" t="s">
        <v>101</v>
      </c>
      <c r="E11" s="51">
        <v>1.66</v>
      </c>
      <c r="F11" s="27">
        <v>1.5</v>
      </c>
      <c r="G11" s="51">
        <v>1.66</v>
      </c>
      <c r="H11" s="51">
        <v>1.66</v>
      </c>
      <c r="I11" s="51">
        <v>1.66</v>
      </c>
      <c r="J11" s="51">
        <v>1.66</v>
      </c>
      <c r="K11" s="51">
        <v>1.66</v>
      </c>
      <c r="L11" s="51">
        <v>1.66</v>
      </c>
      <c r="M11" s="99">
        <v>1.67</v>
      </c>
      <c r="N11" s="27">
        <v>1.67</v>
      </c>
      <c r="O11" s="27">
        <v>1.66</v>
      </c>
      <c r="P11" s="27">
        <v>1.66</v>
      </c>
    </row>
    <row r="12" spans="1:16" s="4" customFormat="1" ht="12.75" customHeight="1">
      <c r="A12" s="194"/>
      <c r="B12" s="227"/>
      <c r="C12" s="82" t="s">
        <v>0</v>
      </c>
      <c r="D12" s="47" t="s">
        <v>102</v>
      </c>
      <c r="E12" s="52">
        <v>1.66</v>
      </c>
      <c r="F12" s="28">
        <v>1.5</v>
      </c>
      <c r="G12" s="52">
        <v>1.65</v>
      </c>
      <c r="H12" s="52">
        <v>1.66</v>
      </c>
      <c r="I12" s="52">
        <v>1.66</v>
      </c>
      <c r="J12" s="52">
        <v>1.66</v>
      </c>
      <c r="K12" s="52">
        <v>1.66</v>
      </c>
      <c r="L12" s="52">
        <v>1.66</v>
      </c>
      <c r="M12" s="100">
        <v>1.66</v>
      </c>
      <c r="N12" s="28">
        <v>1.67</v>
      </c>
      <c r="O12" s="28">
        <v>1.66</v>
      </c>
      <c r="P12" s="28">
        <v>1.66</v>
      </c>
    </row>
    <row r="13" spans="1:16" s="4" customFormat="1" ht="12.75" customHeight="1" thickBot="1">
      <c r="A13" s="194"/>
      <c r="B13" s="211"/>
      <c r="C13" s="83" t="s">
        <v>0</v>
      </c>
      <c r="D13" s="44" t="s">
        <v>103</v>
      </c>
      <c r="E13" s="50">
        <v>1.66</v>
      </c>
      <c r="F13" s="50">
        <v>1.5</v>
      </c>
      <c r="G13" s="50">
        <v>1.66</v>
      </c>
      <c r="H13" s="50">
        <v>1.66</v>
      </c>
      <c r="I13" s="50">
        <v>1.66</v>
      </c>
      <c r="J13" s="50">
        <v>1.66</v>
      </c>
      <c r="K13" s="50">
        <v>1.66</v>
      </c>
      <c r="L13" s="50">
        <v>1.66</v>
      </c>
      <c r="M13" s="50">
        <v>1.67</v>
      </c>
      <c r="N13" s="50">
        <v>1.67</v>
      </c>
      <c r="O13" s="50">
        <v>1.66</v>
      </c>
      <c r="P13" s="50">
        <v>1.66</v>
      </c>
    </row>
    <row r="14" spans="1:16" s="4" customFormat="1" ht="12.75" customHeight="1">
      <c r="A14" s="194"/>
      <c r="B14" s="210" t="s">
        <v>2</v>
      </c>
      <c r="C14" s="81" t="s">
        <v>0</v>
      </c>
      <c r="D14" s="42" t="s">
        <v>101</v>
      </c>
      <c r="E14" s="51">
        <v>9.1</v>
      </c>
      <c r="F14" s="27">
        <v>8.8</v>
      </c>
      <c r="G14" s="51">
        <v>8.85</v>
      </c>
      <c r="H14" s="51">
        <v>9</v>
      </c>
      <c r="I14" s="51">
        <v>8.48</v>
      </c>
      <c r="J14" s="51">
        <v>8.4</v>
      </c>
      <c r="K14" s="51">
        <v>8.1</v>
      </c>
      <c r="L14" s="51">
        <v>8.05</v>
      </c>
      <c r="M14" s="27">
        <v>8.2</v>
      </c>
      <c r="N14" s="27">
        <v>8.2</v>
      </c>
      <c r="O14" s="27">
        <v>8</v>
      </c>
      <c r="P14" s="27">
        <v>8.3</v>
      </c>
    </row>
    <row r="15" spans="1:16" s="4" customFormat="1" ht="12.75" customHeight="1">
      <c r="A15" s="194"/>
      <c r="B15" s="227"/>
      <c r="C15" s="82" t="s">
        <v>0</v>
      </c>
      <c r="D15" s="47" t="s">
        <v>102</v>
      </c>
      <c r="E15" s="52">
        <v>8</v>
      </c>
      <c r="F15" s="28">
        <v>8.6</v>
      </c>
      <c r="G15" s="52">
        <v>8.5</v>
      </c>
      <c r="H15" s="52">
        <v>8.6</v>
      </c>
      <c r="I15" s="52">
        <v>8.01</v>
      </c>
      <c r="J15" s="52">
        <v>8.15</v>
      </c>
      <c r="K15" s="52">
        <v>7.7</v>
      </c>
      <c r="L15" s="52">
        <v>7.5</v>
      </c>
      <c r="M15" s="28">
        <v>7.99</v>
      </c>
      <c r="N15" s="28">
        <v>7.85</v>
      </c>
      <c r="O15" s="28">
        <v>7.5</v>
      </c>
      <c r="P15" s="28">
        <v>7.8</v>
      </c>
    </row>
    <row r="16" spans="1:16" s="4" customFormat="1" ht="12.75" customHeight="1" thickBot="1">
      <c r="A16" s="194"/>
      <c r="B16" s="211"/>
      <c r="C16" s="83" t="s">
        <v>0</v>
      </c>
      <c r="D16" s="44" t="s">
        <v>103</v>
      </c>
      <c r="E16" s="50">
        <v>8.8</v>
      </c>
      <c r="F16" s="50">
        <v>8.7</v>
      </c>
      <c r="G16" s="50">
        <v>8.8</v>
      </c>
      <c r="H16" s="50">
        <v>8.6</v>
      </c>
      <c r="I16" s="50">
        <v>8.15</v>
      </c>
      <c r="J16" s="50">
        <v>8.15</v>
      </c>
      <c r="K16" s="50">
        <v>8</v>
      </c>
      <c r="L16" s="50">
        <v>8</v>
      </c>
      <c r="M16" s="50">
        <v>8.2</v>
      </c>
      <c r="N16" s="50">
        <v>7.99</v>
      </c>
      <c r="O16" s="50">
        <v>8</v>
      </c>
      <c r="P16" s="50">
        <v>8.29</v>
      </c>
    </row>
    <row r="17" spans="1:16" s="4" customFormat="1" ht="12.75" customHeight="1">
      <c r="A17" s="194"/>
      <c r="B17" s="210" t="s">
        <v>3</v>
      </c>
      <c r="C17" s="81" t="s">
        <v>0</v>
      </c>
      <c r="D17" s="42" t="s">
        <v>101</v>
      </c>
      <c r="E17" s="51">
        <v>9.2</v>
      </c>
      <c r="F17" s="27">
        <v>9.07</v>
      </c>
      <c r="G17" s="51">
        <v>9.3</v>
      </c>
      <c r="H17" s="51">
        <v>9.35</v>
      </c>
      <c r="I17" s="51">
        <v>8.85</v>
      </c>
      <c r="J17" s="51">
        <v>8.8</v>
      </c>
      <c r="K17" s="51">
        <v>8.5</v>
      </c>
      <c r="L17" s="51">
        <v>8.79</v>
      </c>
      <c r="M17" s="27">
        <v>9</v>
      </c>
      <c r="N17" s="27">
        <v>8.8</v>
      </c>
      <c r="O17" s="27">
        <v>8.9</v>
      </c>
      <c r="P17" s="27">
        <v>9.1</v>
      </c>
    </row>
    <row r="18" spans="1:16" s="4" customFormat="1" ht="12.75" customHeight="1">
      <c r="A18" s="194"/>
      <c r="B18" s="227"/>
      <c r="C18" s="82" t="s">
        <v>0</v>
      </c>
      <c r="D18" s="47" t="s">
        <v>102</v>
      </c>
      <c r="E18" s="52">
        <v>8.6</v>
      </c>
      <c r="F18" s="28">
        <v>8.85</v>
      </c>
      <c r="G18" s="52">
        <v>8.95</v>
      </c>
      <c r="H18" s="52">
        <v>8.8</v>
      </c>
      <c r="I18" s="52">
        <v>8.79</v>
      </c>
      <c r="J18" s="52">
        <v>8.25</v>
      </c>
      <c r="K18" s="52">
        <v>8.05</v>
      </c>
      <c r="L18" s="52">
        <v>8.5</v>
      </c>
      <c r="M18" s="28">
        <v>8.78</v>
      </c>
      <c r="N18" s="28">
        <v>7.85</v>
      </c>
      <c r="O18" s="28">
        <v>8.2</v>
      </c>
      <c r="P18" s="28">
        <v>8.5</v>
      </c>
    </row>
    <row r="19" spans="1:16" s="4" customFormat="1" ht="12.75" customHeight="1" thickBot="1">
      <c r="A19" s="194"/>
      <c r="B19" s="211"/>
      <c r="C19" s="83" t="s">
        <v>0</v>
      </c>
      <c r="D19" s="44" t="s">
        <v>103</v>
      </c>
      <c r="E19" s="50">
        <v>8.81</v>
      </c>
      <c r="F19" s="50">
        <v>8.76</v>
      </c>
      <c r="G19" s="50">
        <v>9.3</v>
      </c>
      <c r="H19" s="50">
        <v>8.36</v>
      </c>
      <c r="I19" s="50">
        <v>8.79</v>
      </c>
      <c r="J19" s="50">
        <v>8.34</v>
      </c>
      <c r="K19" s="50">
        <v>8.46</v>
      </c>
      <c r="L19" s="50">
        <v>8.65</v>
      </c>
      <c r="M19" s="50">
        <v>8.9</v>
      </c>
      <c r="N19" s="50">
        <v>8.2</v>
      </c>
      <c r="O19" s="50">
        <v>8.9</v>
      </c>
      <c r="P19" s="50">
        <v>9</v>
      </c>
    </row>
    <row r="20" spans="1:16" s="4" customFormat="1" ht="12.75" customHeight="1">
      <c r="A20" s="194"/>
      <c r="B20" s="210" t="s">
        <v>4</v>
      </c>
      <c r="C20" s="81" t="s">
        <v>0</v>
      </c>
      <c r="D20" s="42" t="s">
        <v>101</v>
      </c>
      <c r="E20" s="51">
        <v>10.7</v>
      </c>
      <c r="F20" s="27">
        <v>10.7</v>
      </c>
      <c r="G20" s="51">
        <v>10.7</v>
      </c>
      <c r="H20" s="51">
        <v>10.7</v>
      </c>
      <c r="I20" s="51">
        <v>10.4</v>
      </c>
      <c r="J20" s="51">
        <v>10.35</v>
      </c>
      <c r="K20" s="51">
        <v>10.35</v>
      </c>
      <c r="L20" s="51">
        <v>10.45</v>
      </c>
      <c r="M20" s="27">
        <v>10.45</v>
      </c>
      <c r="N20" s="27">
        <v>10.45</v>
      </c>
      <c r="O20" s="27">
        <v>10.45</v>
      </c>
      <c r="P20" s="27">
        <v>10.45</v>
      </c>
    </row>
    <row r="21" spans="1:16" s="4" customFormat="1" ht="12.75" customHeight="1">
      <c r="A21" s="194"/>
      <c r="B21" s="227"/>
      <c r="C21" s="82" t="s">
        <v>0</v>
      </c>
      <c r="D21" s="47" t="s">
        <v>102</v>
      </c>
      <c r="E21" s="52">
        <v>10.3</v>
      </c>
      <c r="F21" s="28">
        <v>10.7</v>
      </c>
      <c r="G21" s="52">
        <v>10.7</v>
      </c>
      <c r="H21" s="52">
        <v>10.35</v>
      </c>
      <c r="I21" s="52">
        <v>10.37</v>
      </c>
      <c r="J21" s="52">
        <v>10.3</v>
      </c>
      <c r="K21" s="52">
        <v>10.3</v>
      </c>
      <c r="L21" s="52">
        <v>10.3</v>
      </c>
      <c r="M21" s="28">
        <v>10.45</v>
      </c>
      <c r="N21" s="28">
        <v>10.45</v>
      </c>
      <c r="O21" s="28">
        <v>10.4</v>
      </c>
      <c r="P21" s="28">
        <v>10.45</v>
      </c>
    </row>
    <row r="22" spans="1:16" s="4" customFormat="1" ht="12.75" customHeight="1" thickBot="1">
      <c r="A22" s="194"/>
      <c r="B22" s="211"/>
      <c r="C22" s="83" t="s">
        <v>0</v>
      </c>
      <c r="D22" s="44" t="s">
        <v>103</v>
      </c>
      <c r="E22" s="50">
        <v>10.7</v>
      </c>
      <c r="F22" s="50">
        <v>10.7</v>
      </c>
      <c r="G22" s="50">
        <v>10.7</v>
      </c>
      <c r="H22" s="50">
        <v>10.39</v>
      </c>
      <c r="I22" s="50">
        <v>10.37</v>
      </c>
      <c r="J22" s="50">
        <v>10.3</v>
      </c>
      <c r="K22" s="50">
        <v>10.3</v>
      </c>
      <c r="L22" s="50">
        <v>10.45</v>
      </c>
      <c r="M22" s="50">
        <v>10.45</v>
      </c>
      <c r="N22" s="50">
        <v>10.45</v>
      </c>
      <c r="O22" s="50">
        <v>10.45</v>
      </c>
      <c r="P22" s="50">
        <v>10.45</v>
      </c>
    </row>
    <row r="23" spans="1:16" s="4" customFormat="1" ht="12.75" customHeight="1">
      <c r="A23" s="194"/>
      <c r="B23" s="228" t="s">
        <v>155</v>
      </c>
      <c r="C23" s="81" t="s">
        <v>0</v>
      </c>
      <c r="D23" s="42" t="s">
        <v>101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100</v>
      </c>
      <c r="L23" s="51">
        <v>100.6</v>
      </c>
      <c r="M23" s="51">
        <v>100.6</v>
      </c>
      <c r="N23" s="51">
        <v>100.5</v>
      </c>
      <c r="O23" s="51">
        <v>100.5</v>
      </c>
      <c r="P23" s="51">
        <v>100.5</v>
      </c>
    </row>
    <row r="24" spans="1:16" s="4" customFormat="1" ht="12.75" customHeight="1">
      <c r="A24" s="194"/>
      <c r="B24" s="229"/>
      <c r="C24" s="82" t="s">
        <v>0</v>
      </c>
      <c r="D24" s="47" t="s">
        <v>102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100</v>
      </c>
      <c r="L24" s="52">
        <v>100.6</v>
      </c>
      <c r="M24" s="52">
        <v>100.5</v>
      </c>
      <c r="N24" s="52">
        <v>100.5</v>
      </c>
      <c r="O24" s="52">
        <v>100.5</v>
      </c>
      <c r="P24" s="52">
        <v>100.5</v>
      </c>
    </row>
    <row r="25" spans="1:16" s="4" customFormat="1" ht="12.75" customHeight="1" thickBot="1">
      <c r="A25" s="194"/>
      <c r="B25" s="230"/>
      <c r="C25" s="83" t="s">
        <v>0</v>
      </c>
      <c r="D25" s="44" t="s">
        <v>103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100</v>
      </c>
      <c r="L25" s="50">
        <v>100.6</v>
      </c>
      <c r="M25" s="50">
        <v>100.5</v>
      </c>
      <c r="N25" s="50">
        <v>100.5</v>
      </c>
      <c r="O25" s="50">
        <v>100.5</v>
      </c>
      <c r="P25" s="50">
        <v>100.5</v>
      </c>
    </row>
    <row r="26" spans="1:16" s="4" customFormat="1" ht="12.75" customHeight="1">
      <c r="A26" s="194"/>
      <c r="B26" s="210" t="s">
        <v>5</v>
      </c>
      <c r="C26" s="81" t="s">
        <v>0</v>
      </c>
      <c r="D26" s="42" t="s">
        <v>101</v>
      </c>
      <c r="E26" s="51">
        <v>18.75</v>
      </c>
      <c r="F26" s="27">
        <v>18.75</v>
      </c>
      <c r="G26" s="51">
        <v>18.6</v>
      </c>
      <c r="H26" s="51">
        <v>18.52</v>
      </c>
      <c r="I26" s="51">
        <v>18.4</v>
      </c>
      <c r="J26" s="51">
        <v>18.75</v>
      </c>
      <c r="K26" s="51">
        <v>18.4</v>
      </c>
      <c r="L26" s="51">
        <v>18.4</v>
      </c>
      <c r="M26" s="27">
        <v>18.39</v>
      </c>
      <c r="N26" s="27">
        <v>18.5</v>
      </c>
      <c r="O26" s="27">
        <v>18.54</v>
      </c>
      <c r="P26" s="27">
        <v>18.6</v>
      </c>
    </row>
    <row r="27" spans="1:16" s="4" customFormat="1" ht="12.75" customHeight="1">
      <c r="A27" s="194"/>
      <c r="B27" s="227"/>
      <c r="C27" s="82" t="s">
        <v>0</v>
      </c>
      <c r="D27" s="47" t="s">
        <v>102</v>
      </c>
      <c r="E27" s="52">
        <v>18.75</v>
      </c>
      <c r="F27" s="28">
        <v>18.75</v>
      </c>
      <c r="G27" s="52">
        <v>18.6</v>
      </c>
      <c r="H27" s="52">
        <v>18.4</v>
      </c>
      <c r="I27" s="52">
        <v>18.4</v>
      </c>
      <c r="J27" s="52">
        <v>18.35</v>
      </c>
      <c r="K27" s="52">
        <v>18.35</v>
      </c>
      <c r="L27" s="52">
        <v>18.35</v>
      </c>
      <c r="M27" s="28">
        <v>18.3</v>
      </c>
      <c r="N27" s="28">
        <v>18.25</v>
      </c>
      <c r="O27" s="28">
        <v>18.54</v>
      </c>
      <c r="P27" s="28">
        <v>18.4</v>
      </c>
    </row>
    <row r="28" spans="1:16" s="4" customFormat="1" ht="12.75" customHeight="1" thickBot="1">
      <c r="A28" s="194"/>
      <c r="B28" s="211"/>
      <c r="C28" s="83" t="s">
        <v>0</v>
      </c>
      <c r="D28" s="44" t="s">
        <v>103</v>
      </c>
      <c r="E28" s="50">
        <v>18.75</v>
      </c>
      <c r="F28" s="50">
        <v>18.75</v>
      </c>
      <c r="G28" s="50">
        <v>18.6</v>
      </c>
      <c r="H28" s="50">
        <v>18.4</v>
      </c>
      <c r="I28" s="50">
        <v>18.4</v>
      </c>
      <c r="J28" s="50">
        <v>18.4</v>
      </c>
      <c r="K28" s="50">
        <v>18.35</v>
      </c>
      <c r="L28" s="50">
        <v>18.39</v>
      </c>
      <c r="M28" s="50">
        <v>18.3</v>
      </c>
      <c r="N28" s="50">
        <v>18.5</v>
      </c>
      <c r="O28" s="50">
        <v>18.54</v>
      </c>
      <c r="P28" s="50">
        <v>18.6</v>
      </c>
    </row>
    <row r="29" spans="1:16" s="4" customFormat="1" ht="12.75" customHeight="1">
      <c r="A29" s="194"/>
      <c r="B29" s="210" t="s">
        <v>107</v>
      </c>
      <c r="C29" s="81" t="s">
        <v>0</v>
      </c>
      <c r="D29" s="42" t="s">
        <v>101</v>
      </c>
      <c r="E29" s="51">
        <v>27</v>
      </c>
      <c r="F29" s="27">
        <v>26.9</v>
      </c>
      <c r="G29" s="51">
        <v>26.9</v>
      </c>
      <c r="H29" s="51">
        <v>25.55</v>
      </c>
      <c r="I29" s="51">
        <v>25.5</v>
      </c>
      <c r="J29" s="51">
        <v>25.4</v>
      </c>
      <c r="K29" s="51">
        <v>25.3</v>
      </c>
      <c r="L29" s="51">
        <v>25.5</v>
      </c>
      <c r="M29" s="27">
        <v>25.41</v>
      </c>
      <c r="N29" s="27">
        <v>25.41</v>
      </c>
      <c r="O29" s="27">
        <v>25.41</v>
      </c>
      <c r="P29" s="27">
        <v>25.41</v>
      </c>
    </row>
    <row r="30" spans="1:16" s="4" customFormat="1" ht="12.75" customHeight="1">
      <c r="A30" s="194"/>
      <c r="B30" s="227"/>
      <c r="C30" s="82" t="s">
        <v>0</v>
      </c>
      <c r="D30" s="47" t="s">
        <v>102</v>
      </c>
      <c r="E30" s="52">
        <v>27</v>
      </c>
      <c r="F30" s="28">
        <v>26.9</v>
      </c>
      <c r="G30" s="52">
        <v>26.8</v>
      </c>
      <c r="H30" s="52">
        <v>25.4</v>
      </c>
      <c r="I30" s="52">
        <v>25.3</v>
      </c>
      <c r="J30" s="52">
        <v>25.4</v>
      </c>
      <c r="K30" s="52">
        <v>25.3</v>
      </c>
      <c r="L30" s="52">
        <v>25</v>
      </c>
      <c r="M30" s="28">
        <v>25.41</v>
      </c>
      <c r="N30" s="28">
        <v>25.41</v>
      </c>
      <c r="O30" s="28">
        <v>25.41</v>
      </c>
      <c r="P30" s="28">
        <v>25.41</v>
      </c>
    </row>
    <row r="31" spans="1:16" s="4" customFormat="1" ht="12.75" customHeight="1" thickBot="1">
      <c r="A31" s="194"/>
      <c r="B31" s="211"/>
      <c r="C31" s="83" t="s">
        <v>0</v>
      </c>
      <c r="D31" s="44" t="s">
        <v>103</v>
      </c>
      <c r="E31" s="50">
        <v>27</v>
      </c>
      <c r="F31" s="50">
        <v>26.9</v>
      </c>
      <c r="G31" s="50">
        <v>26.8</v>
      </c>
      <c r="H31" s="50">
        <v>25.25</v>
      </c>
      <c r="I31" s="50">
        <v>25.4</v>
      </c>
      <c r="J31" s="50">
        <v>25.4</v>
      </c>
      <c r="K31" s="50">
        <v>25.3</v>
      </c>
      <c r="L31" s="50">
        <v>25.41</v>
      </c>
      <c r="M31" s="50">
        <v>25.41</v>
      </c>
      <c r="N31" s="50">
        <v>25.41</v>
      </c>
      <c r="O31" s="50">
        <v>25.41</v>
      </c>
      <c r="P31" s="55" t="s">
        <v>159</v>
      </c>
    </row>
    <row r="32" spans="1:16" s="4" customFormat="1" ht="12.75" customHeight="1">
      <c r="A32" s="194"/>
      <c r="B32" s="210" t="s">
        <v>108</v>
      </c>
      <c r="C32" s="81" t="s">
        <v>0</v>
      </c>
      <c r="D32" s="42" t="s">
        <v>101</v>
      </c>
      <c r="E32" s="51">
        <v>27</v>
      </c>
      <c r="F32" s="27">
        <v>27</v>
      </c>
      <c r="G32" s="51">
        <v>27</v>
      </c>
      <c r="H32" s="51">
        <v>26.75</v>
      </c>
      <c r="I32" s="51">
        <v>25.65</v>
      </c>
      <c r="J32" s="51">
        <v>25.7</v>
      </c>
      <c r="K32" s="51">
        <v>25.5</v>
      </c>
      <c r="L32" s="51">
        <v>25.6</v>
      </c>
      <c r="M32" s="27">
        <v>25.6</v>
      </c>
      <c r="N32" s="27">
        <v>26</v>
      </c>
      <c r="O32" s="27">
        <v>26.5</v>
      </c>
      <c r="P32" s="27">
        <v>26.5</v>
      </c>
    </row>
    <row r="33" spans="1:16" s="4" customFormat="1" ht="12.75" customHeight="1">
      <c r="A33" s="194"/>
      <c r="B33" s="227"/>
      <c r="C33" s="82" t="s">
        <v>0</v>
      </c>
      <c r="D33" s="47" t="s">
        <v>102</v>
      </c>
      <c r="E33" s="52">
        <v>26.75</v>
      </c>
      <c r="F33" s="28">
        <v>27</v>
      </c>
      <c r="G33" s="52">
        <v>27</v>
      </c>
      <c r="H33" s="52">
        <v>25.25</v>
      </c>
      <c r="I33" s="52">
        <v>25.25</v>
      </c>
      <c r="J33" s="52">
        <v>25.5</v>
      </c>
      <c r="K33" s="52">
        <v>25.5</v>
      </c>
      <c r="L33" s="52">
        <v>25.35</v>
      </c>
      <c r="M33" s="28">
        <v>25.5</v>
      </c>
      <c r="N33" s="28">
        <v>25.8</v>
      </c>
      <c r="O33" s="28">
        <v>26.5</v>
      </c>
      <c r="P33" s="28">
        <v>26.5</v>
      </c>
    </row>
    <row r="34" spans="1:16" s="4" customFormat="1" ht="12.75" customHeight="1" thickBot="1">
      <c r="A34" s="194"/>
      <c r="B34" s="211"/>
      <c r="C34" s="83" t="s">
        <v>0</v>
      </c>
      <c r="D34" s="44" t="s">
        <v>103</v>
      </c>
      <c r="E34" s="50">
        <v>27</v>
      </c>
      <c r="F34" s="50">
        <v>27</v>
      </c>
      <c r="G34" s="50">
        <v>27</v>
      </c>
      <c r="H34" s="50">
        <v>25.65</v>
      </c>
      <c r="I34" s="50">
        <v>25.31</v>
      </c>
      <c r="J34" s="50">
        <v>25.5</v>
      </c>
      <c r="K34" s="50">
        <v>25.5</v>
      </c>
      <c r="L34" s="50">
        <v>25.4</v>
      </c>
      <c r="M34" s="50">
        <v>25.5</v>
      </c>
      <c r="N34" s="50">
        <v>26</v>
      </c>
      <c r="O34" s="50">
        <v>26.5</v>
      </c>
      <c r="P34" s="50">
        <v>26.5</v>
      </c>
    </row>
    <row r="35" spans="1:16" s="4" customFormat="1" ht="12.75" customHeight="1">
      <c r="A35" s="194"/>
      <c r="B35" s="210" t="s">
        <v>109</v>
      </c>
      <c r="C35" s="81" t="s">
        <v>0</v>
      </c>
      <c r="D35" s="42" t="s">
        <v>101</v>
      </c>
      <c r="E35" s="51">
        <v>26.94</v>
      </c>
      <c r="F35" s="69">
        <v>26.9</v>
      </c>
      <c r="G35" s="68">
        <v>26.9</v>
      </c>
      <c r="H35" s="68">
        <v>25.55</v>
      </c>
      <c r="I35" s="68">
        <v>25.45</v>
      </c>
      <c r="J35" s="68">
        <v>25.5</v>
      </c>
      <c r="K35" s="68">
        <v>25.5</v>
      </c>
      <c r="L35" s="68">
        <v>25.5</v>
      </c>
      <c r="M35" s="69">
        <v>25.5</v>
      </c>
      <c r="N35" s="69">
        <v>25.5</v>
      </c>
      <c r="O35" s="69">
        <v>25.5</v>
      </c>
      <c r="P35" s="69">
        <v>25.5</v>
      </c>
    </row>
    <row r="36" spans="1:16" s="4" customFormat="1" ht="12.75" customHeight="1">
      <c r="A36" s="194"/>
      <c r="B36" s="227"/>
      <c r="C36" s="82" t="s">
        <v>0</v>
      </c>
      <c r="D36" s="47" t="s">
        <v>102</v>
      </c>
      <c r="E36" s="52">
        <v>26.85</v>
      </c>
      <c r="F36" s="67">
        <v>26.9</v>
      </c>
      <c r="G36" s="66">
        <v>26.9</v>
      </c>
      <c r="H36" s="66">
        <v>25.35</v>
      </c>
      <c r="I36" s="66">
        <v>25.45</v>
      </c>
      <c r="J36" s="66">
        <v>25</v>
      </c>
      <c r="K36" s="66">
        <v>25.5</v>
      </c>
      <c r="L36" s="66">
        <v>25.5</v>
      </c>
      <c r="M36" s="67">
        <v>25</v>
      </c>
      <c r="N36" s="67">
        <v>25.5</v>
      </c>
      <c r="O36" s="67">
        <v>25.5</v>
      </c>
      <c r="P36" s="67">
        <v>25.5</v>
      </c>
    </row>
    <row r="37" spans="1:16" s="4" customFormat="1" ht="12.75" customHeight="1" thickBot="1">
      <c r="A37" s="194"/>
      <c r="B37" s="211"/>
      <c r="C37" s="83" t="s">
        <v>0</v>
      </c>
      <c r="D37" s="44" t="s">
        <v>103</v>
      </c>
      <c r="E37" s="50">
        <v>26.84</v>
      </c>
      <c r="F37" s="84">
        <v>26.9</v>
      </c>
      <c r="G37" s="84">
        <v>26.9</v>
      </c>
      <c r="H37" s="84">
        <v>25.55</v>
      </c>
      <c r="I37" s="84">
        <v>25.45</v>
      </c>
      <c r="J37" s="84">
        <v>26.42</v>
      </c>
      <c r="K37" s="84">
        <v>25.5</v>
      </c>
      <c r="L37" s="84">
        <v>25.5</v>
      </c>
      <c r="M37" s="84">
        <v>25.5</v>
      </c>
      <c r="N37" s="84">
        <v>25.5</v>
      </c>
      <c r="O37" s="84">
        <v>25.5</v>
      </c>
      <c r="P37" s="50">
        <v>25.5</v>
      </c>
    </row>
    <row r="38" spans="1:16" s="4" customFormat="1" ht="12.75" customHeight="1">
      <c r="A38" s="194"/>
      <c r="B38" s="210" t="s">
        <v>8</v>
      </c>
      <c r="C38" s="81" t="s">
        <v>0</v>
      </c>
      <c r="D38" s="42" t="s">
        <v>101</v>
      </c>
      <c r="E38" s="51">
        <v>2.15</v>
      </c>
      <c r="F38" s="27">
        <v>2.15</v>
      </c>
      <c r="G38" s="51">
        <v>2.32</v>
      </c>
      <c r="H38" s="51">
        <v>2.45</v>
      </c>
      <c r="I38" s="51">
        <v>2</v>
      </c>
      <c r="J38" s="51">
        <v>1.87</v>
      </c>
      <c r="K38" s="51">
        <v>1.84</v>
      </c>
      <c r="L38" s="51">
        <v>1.85</v>
      </c>
      <c r="M38" s="27">
        <v>1.82</v>
      </c>
      <c r="N38" s="27">
        <v>1.79</v>
      </c>
      <c r="O38" s="27">
        <v>1.77</v>
      </c>
      <c r="P38" s="27">
        <v>1.84</v>
      </c>
    </row>
    <row r="39" spans="1:16" s="4" customFormat="1" ht="12.75" customHeight="1">
      <c r="A39" s="194"/>
      <c r="B39" s="227"/>
      <c r="C39" s="82" t="s">
        <v>0</v>
      </c>
      <c r="D39" s="47" t="s">
        <v>102</v>
      </c>
      <c r="E39" s="52">
        <v>2.1</v>
      </c>
      <c r="F39" s="28">
        <v>2.05</v>
      </c>
      <c r="G39" s="52">
        <v>2.06</v>
      </c>
      <c r="H39" s="52">
        <v>2</v>
      </c>
      <c r="I39" s="52">
        <v>1.81</v>
      </c>
      <c r="J39" s="52">
        <v>1.76</v>
      </c>
      <c r="K39" s="52">
        <v>1.77</v>
      </c>
      <c r="L39" s="52">
        <v>1.77</v>
      </c>
      <c r="M39" s="28">
        <v>1.73</v>
      </c>
      <c r="N39" s="28">
        <v>1.7</v>
      </c>
      <c r="O39" s="28">
        <v>1.71</v>
      </c>
      <c r="P39" s="28">
        <v>1.72</v>
      </c>
    </row>
    <row r="40" spans="1:16" s="4" customFormat="1" ht="12.75" customHeight="1" thickBot="1">
      <c r="A40" s="194"/>
      <c r="B40" s="211"/>
      <c r="C40" s="83" t="s">
        <v>0</v>
      </c>
      <c r="D40" s="44" t="s">
        <v>103</v>
      </c>
      <c r="E40" s="50">
        <v>2.12</v>
      </c>
      <c r="F40" s="50">
        <v>2.09</v>
      </c>
      <c r="G40" s="50">
        <v>2.31</v>
      </c>
      <c r="H40" s="50">
        <v>2</v>
      </c>
      <c r="I40" s="50">
        <v>1.84</v>
      </c>
      <c r="J40" s="50">
        <v>1.8</v>
      </c>
      <c r="K40" s="50">
        <v>1.8</v>
      </c>
      <c r="L40" s="50">
        <v>1.77</v>
      </c>
      <c r="M40" s="50">
        <v>1.73</v>
      </c>
      <c r="N40" s="50">
        <v>1.71</v>
      </c>
      <c r="O40" s="50">
        <v>1.75</v>
      </c>
      <c r="P40" s="50">
        <v>1.83</v>
      </c>
    </row>
    <row r="41" spans="1:16" s="4" customFormat="1" ht="13.5" customHeight="1">
      <c r="A41" s="194"/>
      <c r="B41" s="210" t="s">
        <v>10</v>
      </c>
      <c r="C41" s="81" t="s">
        <v>0</v>
      </c>
      <c r="D41" s="42" t="s">
        <v>101</v>
      </c>
      <c r="E41" s="51">
        <v>2.15</v>
      </c>
      <c r="F41" s="27">
        <v>2.19</v>
      </c>
      <c r="G41" s="51">
        <v>2.35</v>
      </c>
      <c r="H41" s="51">
        <v>2.44</v>
      </c>
      <c r="I41" s="51">
        <v>2</v>
      </c>
      <c r="J41" s="51">
        <v>1.87</v>
      </c>
      <c r="K41" s="51">
        <v>1.8</v>
      </c>
      <c r="L41" s="51">
        <v>1.85</v>
      </c>
      <c r="M41" s="27">
        <v>1.85</v>
      </c>
      <c r="N41" s="27">
        <v>1.78</v>
      </c>
      <c r="O41" s="27">
        <v>1.78</v>
      </c>
      <c r="P41" s="27">
        <v>1.83</v>
      </c>
    </row>
    <row r="42" spans="1:16" s="4" customFormat="1" ht="13.5" customHeight="1">
      <c r="A42" s="194"/>
      <c r="B42" s="227"/>
      <c r="C42" s="82" t="s">
        <v>0</v>
      </c>
      <c r="D42" s="47" t="s">
        <v>102</v>
      </c>
      <c r="E42" s="52">
        <v>2.07</v>
      </c>
      <c r="F42" s="28">
        <v>2.1</v>
      </c>
      <c r="G42" s="52">
        <v>2.1</v>
      </c>
      <c r="H42" s="52">
        <v>1.95</v>
      </c>
      <c r="I42" s="52">
        <v>1.85</v>
      </c>
      <c r="J42" s="52">
        <v>1.8</v>
      </c>
      <c r="K42" s="52">
        <v>1.79</v>
      </c>
      <c r="L42" s="52">
        <v>1.8</v>
      </c>
      <c r="M42" s="28">
        <v>1.75</v>
      </c>
      <c r="N42" s="28">
        <v>1.76</v>
      </c>
      <c r="O42" s="28">
        <v>1.71</v>
      </c>
      <c r="P42" s="28">
        <v>1.75</v>
      </c>
    </row>
    <row r="43" spans="1:16" s="4" customFormat="1" ht="13.5" customHeight="1" thickBot="1">
      <c r="A43" s="194"/>
      <c r="B43" s="211"/>
      <c r="C43" s="83" t="s">
        <v>0</v>
      </c>
      <c r="D43" s="44" t="s">
        <v>103</v>
      </c>
      <c r="E43" s="50">
        <v>2.12</v>
      </c>
      <c r="F43" s="50">
        <v>2.1</v>
      </c>
      <c r="G43" s="50">
        <v>2.35</v>
      </c>
      <c r="H43" s="50">
        <v>2.01</v>
      </c>
      <c r="I43" s="50">
        <v>1.87</v>
      </c>
      <c r="J43" s="50">
        <v>1.81</v>
      </c>
      <c r="K43" s="50">
        <v>1.8</v>
      </c>
      <c r="L43" s="50">
        <v>1.8</v>
      </c>
      <c r="M43" s="50">
        <v>1.75</v>
      </c>
      <c r="N43" s="50">
        <v>1.72</v>
      </c>
      <c r="O43" s="50">
        <v>1.75</v>
      </c>
      <c r="P43" s="50">
        <v>1.83</v>
      </c>
    </row>
    <row r="44" spans="1:16" s="4" customFormat="1" ht="13.5" customHeight="1">
      <c r="A44" s="194"/>
      <c r="B44" s="210" t="s">
        <v>110</v>
      </c>
      <c r="C44" s="81" t="s">
        <v>0</v>
      </c>
      <c r="D44" s="42" t="s">
        <v>101</v>
      </c>
      <c r="E44" s="51">
        <v>103</v>
      </c>
      <c r="F44" s="27">
        <v>104</v>
      </c>
      <c r="G44" s="51">
        <v>105.5</v>
      </c>
      <c r="H44" s="51">
        <v>105</v>
      </c>
      <c r="I44" s="51">
        <v>100.1</v>
      </c>
      <c r="J44" s="51">
        <v>100</v>
      </c>
      <c r="K44" s="51">
        <v>100</v>
      </c>
      <c r="L44" s="51">
        <v>100.1</v>
      </c>
      <c r="M44" s="27">
        <v>100.1</v>
      </c>
      <c r="N44" s="27">
        <v>100.5</v>
      </c>
      <c r="O44" s="27">
        <v>102</v>
      </c>
      <c r="P44" s="27">
        <v>102.5</v>
      </c>
    </row>
    <row r="45" spans="1:16" s="4" customFormat="1" ht="13.5" customHeight="1">
      <c r="A45" s="194"/>
      <c r="B45" s="227"/>
      <c r="C45" s="82" t="s">
        <v>0</v>
      </c>
      <c r="D45" s="47" t="s">
        <v>102</v>
      </c>
      <c r="E45" s="52">
        <v>101.5</v>
      </c>
      <c r="F45" s="28">
        <v>103</v>
      </c>
      <c r="G45" s="52">
        <v>103.5</v>
      </c>
      <c r="H45" s="52">
        <v>100</v>
      </c>
      <c r="I45" s="52">
        <v>99.9</v>
      </c>
      <c r="J45" s="52">
        <v>100</v>
      </c>
      <c r="K45" s="52">
        <v>100</v>
      </c>
      <c r="L45" s="52">
        <v>100</v>
      </c>
      <c r="M45" s="28">
        <v>100.1</v>
      </c>
      <c r="N45" s="28">
        <v>100.5</v>
      </c>
      <c r="O45" s="28">
        <v>101.5</v>
      </c>
      <c r="P45" s="28">
        <v>102</v>
      </c>
    </row>
    <row r="46" spans="1:16" s="4" customFormat="1" ht="13.5" customHeight="1" thickBot="1">
      <c r="A46" s="194"/>
      <c r="B46" s="211"/>
      <c r="C46" s="83" t="s">
        <v>0</v>
      </c>
      <c r="D46" s="44" t="s">
        <v>103</v>
      </c>
      <c r="E46" s="50">
        <v>103</v>
      </c>
      <c r="F46" s="50">
        <v>103</v>
      </c>
      <c r="G46" s="50">
        <v>143.5</v>
      </c>
      <c r="H46" s="50">
        <v>100</v>
      </c>
      <c r="I46" s="50">
        <v>100</v>
      </c>
      <c r="J46" s="50">
        <v>100</v>
      </c>
      <c r="K46" s="50">
        <v>100</v>
      </c>
      <c r="L46" s="50">
        <v>100.1</v>
      </c>
      <c r="M46" s="50">
        <v>100.1</v>
      </c>
      <c r="N46" s="50">
        <v>100.5</v>
      </c>
      <c r="O46" s="50">
        <v>102</v>
      </c>
      <c r="P46" s="50">
        <v>102.5</v>
      </c>
    </row>
    <row r="47" spans="1:16" s="4" customFormat="1" ht="13.5" customHeight="1">
      <c r="A47" s="194"/>
      <c r="B47" s="210" t="s">
        <v>111</v>
      </c>
      <c r="C47" s="81" t="s">
        <v>0</v>
      </c>
      <c r="D47" s="42" t="s">
        <v>101</v>
      </c>
      <c r="E47" s="68">
        <v>100</v>
      </c>
      <c r="F47" s="69">
        <v>100</v>
      </c>
      <c r="G47" s="68">
        <v>100.6</v>
      </c>
      <c r="H47" s="68">
        <v>100</v>
      </c>
      <c r="I47" s="68">
        <v>101</v>
      </c>
      <c r="J47" s="68">
        <v>101</v>
      </c>
      <c r="K47" s="68">
        <v>100</v>
      </c>
      <c r="L47" s="68">
        <v>100</v>
      </c>
      <c r="M47" s="69">
        <v>101</v>
      </c>
      <c r="N47" s="69">
        <v>100.5</v>
      </c>
      <c r="O47" s="51">
        <v>102</v>
      </c>
      <c r="P47" s="27">
        <v>102</v>
      </c>
    </row>
    <row r="48" spans="1:16" s="4" customFormat="1" ht="13.5" customHeight="1">
      <c r="A48" s="194"/>
      <c r="B48" s="227"/>
      <c r="C48" s="82" t="s">
        <v>0</v>
      </c>
      <c r="D48" s="47" t="s">
        <v>102</v>
      </c>
      <c r="E48" s="66">
        <v>100</v>
      </c>
      <c r="F48" s="67">
        <v>100</v>
      </c>
      <c r="G48" s="66">
        <v>100.1</v>
      </c>
      <c r="H48" s="66">
        <v>100</v>
      </c>
      <c r="I48" s="66">
        <v>100</v>
      </c>
      <c r="J48" s="66">
        <v>100</v>
      </c>
      <c r="K48" s="66">
        <v>100</v>
      </c>
      <c r="L48" s="66">
        <v>100</v>
      </c>
      <c r="M48" s="67">
        <v>100</v>
      </c>
      <c r="N48" s="67">
        <v>100.5</v>
      </c>
      <c r="O48" s="52">
        <v>102</v>
      </c>
      <c r="P48" s="28">
        <v>102</v>
      </c>
    </row>
    <row r="49" spans="1:16" s="4" customFormat="1" ht="13.5" customHeight="1" thickBot="1">
      <c r="A49" s="194"/>
      <c r="B49" s="211"/>
      <c r="C49" s="83" t="s">
        <v>0</v>
      </c>
      <c r="D49" s="44" t="s">
        <v>103</v>
      </c>
      <c r="E49" s="84">
        <v>100</v>
      </c>
      <c r="F49" s="84">
        <v>100</v>
      </c>
      <c r="G49" s="84">
        <v>100.6</v>
      </c>
      <c r="H49" s="84">
        <v>100</v>
      </c>
      <c r="I49" s="84">
        <v>100</v>
      </c>
      <c r="J49" s="84">
        <v>100</v>
      </c>
      <c r="K49" s="84">
        <v>100</v>
      </c>
      <c r="L49" s="84">
        <v>100</v>
      </c>
      <c r="M49" s="84">
        <v>100</v>
      </c>
      <c r="N49" s="84">
        <v>100.5</v>
      </c>
      <c r="O49" s="50">
        <v>102</v>
      </c>
      <c r="P49" s="50">
        <v>102</v>
      </c>
    </row>
    <row r="50" spans="1:16" s="4" customFormat="1" ht="13.5" customHeight="1">
      <c r="A50" s="194"/>
      <c r="B50" s="210" t="s">
        <v>21</v>
      </c>
      <c r="C50" s="81" t="s">
        <v>0</v>
      </c>
      <c r="D50" s="42" t="s">
        <v>101</v>
      </c>
      <c r="E50" s="68">
        <v>105</v>
      </c>
      <c r="F50" s="69">
        <v>103</v>
      </c>
      <c r="G50" s="68">
        <v>103</v>
      </c>
      <c r="H50" s="68">
        <v>100</v>
      </c>
      <c r="I50" s="68">
        <v>95</v>
      </c>
      <c r="J50" s="51">
        <v>95</v>
      </c>
      <c r="K50" s="51">
        <v>95</v>
      </c>
      <c r="L50" s="51">
        <v>95</v>
      </c>
      <c r="M50" s="27">
        <v>88</v>
      </c>
      <c r="N50" s="27">
        <v>88</v>
      </c>
      <c r="O50" s="27">
        <v>88</v>
      </c>
      <c r="P50" s="27">
        <v>85</v>
      </c>
    </row>
    <row r="51" spans="1:16" s="4" customFormat="1" ht="13.5" customHeight="1">
      <c r="A51" s="194"/>
      <c r="B51" s="227"/>
      <c r="C51" s="82" t="s">
        <v>0</v>
      </c>
      <c r="D51" s="47" t="s">
        <v>102</v>
      </c>
      <c r="E51" s="66">
        <v>105</v>
      </c>
      <c r="F51" s="67">
        <v>103</v>
      </c>
      <c r="G51" s="66">
        <v>103</v>
      </c>
      <c r="H51" s="66">
        <v>95</v>
      </c>
      <c r="I51" s="66">
        <v>95</v>
      </c>
      <c r="J51" s="52">
        <v>95</v>
      </c>
      <c r="K51" s="52">
        <v>95</v>
      </c>
      <c r="L51" s="52">
        <v>95</v>
      </c>
      <c r="M51" s="28">
        <v>88</v>
      </c>
      <c r="N51" s="28">
        <v>88</v>
      </c>
      <c r="O51" s="28">
        <v>88</v>
      </c>
      <c r="P51" s="28">
        <v>85</v>
      </c>
    </row>
    <row r="52" spans="1:16" s="4" customFormat="1" ht="13.5" customHeight="1" thickBot="1">
      <c r="A52" s="194"/>
      <c r="B52" s="211"/>
      <c r="C52" s="83" t="s">
        <v>0</v>
      </c>
      <c r="D52" s="44" t="s">
        <v>103</v>
      </c>
      <c r="E52" s="84">
        <v>105</v>
      </c>
      <c r="F52" s="84">
        <v>103</v>
      </c>
      <c r="G52" s="84">
        <v>103</v>
      </c>
      <c r="H52" s="84">
        <v>95</v>
      </c>
      <c r="I52" s="84">
        <v>95</v>
      </c>
      <c r="J52" s="50">
        <v>95</v>
      </c>
      <c r="K52" s="50">
        <v>95</v>
      </c>
      <c r="L52" s="50">
        <v>95</v>
      </c>
      <c r="M52" s="50">
        <v>88</v>
      </c>
      <c r="N52" s="50">
        <v>88</v>
      </c>
      <c r="O52" s="50">
        <v>88</v>
      </c>
      <c r="P52" s="50">
        <v>85</v>
      </c>
    </row>
    <row r="53" spans="1:16" s="4" customFormat="1" ht="13.5" customHeight="1">
      <c r="A53" s="194"/>
      <c r="B53" s="208" t="s">
        <v>11</v>
      </c>
      <c r="C53" s="224" t="s">
        <v>0</v>
      </c>
      <c r="D53" s="42" t="s">
        <v>101</v>
      </c>
      <c r="E53" s="51">
        <v>4.3</v>
      </c>
      <c r="F53" s="27">
        <v>4.3</v>
      </c>
      <c r="G53" s="51">
        <v>4.6</v>
      </c>
      <c r="H53" s="51">
        <v>4.5</v>
      </c>
      <c r="I53" s="51">
        <v>4.5</v>
      </c>
      <c r="J53" s="51">
        <v>4.6</v>
      </c>
      <c r="K53" s="51">
        <v>4.6</v>
      </c>
      <c r="L53" s="51">
        <v>4.6</v>
      </c>
      <c r="M53" s="27">
        <v>5.25</v>
      </c>
      <c r="N53" s="27">
        <v>5.25</v>
      </c>
      <c r="O53" s="27">
        <v>5.5</v>
      </c>
      <c r="P53" s="27">
        <v>5.5</v>
      </c>
    </row>
    <row r="54" spans="1:16" s="4" customFormat="1" ht="13.5" customHeight="1">
      <c r="A54" s="194"/>
      <c r="B54" s="231"/>
      <c r="C54" s="225"/>
      <c r="D54" s="47" t="s">
        <v>102</v>
      </c>
      <c r="E54" s="52">
        <v>4.3</v>
      </c>
      <c r="F54" s="28">
        <v>4.3</v>
      </c>
      <c r="G54" s="52">
        <v>4.1</v>
      </c>
      <c r="H54" s="52">
        <v>4.5</v>
      </c>
      <c r="I54" s="52">
        <v>4.5</v>
      </c>
      <c r="J54" s="52">
        <v>4.6</v>
      </c>
      <c r="K54" s="52">
        <v>4.6</v>
      </c>
      <c r="L54" s="52">
        <v>4.6</v>
      </c>
      <c r="M54" s="28">
        <v>5</v>
      </c>
      <c r="N54" s="28">
        <v>5.25</v>
      </c>
      <c r="O54" s="28">
        <v>5.2</v>
      </c>
      <c r="P54" s="28">
        <v>5.5</v>
      </c>
    </row>
    <row r="55" spans="1:16" s="4" customFormat="1" ht="13.5" customHeight="1" thickBot="1">
      <c r="A55" s="194"/>
      <c r="B55" s="209"/>
      <c r="C55" s="226"/>
      <c r="D55" s="44" t="s">
        <v>103</v>
      </c>
      <c r="E55" s="50">
        <v>4.3</v>
      </c>
      <c r="F55" s="50">
        <v>4.3</v>
      </c>
      <c r="G55" s="50">
        <v>4.52</v>
      </c>
      <c r="H55" s="50">
        <v>4.5</v>
      </c>
      <c r="I55" s="50">
        <v>4.5</v>
      </c>
      <c r="J55" s="50">
        <v>4.6</v>
      </c>
      <c r="K55" s="50">
        <v>4.6</v>
      </c>
      <c r="L55" s="50">
        <v>4.6</v>
      </c>
      <c r="M55" s="50">
        <v>5.25</v>
      </c>
      <c r="N55" s="50">
        <v>5.25</v>
      </c>
      <c r="O55" s="50">
        <v>5.5</v>
      </c>
      <c r="P55" s="50">
        <v>5.5</v>
      </c>
    </row>
    <row r="56" spans="1:16" s="4" customFormat="1" ht="13.5" customHeight="1">
      <c r="A56" s="194"/>
      <c r="B56" s="208" t="s">
        <v>12</v>
      </c>
      <c r="C56" s="224" t="s">
        <v>0</v>
      </c>
      <c r="D56" s="42" t="s">
        <v>101</v>
      </c>
      <c r="E56" s="51">
        <v>100</v>
      </c>
      <c r="F56" s="27">
        <v>100</v>
      </c>
      <c r="G56" s="51">
        <v>100</v>
      </c>
      <c r="H56" s="51">
        <v>100</v>
      </c>
      <c r="I56" s="51">
        <v>100</v>
      </c>
      <c r="J56" s="51">
        <v>100</v>
      </c>
      <c r="K56" s="51">
        <v>99</v>
      </c>
      <c r="L56" s="51">
        <v>99</v>
      </c>
      <c r="M56" s="51">
        <v>100</v>
      </c>
      <c r="N56" s="51">
        <v>99.3</v>
      </c>
      <c r="O56" s="51">
        <v>99.3</v>
      </c>
      <c r="P56" s="51">
        <v>99.3</v>
      </c>
    </row>
    <row r="57" spans="1:16" s="4" customFormat="1" ht="13.5" customHeight="1">
      <c r="A57" s="194"/>
      <c r="B57" s="231"/>
      <c r="C57" s="225"/>
      <c r="D57" s="47" t="s">
        <v>102</v>
      </c>
      <c r="E57" s="52">
        <v>100</v>
      </c>
      <c r="F57" s="28">
        <v>100</v>
      </c>
      <c r="G57" s="52">
        <v>100</v>
      </c>
      <c r="H57" s="52">
        <v>100</v>
      </c>
      <c r="I57" s="52">
        <v>100</v>
      </c>
      <c r="J57" s="52">
        <v>100</v>
      </c>
      <c r="K57" s="52">
        <v>99</v>
      </c>
      <c r="L57" s="52">
        <v>99</v>
      </c>
      <c r="M57" s="52">
        <v>99</v>
      </c>
      <c r="N57" s="52">
        <v>99.3</v>
      </c>
      <c r="O57" s="52">
        <v>99.3</v>
      </c>
      <c r="P57" s="52">
        <v>99.3</v>
      </c>
    </row>
    <row r="58" spans="1:16" s="4" customFormat="1" ht="13.5" customHeight="1" thickBot="1">
      <c r="A58" s="194"/>
      <c r="B58" s="209"/>
      <c r="C58" s="226"/>
      <c r="D58" s="44" t="s">
        <v>103</v>
      </c>
      <c r="E58" s="50">
        <v>100</v>
      </c>
      <c r="F58" s="50">
        <v>100</v>
      </c>
      <c r="G58" s="50">
        <v>100</v>
      </c>
      <c r="H58" s="50">
        <v>100</v>
      </c>
      <c r="I58" s="50">
        <v>100</v>
      </c>
      <c r="J58" s="50">
        <v>100</v>
      </c>
      <c r="K58" s="50">
        <v>99</v>
      </c>
      <c r="L58" s="50">
        <v>99</v>
      </c>
      <c r="M58" s="50">
        <v>99.3</v>
      </c>
      <c r="N58" s="50">
        <v>99.3</v>
      </c>
      <c r="O58" s="50">
        <v>99.3</v>
      </c>
      <c r="P58" s="50">
        <v>99.3</v>
      </c>
    </row>
    <row r="59" spans="1:16" s="4" customFormat="1" ht="13.5" customHeight="1">
      <c r="A59" s="194"/>
      <c r="B59" s="208" t="s">
        <v>13</v>
      </c>
      <c r="C59" s="224" t="s">
        <v>0</v>
      </c>
      <c r="D59" s="42" t="s">
        <v>101</v>
      </c>
      <c r="E59" s="51">
        <v>9.1</v>
      </c>
      <c r="F59" s="27">
        <v>9.6</v>
      </c>
      <c r="G59" s="51">
        <v>10</v>
      </c>
      <c r="H59" s="51">
        <v>10.15</v>
      </c>
      <c r="I59" s="51">
        <v>8.5</v>
      </c>
      <c r="J59" s="51">
        <v>9.3</v>
      </c>
      <c r="K59" s="51">
        <v>9.2</v>
      </c>
      <c r="L59" s="51">
        <v>8.45</v>
      </c>
      <c r="M59" s="27">
        <v>9.5</v>
      </c>
      <c r="N59" s="27">
        <v>9.35</v>
      </c>
      <c r="O59" s="27">
        <v>9.35</v>
      </c>
      <c r="P59" s="27">
        <v>10.44</v>
      </c>
    </row>
    <row r="60" spans="1:16" s="4" customFormat="1" ht="13.5" customHeight="1">
      <c r="A60" s="194"/>
      <c r="B60" s="231"/>
      <c r="C60" s="225"/>
      <c r="D60" s="47" t="s">
        <v>102</v>
      </c>
      <c r="E60" s="52">
        <v>8.8</v>
      </c>
      <c r="F60" s="28">
        <v>8.9</v>
      </c>
      <c r="G60" s="52">
        <v>9.45</v>
      </c>
      <c r="H60" s="52">
        <v>9.4</v>
      </c>
      <c r="I60" s="52">
        <v>9.17</v>
      </c>
      <c r="J60" s="52">
        <v>8.62</v>
      </c>
      <c r="K60" s="52">
        <v>8.54</v>
      </c>
      <c r="L60" s="52">
        <v>9.15</v>
      </c>
      <c r="M60" s="28">
        <v>9.39</v>
      </c>
      <c r="N60" s="28">
        <v>9.1</v>
      </c>
      <c r="O60" s="28">
        <v>9.1</v>
      </c>
      <c r="P60" s="28">
        <v>9.46</v>
      </c>
    </row>
    <row r="61" spans="1:16" s="4" customFormat="1" ht="13.5" customHeight="1" thickBot="1">
      <c r="A61" s="194"/>
      <c r="B61" s="209"/>
      <c r="C61" s="226"/>
      <c r="D61" s="44" t="s">
        <v>103</v>
      </c>
      <c r="E61" s="50">
        <v>8.83</v>
      </c>
      <c r="F61" s="50">
        <v>9.45</v>
      </c>
      <c r="G61" s="50">
        <v>9.99</v>
      </c>
      <c r="H61" s="50">
        <v>9.55</v>
      </c>
      <c r="I61" s="50">
        <v>9.3</v>
      </c>
      <c r="J61" s="50">
        <v>8.84</v>
      </c>
      <c r="K61" s="50">
        <v>9.15</v>
      </c>
      <c r="L61" s="50">
        <v>9.39</v>
      </c>
      <c r="M61" s="50">
        <v>9.48</v>
      </c>
      <c r="N61" s="50">
        <v>9.35</v>
      </c>
      <c r="O61" s="50">
        <v>9.42</v>
      </c>
      <c r="P61" s="50">
        <v>10.35</v>
      </c>
    </row>
    <row r="62" spans="1:16" s="4" customFormat="1" ht="13.5" customHeight="1">
      <c r="A62" s="194"/>
      <c r="B62" s="208" t="s">
        <v>14</v>
      </c>
      <c r="C62" s="224" t="s">
        <v>0</v>
      </c>
      <c r="D62" s="42" t="s">
        <v>101</v>
      </c>
      <c r="E62" s="51">
        <v>8.5</v>
      </c>
      <c r="F62" s="27">
        <v>9.1</v>
      </c>
      <c r="G62" s="51">
        <v>10</v>
      </c>
      <c r="H62" s="51">
        <v>9.75</v>
      </c>
      <c r="I62" s="51">
        <v>9.38</v>
      </c>
      <c r="J62" s="51">
        <v>9.2</v>
      </c>
      <c r="K62" s="51">
        <v>8.75</v>
      </c>
      <c r="L62" s="51">
        <v>8.88</v>
      </c>
      <c r="M62" s="27">
        <v>8.8</v>
      </c>
      <c r="N62" s="27">
        <v>8.8</v>
      </c>
      <c r="O62" s="27">
        <v>8.85</v>
      </c>
      <c r="P62" s="27">
        <v>8.5</v>
      </c>
    </row>
    <row r="63" spans="1:16" s="4" customFormat="1" ht="13.5" customHeight="1">
      <c r="A63" s="194"/>
      <c r="B63" s="231"/>
      <c r="C63" s="225"/>
      <c r="D63" s="47" t="s">
        <v>102</v>
      </c>
      <c r="E63" s="52">
        <v>8.4</v>
      </c>
      <c r="F63" s="28">
        <v>8.5</v>
      </c>
      <c r="G63" s="52">
        <v>9.1</v>
      </c>
      <c r="H63" s="52">
        <v>9.2</v>
      </c>
      <c r="I63" s="52">
        <v>9.2</v>
      </c>
      <c r="J63" s="52">
        <v>8.8</v>
      </c>
      <c r="K63" s="52">
        <v>8.85</v>
      </c>
      <c r="L63" s="52">
        <v>8.55</v>
      </c>
      <c r="M63" s="28">
        <v>8.5</v>
      </c>
      <c r="N63" s="28">
        <v>8.79</v>
      </c>
      <c r="O63" s="28">
        <v>8.8</v>
      </c>
      <c r="P63" s="28">
        <v>8</v>
      </c>
    </row>
    <row r="64" spans="1:16" s="4" customFormat="1" ht="13.5" customHeight="1" thickBot="1">
      <c r="A64" s="194"/>
      <c r="B64" s="209"/>
      <c r="C64" s="226"/>
      <c r="D64" s="44" t="s">
        <v>103</v>
      </c>
      <c r="E64" s="50">
        <v>8.5</v>
      </c>
      <c r="F64" s="50">
        <v>8</v>
      </c>
      <c r="G64" s="50">
        <v>9.75</v>
      </c>
      <c r="H64" s="50">
        <v>9.2</v>
      </c>
      <c r="I64" s="50">
        <v>9.35</v>
      </c>
      <c r="J64" s="50">
        <v>8.8</v>
      </c>
      <c r="K64" s="50">
        <v>8.68</v>
      </c>
      <c r="L64" s="50">
        <v>8.55</v>
      </c>
      <c r="M64" s="50">
        <v>8.8</v>
      </c>
      <c r="N64" s="50">
        <v>8.8</v>
      </c>
      <c r="O64" s="50">
        <v>8.85</v>
      </c>
      <c r="P64" s="50">
        <v>8.4</v>
      </c>
    </row>
    <row r="65" spans="1:16" s="4" customFormat="1" ht="13.5" customHeight="1">
      <c r="A65" s="194"/>
      <c r="B65" s="208" t="s">
        <v>15</v>
      </c>
      <c r="C65" s="224" t="s">
        <v>0</v>
      </c>
      <c r="D65" s="42" t="s">
        <v>101</v>
      </c>
      <c r="E65" s="51">
        <v>10.15</v>
      </c>
      <c r="F65" s="27">
        <v>10.15</v>
      </c>
      <c r="G65" s="51">
        <v>10.15</v>
      </c>
      <c r="H65" s="51">
        <v>10.1</v>
      </c>
      <c r="I65" s="51">
        <v>10.08</v>
      </c>
      <c r="J65" s="51">
        <v>10.08</v>
      </c>
      <c r="K65" s="51">
        <v>10.08</v>
      </c>
      <c r="L65" s="51">
        <v>10.25</v>
      </c>
      <c r="M65" s="27">
        <v>10.5</v>
      </c>
      <c r="N65" s="27">
        <v>10.5</v>
      </c>
      <c r="O65" s="27">
        <v>10.49</v>
      </c>
      <c r="P65" s="27">
        <v>10.49</v>
      </c>
    </row>
    <row r="66" spans="1:16" s="4" customFormat="1" ht="13.5" customHeight="1">
      <c r="A66" s="194"/>
      <c r="B66" s="231"/>
      <c r="C66" s="225"/>
      <c r="D66" s="47" t="s">
        <v>102</v>
      </c>
      <c r="E66" s="52">
        <v>10.15</v>
      </c>
      <c r="F66" s="28">
        <v>10.15</v>
      </c>
      <c r="G66" s="52">
        <v>10.15</v>
      </c>
      <c r="H66" s="52">
        <v>10.08</v>
      </c>
      <c r="I66" s="52">
        <v>10.08</v>
      </c>
      <c r="J66" s="52">
        <v>10.08</v>
      </c>
      <c r="K66" s="52">
        <v>10.08</v>
      </c>
      <c r="L66" s="52">
        <v>10.08</v>
      </c>
      <c r="M66" s="28">
        <v>10.25</v>
      </c>
      <c r="N66" s="28">
        <v>10.5</v>
      </c>
      <c r="O66" s="28">
        <v>10.49</v>
      </c>
      <c r="P66" s="28">
        <v>10.49</v>
      </c>
    </row>
    <row r="67" spans="1:16" s="4" customFormat="1" ht="13.5" customHeight="1" thickBot="1">
      <c r="A67" s="194"/>
      <c r="B67" s="209"/>
      <c r="C67" s="226"/>
      <c r="D67" s="44" t="s">
        <v>103</v>
      </c>
      <c r="E67" s="50">
        <v>10.15</v>
      </c>
      <c r="F67" s="50">
        <v>10.15</v>
      </c>
      <c r="G67" s="50">
        <v>10.15</v>
      </c>
      <c r="H67" s="50">
        <v>10.08</v>
      </c>
      <c r="I67" s="50">
        <v>10.08</v>
      </c>
      <c r="J67" s="50">
        <v>10.08</v>
      </c>
      <c r="K67" s="50">
        <v>10.08</v>
      </c>
      <c r="L67" s="50">
        <v>10.25</v>
      </c>
      <c r="M67" s="50">
        <v>10.5</v>
      </c>
      <c r="N67" s="50">
        <v>10.5</v>
      </c>
      <c r="O67" s="50">
        <v>10.49</v>
      </c>
      <c r="P67" s="50">
        <v>10.49</v>
      </c>
    </row>
    <row r="68" spans="1:16" s="4" customFormat="1" ht="13.5" customHeight="1">
      <c r="A68" s="194"/>
      <c r="B68" s="208" t="s">
        <v>16</v>
      </c>
      <c r="C68" s="224" t="s">
        <v>0</v>
      </c>
      <c r="D68" s="42" t="s">
        <v>101</v>
      </c>
      <c r="E68" s="51">
        <v>10.17</v>
      </c>
      <c r="F68" s="27">
        <v>10.17</v>
      </c>
      <c r="G68" s="51">
        <v>10.17</v>
      </c>
      <c r="H68" s="51">
        <v>10.1</v>
      </c>
      <c r="I68" s="51">
        <v>10.1</v>
      </c>
      <c r="J68" s="51">
        <v>10.1</v>
      </c>
      <c r="K68" s="51">
        <v>10.1</v>
      </c>
      <c r="L68" s="51">
        <v>10.25</v>
      </c>
      <c r="M68" s="27">
        <v>10.25</v>
      </c>
      <c r="N68" s="27">
        <v>10.5</v>
      </c>
      <c r="O68" s="27">
        <v>10.5</v>
      </c>
      <c r="P68" s="27">
        <v>10.5</v>
      </c>
    </row>
    <row r="69" spans="1:16" s="4" customFormat="1" ht="13.5" customHeight="1">
      <c r="A69" s="194"/>
      <c r="B69" s="231"/>
      <c r="C69" s="225"/>
      <c r="D69" s="47" t="s">
        <v>102</v>
      </c>
      <c r="E69" s="52">
        <v>10.17</v>
      </c>
      <c r="F69" s="28">
        <v>10.17</v>
      </c>
      <c r="G69" s="52">
        <v>10.17</v>
      </c>
      <c r="H69" s="52">
        <v>10.1</v>
      </c>
      <c r="I69" s="52">
        <v>10.1</v>
      </c>
      <c r="J69" s="52">
        <v>10.1</v>
      </c>
      <c r="K69" s="52">
        <v>10.1</v>
      </c>
      <c r="L69" s="52">
        <v>10.25</v>
      </c>
      <c r="M69" s="28">
        <v>10.25</v>
      </c>
      <c r="N69" s="28">
        <v>10.5</v>
      </c>
      <c r="O69" s="28">
        <v>10.5</v>
      </c>
      <c r="P69" s="28">
        <v>10.5</v>
      </c>
    </row>
    <row r="70" spans="1:16" s="4" customFormat="1" ht="13.5" customHeight="1" thickBot="1">
      <c r="A70" s="195"/>
      <c r="B70" s="209"/>
      <c r="C70" s="226"/>
      <c r="D70" s="44" t="s">
        <v>103</v>
      </c>
      <c r="E70" s="50">
        <v>10.17</v>
      </c>
      <c r="F70" s="50">
        <v>10.17</v>
      </c>
      <c r="G70" s="50">
        <v>10.17</v>
      </c>
      <c r="H70" s="50">
        <v>10.1</v>
      </c>
      <c r="I70" s="50">
        <v>10.1</v>
      </c>
      <c r="J70" s="50">
        <v>10.1</v>
      </c>
      <c r="K70" s="50">
        <v>10.1</v>
      </c>
      <c r="L70" s="50">
        <v>10.25</v>
      </c>
      <c r="M70" s="50">
        <v>10.25</v>
      </c>
      <c r="N70" s="50">
        <v>10.5</v>
      </c>
      <c r="O70" s="50">
        <v>10.5</v>
      </c>
      <c r="P70" s="50">
        <v>10.5</v>
      </c>
    </row>
    <row r="71" spans="1:16" s="4" customFormat="1" ht="13.5" customHeight="1">
      <c r="A71" s="185" t="s">
        <v>63</v>
      </c>
      <c r="B71" s="210" t="s">
        <v>67</v>
      </c>
      <c r="C71" s="224" t="s">
        <v>0</v>
      </c>
      <c r="D71" s="42" t="s">
        <v>101</v>
      </c>
      <c r="E71" s="51">
        <v>3.14</v>
      </c>
      <c r="F71" s="27">
        <v>3.14</v>
      </c>
      <c r="G71" s="51">
        <v>3.14</v>
      </c>
      <c r="H71" s="51">
        <v>3.14</v>
      </c>
      <c r="I71" s="51">
        <v>3.14</v>
      </c>
      <c r="J71" s="51">
        <v>3</v>
      </c>
      <c r="K71" s="51">
        <v>2.25</v>
      </c>
      <c r="L71" s="51">
        <v>2.75</v>
      </c>
      <c r="M71" s="51">
        <v>2.75</v>
      </c>
      <c r="N71" s="51">
        <v>2.75</v>
      </c>
      <c r="O71" s="27">
        <v>2.75</v>
      </c>
      <c r="P71" s="27">
        <v>2.7</v>
      </c>
    </row>
    <row r="72" spans="1:16" s="4" customFormat="1" ht="13.5" customHeight="1">
      <c r="A72" s="186"/>
      <c r="B72" s="227"/>
      <c r="C72" s="225"/>
      <c r="D72" s="47" t="s">
        <v>102</v>
      </c>
      <c r="E72" s="52">
        <v>3.14</v>
      </c>
      <c r="F72" s="28">
        <v>3.14</v>
      </c>
      <c r="G72" s="52">
        <v>3.14</v>
      </c>
      <c r="H72" s="52">
        <v>3.14</v>
      </c>
      <c r="I72" s="52">
        <v>3.14</v>
      </c>
      <c r="J72" s="52">
        <v>2.25</v>
      </c>
      <c r="K72" s="52">
        <v>2.25</v>
      </c>
      <c r="L72" s="52">
        <v>2.75</v>
      </c>
      <c r="M72" s="52">
        <v>2.75</v>
      </c>
      <c r="N72" s="52">
        <v>2.75</v>
      </c>
      <c r="O72" s="28">
        <v>2.75</v>
      </c>
      <c r="P72" s="28">
        <v>2.7</v>
      </c>
    </row>
    <row r="73" spans="1:16" s="4" customFormat="1" ht="13.5" customHeight="1" thickBot="1">
      <c r="A73" s="186"/>
      <c r="B73" s="211"/>
      <c r="C73" s="226"/>
      <c r="D73" s="44" t="s">
        <v>103</v>
      </c>
      <c r="E73" s="50">
        <v>3.14</v>
      </c>
      <c r="F73" s="50">
        <v>3.14</v>
      </c>
      <c r="G73" s="50">
        <v>3.14</v>
      </c>
      <c r="H73" s="50">
        <v>3.14</v>
      </c>
      <c r="I73" s="50">
        <v>3.14</v>
      </c>
      <c r="J73" s="50">
        <v>2.25</v>
      </c>
      <c r="K73" s="50">
        <v>2.25</v>
      </c>
      <c r="L73" s="50">
        <v>2.75</v>
      </c>
      <c r="M73" s="50">
        <v>2.75</v>
      </c>
      <c r="N73" s="50">
        <v>2.75</v>
      </c>
      <c r="O73" s="50">
        <v>2.75</v>
      </c>
      <c r="P73" s="50">
        <v>2.7</v>
      </c>
    </row>
    <row r="74" spans="1:16" s="4" customFormat="1" ht="13.5" customHeight="1">
      <c r="A74" s="186"/>
      <c r="B74" s="210" t="s">
        <v>17</v>
      </c>
      <c r="C74" s="224" t="s">
        <v>0</v>
      </c>
      <c r="D74" s="42" t="s">
        <v>101</v>
      </c>
      <c r="E74" s="51">
        <v>12.6</v>
      </c>
      <c r="F74" s="27">
        <v>12.2</v>
      </c>
      <c r="G74" s="51">
        <v>12.75</v>
      </c>
      <c r="H74" s="51">
        <v>12.98</v>
      </c>
      <c r="I74" s="51">
        <v>13.28</v>
      </c>
      <c r="J74" s="51">
        <v>14</v>
      </c>
      <c r="K74" s="51">
        <v>13.97</v>
      </c>
      <c r="L74" s="51">
        <v>12.6</v>
      </c>
      <c r="M74" s="27">
        <v>14</v>
      </c>
      <c r="N74" s="27">
        <v>14.85</v>
      </c>
      <c r="O74" s="27">
        <v>15.61</v>
      </c>
      <c r="P74" s="27">
        <v>17.5</v>
      </c>
    </row>
    <row r="75" spans="1:16" s="4" customFormat="1" ht="13.5" customHeight="1">
      <c r="A75" s="186"/>
      <c r="B75" s="227"/>
      <c r="C75" s="225"/>
      <c r="D75" s="47" t="s">
        <v>102</v>
      </c>
      <c r="E75" s="52">
        <v>11</v>
      </c>
      <c r="F75" s="28">
        <v>11</v>
      </c>
      <c r="G75" s="52">
        <v>11.81</v>
      </c>
      <c r="H75" s="52">
        <v>11.76</v>
      </c>
      <c r="I75" s="52">
        <v>12.5</v>
      </c>
      <c r="J75" s="52">
        <v>13</v>
      </c>
      <c r="K75" s="52">
        <v>12.25</v>
      </c>
      <c r="L75" s="52">
        <v>11.7</v>
      </c>
      <c r="M75" s="28">
        <v>12.1</v>
      </c>
      <c r="N75" s="28">
        <v>13.02</v>
      </c>
      <c r="O75" s="28">
        <v>14</v>
      </c>
      <c r="P75" s="28">
        <v>15.28</v>
      </c>
    </row>
    <row r="76" spans="1:16" s="4" customFormat="1" ht="13.5" customHeight="1" thickBot="1">
      <c r="A76" s="186"/>
      <c r="B76" s="211"/>
      <c r="C76" s="226"/>
      <c r="D76" s="44" t="s">
        <v>103</v>
      </c>
      <c r="E76" s="50">
        <v>12.06</v>
      </c>
      <c r="F76" s="50">
        <v>12.05</v>
      </c>
      <c r="G76" s="50">
        <v>12.05</v>
      </c>
      <c r="H76" s="50">
        <v>12.95</v>
      </c>
      <c r="I76" s="50">
        <v>13.26</v>
      </c>
      <c r="J76" s="50">
        <v>13.9</v>
      </c>
      <c r="K76" s="50">
        <v>13</v>
      </c>
      <c r="L76" s="50">
        <v>12.46</v>
      </c>
      <c r="M76" s="50">
        <v>13.27</v>
      </c>
      <c r="N76" s="50">
        <v>14.02</v>
      </c>
      <c r="O76" s="50">
        <v>15.61</v>
      </c>
      <c r="P76" s="50">
        <v>17</v>
      </c>
    </row>
    <row r="77" spans="1:16" s="4" customFormat="1" ht="13.5" customHeight="1">
      <c r="A77" s="186"/>
      <c r="B77" s="210" t="s">
        <v>106</v>
      </c>
      <c r="C77" s="224" t="s">
        <v>0</v>
      </c>
      <c r="D77" s="42" t="s">
        <v>101</v>
      </c>
      <c r="E77" s="51">
        <v>3.15</v>
      </c>
      <c r="F77" s="27">
        <v>3.15</v>
      </c>
      <c r="G77" s="51">
        <v>3.15</v>
      </c>
      <c r="H77" s="51">
        <v>3.15</v>
      </c>
      <c r="I77" s="51">
        <v>3.15</v>
      </c>
      <c r="J77" s="51">
        <v>3.15</v>
      </c>
      <c r="K77" s="51">
        <v>3.15</v>
      </c>
      <c r="L77" s="51">
        <v>3.15</v>
      </c>
      <c r="M77" s="51">
        <v>3.15</v>
      </c>
      <c r="N77" s="27">
        <v>3.15</v>
      </c>
      <c r="O77" s="27">
        <v>3.15</v>
      </c>
      <c r="P77" s="27">
        <v>3.15</v>
      </c>
    </row>
    <row r="78" spans="1:16" s="4" customFormat="1" ht="13.5" customHeight="1">
      <c r="A78" s="186"/>
      <c r="B78" s="227"/>
      <c r="C78" s="225"/>
      <c r="D78" s="47" t="s">
        <v>102</v>
      </c>
      <c r="E78" s="52">
        <v>3.15</v>
      </c>
      <c r="F78" s="28">
        <v>3.15</v>
      </c>
      <c r="G78" s="52">
        <v>3.15</v>
      </c>
      <c r="H78" s="52">
        <v>3.15</v>
      </c>
      <c r="I78" s="52">
        <v>3.15</v>
      </c>
      <c r="J78" s="52">
        <v>3.15</v>
      </c>
      <c r="K78" s="52">
        <v>3.15</v>
      </c>
      <c r="L78" s="52">
        <v>3.15</v>
      </c>
      <c r="M78" s="52">
        <v>3.15</v>
      </c>
      <c r="N78" s="28">
        <v>3.15</v>
      </c>
      <c r="O78" s="28">
        <v>3.15</v>
      </c>
      <c r="P78" s="28">
        <v>3.15</v>
      </c>
    </row>
    <row r="79" spans="1:16" s="4" customFormat="1" ht="13.5" customHeight="1" thickBot="1">
      <c r="A79" s="186"/>
      <c r="B79" s="211"/>
      <c r="C79" s="226"/>
      <c r="D79" s="44" t="s">
        <v>103</v>
      </c>
      <c r="E79" s="50">
        <v>3.15</v>
      </c>
      <c r="F79" s="50">
        <v>3.15</v>
      </c>
      <c r="G79" s="50">
        <v>3.15</v>
      </c>
      <c r="H79" s="50">
        <v>3.15</v>
      </c>
      <c r="I79" s="50">
        <v>3.15</v>
      </c>
      <c r="J79" s="50">
        <v>3.15</v>
      </c>
      <c r="K79" s="50">
        <v>3.15</v>
      </c>
      <c r="L79" s="50">
        <v>3.15</v>
      </c>
      <c r="M79" s="50">
        <v>3.15</v>
      </c>
      <c r="N79" s="50">
        <v>3.15</v>
      </c>
      <c r="O79" s="50">
        <v>3.15</v>
      </c>
      <c r="P79" s="50">
        <v>3.15</v>
      </c>
    </row>
    <row r="80" spans="1:16" s="4" customFormat="1" ht="13.5" customHeight="1">
      <c r="A80" s="186"/>
      <c r="B80" s="210" t="s">
        <v>104</v>
      </c>
      <c r="C80" s="224" t="s">
        <v>0</v>
      </c>
      <c r="D80" s="42" t="s">
        <v>101</v>
      </c>
      <c r="E80" s="51">
        <v>0.5</v>
      </c>
      <c r="F80" s="27">
        <v>0.5</v>
      </c>
      <c r="G80" s="27">
        <v>0.5</v>
      </c>
      <c r="H80" s="27">
        <v>0.5</v>
      </c>
      <c r="I80" s="27">
        <v>0.5</v>
      </c>
      <c r="J80" s="51">
        <v>0.5</v>
      </c>
      <c r="K80" s="51">
        <v>0.5</v>
      </c>
      <c r="L80" s="51">
        <v>0.5</v>
      </c>
      <c r="M80" s="51">
        <v>0.5</v>
      </c>
      <c r="N80" s="51">
        <v>0.5</v>
      </c>
      <c r="O80" s="51">
        <v>0.5</v>
      </c>
      <c r="P80" s="51">
        <v>0.5</v>
      </c>
    </row>
    <row r="81" spans="1:16" s="4" customFormat="1" ht="13.5" customHeight="1">
      <c r="A81" s="186"/>
      <c r="B81" s="227"/>
      <c r="C81" s="225"/>
      <c r="D81" s="47" t="s">
        <v>102</v>
      </c>
      <c r="E81" s="52">
        <v>0.5</v>
      </c>
      <c r="F81" s="28">
        <v>0.5</v>
      </c>
      <c r="G81" s="28">
        <v>0.5</v>
      </c>
      <c r="H81" s="28">
        <v>0.5</v>
      </c>
      <c r="I81" s="28">
        <v>0.5</v>
      </c>
      <c r="J81" s="52">
        <v>0.5</v>
      </c>
      <c r="K81" s="52">
        <v>0.5</v>
      </c>
      <c r="L81" s="52">
        <v>0.5</v>
      </c>
      <c r="M81" s="52">
        <v>0.5</v>
      </c>
      <c r="N81" s="52">
        <v>0.5</v>
      </c>
      <c r="O81" s="52">
        <v>0.5</v>
      </c>
      <c r="P81" s="52">
        <v>0.5</v>
      </c>
    </row>
    <row r="82" spans="1:16" s="4" customFormat="1" ht="13.5" customHeight="1" thickBot="1">
      <c r="A82" s="186"/>
      <c r="B82" s="211"/>
      <c r="C82" s="226"/>
      <c r="D82" s="44" t="s">
        <v>103</v>
      </c>
      <c r="E82" s="50">
        <v>0.5</v>
      </c>
      <c r="F82" s="50">
        <v>0.5</v>
      </c>
      <c r="G82" s="50">
        <v>0.5</v>
      </c>
      <c r="H82" s="50">
        <v>0.5</v>
      </c>
      <c r="I82" s="50">
        <v>0.5</v>
      </c>
      <c r="J82" s="50">
        <v>0.5</v>
      </c>
      <c r="K82" s="50">
        <v>0.5</v>
      </c>
      <c r="L82" s="50">
        <v>0.5</v>
      </c>
      <c r="M82" s="50">
        <v>0.5</v>
      </c>
      <c r="N82" s="50">
        <v>0.5</v>
      </c>
      <c r="O82" s="50">
        <v>0.5</v>
      </c>
      <c r="P82" s="50">
        <v>0.5</v>
      </c>
    </row>
    <row r="83" spans="1:16" s="4" customFormat="1" ht="13.5" customHeight="1">
      <c r="A83" s="185" t="s">
        <v>62</v>
      </c>
      <c r="B83" s="210" t="s">
        <v>18</v>
      </c>
      <c r="C83" s="224" t="s">
        <v>0</v>
      </c>
      <c r="D83" s="42" t="s">
        <v>101</v>
      </c>
      <c r="E83" s="51">
        <v>108.1</v>
      </c>
      <c r="F83" s="27">
        <v>104.2</v>
      </c>
      <c r="G83" s="51">
        <v>102</v>
      </c>
      <c r="H83" s="51">
        <v>102</v>
      </c>
      <c r="I83" s="51">
        <v>102</v>
      </c>
      <c r="J83" s="51">
        <v>104.5</v>
      </c>
      <c r="K83" s="51">
        <v>104.5</v>
      </c>
      <c r="L83" s="51">
        <v>103</v>
      </c>
      <c r="M83" s="57">
        <v>103</v>
      </c>
      <c r="N83" s="57">
        <v>104.5</v>
      </c>
      <c r="O83" s="57">
        <v>104.5</v>
      </c>
      <c r="P83" s="57">
        <v>104.5</v>
      </c>
    </row>
    <row r="84" spans="1:16" s="4" customFormat="1" ht="13.5" customHeight="1">
      <c r="A84" s="186"/>
      <c r="B84" s="227"/>
      <c r="C84" s="225"/>
      <c r="D84" s="47" t="s">
        <v>102</v>
      </c>
      <c r="E84" s="52">
        <v>108.1</v>
      </c>
      <c r="F84" s="28">
        <v>102</v>
      </c>
      <c r="G84" s="52">
        <v>102</v>
      </c>
      <c r="H84" s="52">
        <v>102</v>
      </c>
      <c r="I84" s="52">
        <v>102</v>
      </c>
      <c r="J84" s="52">
        <v>104.5</v>
      </c>
      <c r="K84" s="52">
        <v>104.5</v>
      </c>
      <c r="L84" s="52">
        <v>103</v>
      </c>
      <c r="M84" s="55">
        <v>103</v>
      </c>
      <c r="N84" s="55">
        <v>104.5</v>
      </c>
      <c r="O84" s="55">
        <v>104.5</v>
      </c>
      <c r="P84" s="55">
        <v>104.5</v>
      </c>
    </row>
    <row r="85" spans="1:16" s="4" customFormat="1" ht="13.5" customHeight="1" thickBot="1">
      <c r="A85" s="187"/>
      <c r="B85" s="211"/>
      <c r="C85" s="226"/>
      <c r="D85" s="44" t="s">
        <v>103</v>
      </c>
      <c r="E85" s="50">
        <v>108.1</v>
      </c>
      <c r="F85" s="50">
        <v>102</v>
      </c>
      <c r="G85" s="50">
        <v>102</v>
      </c>
      <c r="H85" s="50">
        <v>102</v>
      </c>
      <c r="I85" s="50">
        <v>102</v>
      </c>
      <c r="J85" s="50">
        <v>104.5</v>
      </c>
      <c r="K85" s="50">
        <v>104.5</v>
      </c>
      <c r="L85" s="50">
        <v>103</v>
      </c>
      <c r="M85" s="50">
        <v>103</v>
      </c>
      <c r="N85" s="50">
        <v>104.5</v>
      </c>
      <c r="O85" s="50">
        <v>104.5</v>
      </c>
      <c r="P85" s="50">
        <v>104.5</v>
      </c>
    </row>
    <row r="86" spans="1:9" ht="13.5" customHeight="1">
      <c r="A86" s="7" t="s">
        <v>43</v>
      </c>
      <c r="B86" s="10"/>
      <c r="C86" s="10"/>
      <c r="I86" s="9"/>
    </row>
  </sheetData>
  <sheetProtection/>
  <mergeCells count="43">
    <mergeCell ref="B77:B79"/>
    <mergeCell ref="B80:B82"/>
    <mergeCell ref="B56:B58"/>
    <mergeCell ref="B59:B61"/>
    <mergeCell ref="B38:B40"/>
    <mergeCell ref="B44:B46"/>
    <mergeCell ref="B47:B49"/>
    <mergeCell ref="B53:B55"/>
    <mergeCell ref="E3:P3"/>
    <mergeCell ref="A83:A85"/>
    <mergeCell ref="B83:B85"/>
    <mergeCell ref="A71:A82"/>
    <mergeCell ref="B71:B73"/>
    <mergeCell ref="B74:B76"/>
    <mergeCell ref="A5:A10"/>
    <mergeCell ref="B5:B7"/>
    <mergeCell ref="B8:B10"/>
    <mergeCell ref="B11:B13"/>
    <mergeCell ref="A11:A70"/>
    <mergeCell ref="B23:B25"/>
    <mergeCell ref="B41:B43"/>
    <mergeCell ref="B62:B64"/>
    <mergeCell ref="B65:B67"/>
    <mergeCell ref="B68:B70"/>
    <mergeCell ref="C53:C55"/>
    <mergeCell ref="C56:C58"/>
    <mergeCell ref="B35:B37"/>
    <mergeCell ref="B50:B52"/>
    <mergeCell ref="B14:B16"/>
    <mergeCell ref="B17:B19"/>
    <mergeCell ref="B20:B22"/>
    <mergeCell ref="B26:B28"/>
    <mergeCell ref="B29:B31"/>
    <mergeCell ref="B32:B34"/>
    <mergeCell ref="C83:C85"/>
    <mergeCell ref="C59:C61"/>
    <mergeCell ref="C62:C64"/>
    <mergeCell ref="C65:C67"/>
    <mergeCell ref="C68:C70"/>
    <mergeCell ref="C71:C73"/>
    <mergeCell ref="C74:C76"/>
    <mergeCell ref="C77:C79"/>
    <mergeCell ref="C80:C8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9"/>
  <sheetViews>
    <sheetView zoomScale="120" zoomScaleNormal="120" zoomScalePageLayoutView="0" workbookViewId="0" topLeftCell="A1">
      <selection activeCell="B41" sqref="B41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0.57421875" style="65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61" t="s">
        <v>120</v>
      </c>
      <c r="B1" s="61"/>
      <c r="C1" s="75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ht="6.75" customHeight="1" thickBot="1"/>
    <row r="3" spans="4:16" ht="13.5" customHeight="1" thickBot="1">
      <c r="D3" s="188">
        <v>2010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3.5" customHeight="1" thickBot="1">
      <c r="A4" s="5"/>
      <c r="B4" s="91"/>
      <c r="C4" s="89" t="s">
        <v>78</v>
      </c>
      <c r="D4" s="85" t="s">
        <v>112</v>
      </c>
      <c r="E4" s="85" t="s">
        <v>113</v>
      </c>
      <c r="F4" s="85" t="s">
        <v>47</v>
      </c>
      <c r="G4" s="85" t="s">
        <v>48</v>
      </c>
      <c r="H4" s="85" t="s">
        <v>49</v>
      </c>
      <c r="I4" s="85" t="s">
        <v>50</v>
      </c>
      <c r="J4" s="85" t="s">
        <v>51</v>
      </c>
      <c r="K4" s="85" t="s">
        <v>114</v>
      </c>
      <c r="L4" s="85" t="s">
        <v>115</v>
      </c>
      <c r="M4" s="85" t="s">
        <v>116</v>
      </c>
      <c r="N4" s="85" t="s">
        <v>117</v>
      </c>
      <c r="O4" s="85" t="s">
        <v>118</v>
      </c>
      <c r="P4" s="85" t="s">
        <v>153</v>
      </c>
    </row>
    <row r="5" spans="1:16" ht="22.5" customHeight="1">
      <c r="A5" s="189" t="s">
        <v>64</v>
      </c>
      <c r="B5" s="179" t="s">
        <v>57</v>
      </c>
      <c r="C5" s="76" t="s">
        <v>58</v>
      </c>
      <c r="D5" s="16">
        <v>748458</v>
      </c>
      <c r="E5" s="16">
        <v>778727</v>
      </c>
      <c r="F5" s="16">
        <v>816972</v>
      </c>
      <c r="G5" s="16">
        <v>815203</v>
      </c>
      <c r="H5" s="16">
        <v>4108826</v>
      </c>
      <c r="I5" s="16">
        <v>592912</v>
      </c>
      <c r="J5" s="16">
        <v>725987</v>
      </c>
      <c r="K5" s="16">
        <v>603094</v>
      </c>
      <c r="L5" s="16">
        <v>572886</v>
      </c>
      <c r="M5" s="16">
        <v>719723</v>
      </c>
      <c r="N5" s="16">
        <v>370866</v>
      </c>
      <c r="O5" s="16">
        <v>571002</v>
      </c>
      <c r="P5" s="24">
        <f>SUM(D5:O5)</f>
        <v>11424656</v>
      </c>
    </row>
    <row r="6" spans="1:16" s="8" customFormat="1" ht="22.5" customHeight="1" thickBot="1">
      <c r="A6" s="190"/>
      <c r="B6" s="180"/>
      <c r="C6" s="77" t="s">
        <v>59</v>
      </c>
      <c r="D6" s="18">
        <v>314867</v>
      </c>
      <c r="E6" s="18">
        <v>228735</v>
      </c>
      <c r="F6" s="18">
        <v>274820</v>
      </c>
      <c r="G6" s="18">
        <v>218553</v>
      </c>
      <c r="H6" s="18">
        <v>1415362</v>
      </c>
      <c r="I6" s="18">
        <v>218402</v>
      </c>
      <c r="J6" s="18">
        <v>259865</v>
      </c>
      <c r="K6" s="18">
        <v>189392</v>
      </c>
      <c r="L6" s="18">
        <v>139608</v>
      </c>
      <c r="M6" s="18">
        <v>302959</v>
      </c>
      <c r="N6" s="18">
        <v>191614</v>
      </c>
      <c r="O6" s="18">
        <v>141541</v>
      </c>
      <c r="P6" s="25">
        <f aca="true" t="shared" si="0" ref="P6:P36">SUM(D6:O6)</f>
        <v>3895718</v>
      </c>
    </row>
    <row r="7" spans="1:16" s="8" customFormat="1" ht="22.5" customHeight="1" thickBot="1">
      <c r="A7" s="190"/>
      <c r="B7" s="181"/>
      <c r="C7" s="71" t="s">
        <v>60</v>
      </c>
      <c r="D7" s="21">
        <v>19</v>
      </c>
      <c r="E7" s="21">
        <v>18</v>
      </c>
      <c r="F7" s="21">
        <v>22</v>
      </c>
      <c r="G7" s="21">
        <v>20</v>
      </c>
      <c r="H7" s="21">
        <v>20</v>
      </c>
      <c r="I7" s="21">
        <v>22</v>
      </c>
      <c r="J7" s="21">
        <v>21</v>
      </c>
      <c r="K7" s="21">
        <v>22</v>
      </c>
      <c r="L7" s="21">
        <v>21</v>
      </c>
      <c r="M7" s="21">
        <v>21</v>
      </c>
      <c r="N7" s="21">
        <v>18</v>
      </c>
      <c r="O7" s="21">
        <v>20</v>
      </c>
      <c r="P7" s="24">
        <f t="shared" si="0"/>
        <v>244</v>
      </c>
    </row>
    <row r="8" spans="1:16" s="4" customFormat="1" ht="10.5" customHeight="1">
      <c r="A8" s="190"/>
      <c r="B8" s="182" t="s">
        <v>65</v>
      </c>
      <c r="C8" s="76" t="s">
        <v>1</v>
      </c>
      <c r="D8" s="16">
        <v>10880</v>
      </c>
      <c r="E8" s="16">
        <v>12398</v>
      </c>
      <c r="F8" s="16">
        <v>17577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1734</v>
      </c>
      <c r="M8" s="16">
        <v>0</v>
      </c>
      <c r="N8" s="16">
        <v>649787</v>
      </c>
      <c r="O8" s="16">
        <v>1</v>
      </c>
      <c r="P8" s="24">
        <f t="shared" si="0"/>
        <v>692377</v>
      </c>
    </row>
    <row r="9" spans="1:16" s="4" customFormat="1" ht="10.5" customHeight="1">
      <c r="A9" s="190"/>
      <c r="B9" s="183"/>
      <c r="C9" s="78" t="s">
        <v>2</v>
      </c>
      <c r="D9" s="17">
        <v>76665630</v>
      </c>
      <c r="E9" s="17">
        <v>120630</v>
      </c>
      <c r="F9" s="17">
        <v>377660</v>
      </c>
      <c r="G9" s="17">
        <v>191970</v>
      </c>
      <c r="H9" s="17">
        <v>574462</v>
      </c>
      <c r="I9" s="17">
        <v>676270</v>
      </c>
      <c r="J9" s="17">
        <v>1008914</v>
      </c>
      <c r="K9" s="17">
        <v>797879</v>
      </c>
      <c r="L9" s="17">
        <v>793567</v>
      </c>
      <c r="M9" s="17">
        <v>2429252</v>
      </c>
      <c r="N9" s="17">
        <v>8535110</v>
      </c>
      <c r="O9" s="17">
        <v>741175</v>
      </c>
      <c r="P9" s="60">
        <f t="shared" si="0"/>
        <v>92912519</v>
      </c>
    </row>
    <row r="10" spans="1:16" s="4" customFormat="1" ht="10.5" customHeight="1">
      <c r="A10" s="190"/>
      <c r="B10" s="183"/>
      <c r="C10" s="78" t="s">
        <v>3</v>
      </c>
      <c r="D10" s="17">
        <v>25428070</v>
      </c>
      <c r="E10" s="17">
        <v>288390</v>
      </c>
      <c r="F10" s="17">
        <v>266650</v>
      </c>
      <c r="G10" s="17">
        <v>348780</v>
      </c>
      <c r="H10" s="17">
        <v>61087</v>
      </c>
      <c r="I10" s="17">
        <v>267679</v>
      </c>
      <c r="J10" s="17">
        <v>169907</v>
      </c>
      <c r="K10" s="17">
        <v>409754</v>
      </c>
      <c r="L10" s="17">
        <v>74390</v>
      </c>
      <c r="M10" s="17">
        <v>47360</v>
      </c>
      <c r="N10" s="17">
        <v>19840</v>
      </c>
      <c r="O10" s="17">
        <v>659003</v>
      </c>
      <c r="P10" s="60">
        <f t="shared" si="0"/>
        <v>28040910</v>
      </c>
    </row>
    <row r="11" spans="1:16" s="4" customFormat="1" ht="10.5" customHeight="1">
      <c r="A11" s="190"/>
      <c r="B11" s="183"/>
      <c r="C11" s="78" t="s">
        <v>4</v>
      </c>
      <c r="D11" s="17">
        <v>17200</v>
      </c>
      <c r="E11" s="17">
        <v>10000</v>
      </c>
      <c r="F11" s="17">
        <v>250</v>
      </c>
      <c r="G11" s="17">
        <v>95080</v>
      </c>
      <c r="H11" s="17">
        <v>158090</v>
      </c>
      <c r="I11" s="17">
        <v>49790</v>
      </c>
      <c r="J11" s="17">
        <v>49180</v>
      </c>
      <c r="K11" s="17">
        <v>25720</v>
      </c>
      <c r="L11" s="17">
        <v>300</v>
      </c>
      <c r="M11" s="17">
        <v>5200</v>
      </c>
      <c r="N11" s="17">
        <v>41390</v>
      </c>
      <c r="O11" s="17">
        <v>76795</v>
      </c>
      <c r="P11" s="60">
        <f t="shared" si="0"/>
        <v>528995</v>
      </c>
    </row>
    <row r="12" spans="1:16" s="4" customFormat="1" ht="10.5" customHeight="1">
      <c r="A12" s="190"/>
      <c r="B12" s="183"/>
      <c r="C12" s="78" t="s">
        <v>155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6910</v>
      </c>
      <c r="K12" s="17">
        <v>1410</v>
      </c>
      <c r="L12" s="17">
        <v>10345</v>
      </c>
      <c r="M12" s="17">
        <v>6179</v>
      </c>
      <c r="N12" s="17">
        <v>5000</v>
      </c>
      <c r="O12" s="17">
        <v>2023</v>
      </c>
      <c r="P12" s="60">
        <f t="shared" si="0"/>
        <v>31867</v>
      </c>
    </row>
    <row r="13" spans="1:16" s="4" customFormat="1" ht="10.5" customHeight="1">
      <c r="A13" s="190"/>
      <c r="B13" s="183"/>
      <c r="C13" s="78" t="s">
        <v>5</v>
      </c>
      <c r="D13" s="17">
        <v>28</v>
      </c>
      <c r="E13" s="17">
        <v>1005</v>
      </c>
      <c r="F13" s="17">
        <v>2000</v>
      </c>
      <c r="G13" s="17">
        <v>36307</v>
      </c>
      <c r="H13" s="17">
        <v>17300</v>
      </c>
      <c r="I13" s="17">
        <v>27958</v>
      </c>
      <c r="J13" s="17">
        <v>1412124</v>
      </c>
      <c r="K13" s="17">
        <v>139930</v>
      </c>
      <c r="L13" s="17">
        <v>487562</v>
      </c>
      <c r="M13" s="17">
        <v>15375</v>
      </c>
      <c r="N13" s="17">
        <v>215887</v>
      </c>
      <c r="O13" s="17">
        <v>18216</v>
      </c>
      <c r="P13" s="60">
        <f t="shared" si="0"/>
        <v>2373692</v>
      </c>
    </row>
    <row r="14" spans="1:16" s="4" customFormat="1" ht="10.5" customHeight="1">
      <c r="A14" s="190"/>
      <c r="B14" s="183"/>
      <c r="C14" s="78" t="s">
        <v>6</v>
      </c>
      <c r="D14" s="17">
        <v>4000</v>
      </c>
      <c r="E14" s="17">
        <v>400</v>
      </c>
      <c r="F14" s="17">
        <v>2680</v>
      </c>
      <c r="G14" s="17">
        <v>8200</v>
      </c>
      <c r="H14" s="17">
        <v>27000</v>
      </c>
      <c r="I14" s="17">
        <v>0</v>
      </c>
      <c r="J14" s="17">
        <v>2000</v>
      </c>
      <c r="K14" s="17">
        <v>12946</v>
      </c>
      <c r="L14" s="17">
        <v>0</v>
      </c>
      <c r="M14" s="17">
        <v>0</v>
      </c>
      <c r="N14" s="17">
        <v>0</v>
      </c>
      <c r="O14" s="17">
        <v>0</v>
      </c>
      <c r="P14" s="60">
        <f t="shared" si="0"/>
        <v>57226</v>
      </c>
    </row>
    <row r="15" spans="1:16" s="4" customFormat="1" ht="10.5" customHeight="1">
      <c r="A15" s="190"/>
      <c r="B15" s="183"/>
      <c r="C15" s="78" t="s">
        <v>7</v>
      </c>
      <c r="D15" s="17">
        <v>2600</v>
      </c>
      <c r="E15" s="17">
        <v>0</v>
      </c>
      <c r="F15" s="17">
        <v>0</v>
      </c>
      <c r="G15" s="17">
        <v>27950</v>
      </c>
      <c r="H15" s="17">
        <v>28450</v>
      </c>
      <c r="I15" s="17">
        <v>4430</v>
      </c>
      <c r="J15" s="17">
        <v>20470</v>
      </c>
      <c r="K15" s="17">
        <v>11300</v>
      </c>
      <c r="L15" s="17">
        <v>173200</v>
      </c>
      <c r="M15" s="17">
        <v>10600</v>
      </c>
      <c r="N15" s="17">
        <v>5000</v>
      </c>
      <c r="O15" s="17">
        <v>0</v>
      </c>
      <c r="P15" s="60">
        <f t="shared" si="0"/>
        <v>284000</v>
      </c>
    </row>
    <row r="16" spans="1:16" s="4" customFormat="1" ht="10.5" customHeight="1">
      <c r="A16" s="190"/>
      <c r="B16" s="183"/>
      <c r="C16" s="78" t="s">
        <v>23</v>
      </c>
      <c r="D16" s="17">
        <v>22900</v>
      </c>
      <c r="E16" s="17">
        <v>1000</v>
      </c>
      <c r="F16" s="17">
        <v>0</v>
      </c>
      <c r="G16" s="17">
        <v>24700</v>
      </c>
      <c r="H16" s="17">
        <v>7400</v>
      </c>
      <c r="I16" s="17">
        <v>57250</v>
      </c>
      <c r="J16" s="17">
        <v>6000</v>
      </c>
      <c r="K16" s="17">
        <v>6640</v>
      </c>
      <c r="L16" s="17">
        <v>56293</v>
      </c>
      <c r="M16" s="17">
        <v>0</v>
      </c>
      <c r="N16" s="17">
        <v>6000</v>
      </c>
      <c r="O16" s="17">
        <v>0</v>
      </c>
      <c r="P16" s="60">
        <f t="shared" si="0"/>
        <v>188183</v>
      </c>
    </row>
    <row r="17" spans="1:16" s="4" customFormat="1" ht="10.5" customHeight="1">
      <c r="A17" s="190"/>
      <c r="B17" s="183"/>
      <c r="C17" s="78" t="s">
        <v>8</v>
      </c>
      <c r="D17" s="17">
        <v>238210</v>
      </c>
      <c r="E17" s="17">
        <v>53572844</v>
      </c>
      <c r="F17" s="17">
        <v>5847854</v>
      </c>
      <c r="G17" s="17">
        <v>15223614</v>
      </c>
      <c r="H17" s="17">
        <v>488329</v>
      </c>
      <c r="I17" s="17">
        <v>2752944</v>
      </c>
      <c r="J17" s="17">
        <v>5126556</v>
      </c>
      <c r="K17" s="17">
        <v>589598</v>
      </c>
      <c r="L17" s="17">
        <v>889843</v>
      </c>
      <c r="M17" s="17">
        <v>368284</v>
      </c>
      <c r="N17" s="17">
        <v>2374658</v>
      </c>
      <c r="O17" s="17">
        <v>499103</v>
      </c>
      <c r="P17" s="60">
        <f t="shared" si="0"/>
        <v>87971837</v>
      </c>
    </row>
    <row r="18" spans="1:16" s="4" customFormat="1" ht="10.5" customHeight="1">
      <c r="A18" s="190"/>
      <c r="B18" s="183"/>
      <c r="C18" s="78" t="s">
        <v>10</v>
      </c>
      <c r="D18" s="17">
        <v>381433</v>
      </c>
      <c r="E18" s="17">
        <v>353766</v>
      </c>
      <c r="F18" s="17">
        <v>608728</v>
      </c>
      <c r="G18" s="17">
        <v>272833</v>
      </c>
      <c r="H18" s="17">
        <v>101004</v>
      </c>
      <c r="I18" s="17">
        <v>102054</v>
      </c>
      <c r="J18" s="17">
        <v>23548</v>
      </c>
      <c r="K18" s="17">
        <v>64219</v>
      </c>
      <c r="L18" s="17">
        <v>306027</v>
      </c>
      <c r="M18" s="17">
        <v>240365</v>
      </c>
      <c r="N18" s="17">
        <v>85321</v>
      </c>
      <c r="O18" s="17">
        <v>178133</v>
      </c>
      <c r="P18" s="60">
        <f t="shared" si="0"/>
        <v>2717431</v>
      </c>
    </row>
    <row r="19" spans="1:16" s="4" customFormat="1" ht="10.5" customHeight="1">
      <c r="A19" s="190"/>
      <c r="B19" s="183"/>
      <c r="C19" s="78" t="s">
        <v>19</v>
      </c>
      <c r="D19" s="17">
        <v>4750</v>
      </c>
      <c r="E19" s="17">
        <v>2150</v>
      </c>
      <c r="F19" s="17">
        <v>6873</v>
      </c>
      <c r="G19" s="17">
        <v>5818</v>
      </c>
      <c r="H19" s="17">
        <v>25330</v>
      </c>
      <c r="I19" s="17">
        <v>14666</v>
      </c>
      <c r="J19" s="17">
        <v>3140</v>
      </c>
      <c r="K19" s="17">
        <v>3620</v>
      </c>
      <c r="L19" s="17">
        <v>0</v>
      </c>
      <c r="M19" s="17">
        <v>800</v>
      </c>
      <c r="N19" s="17">
        <v>5348</v>
      </c>
      <c r="O19" s="17">
        <v>4750</v>
      </c>
      <c r="P19" s="60">
        <f t="shared" si="0"/>
        <v>77245</v>
      </c>
    </row>
    <row r="20" spans="1:16" s="4" customFormat="1" ht="10.5" customHeight="1">
      <c r="A20" s="190"/>
      <c r="B20" s="183"/>
      <c r="C20" s="78" t="s">
        <v>22</v>
      </c>
      <c r="D20" s="17">
        <v>654</v>
      </c>
      <c r="E20" s="17">
        <v>2004</v>
      </c>
      <c r="F20" s="17">
        <v>7086</v>
      </c>
      <c r="G20" s="17">
        <v>1530</v>
      </c>
      <c r="H20" s="17">
        <v>4184</v>
      </c>
      <c r="I20" s="17">
        <v>2453</v>
      </c>
      <c r="J20" s="17">
        <v>2447</v>
      </c>
      <c r="K20" s="17">
        <v>3020</v>
      </c>
      <c r="L20" s="17">
        <v>10444</v>
      </c>
      <c r="M20" s="17">
        <v>1871</v>
      </c>
      <c r="N20" s="17">
        <v>23930</v>
      </c>
      <c r="O20" s="17">
        <v>520</v>
      </c>
      <c r="P20" s="60">
        <f t="shared" si="0"/>
        <v>60143</v>
      </c>
    </row>
    <row r="21" spans="1:16" s="4" customFormat="1" ht="10.5" customHeight="1">
      <c r="A21" s="190"/>
      <c r="B21" s="183"/>
      <c r="C21" s="78" t="s">
        <v>21</v>
      </c>
      <c r="D21" s="17">
        <v>0</v>
      </c>
      <c r="E21" s="17">
        <v>100</v>
      </c>
      <c r="F21" s="17">
        <v>3</v>
      </c>
      <c r="G21" s="17">
        <v>885</v>
      </c>
      <c r="H21" s="17">
        <v>334</v>
      </c>
      <c r="I21" s="17">
        <v>0</v>
      </c>
      <c r="J21" s="17">
        <v>0</v>
      </c>
      <c r="K21" s="17">
        <v>0</v>
      </c>
      <c r="L21" s="17">
        <v>366</v>
      </c>
      <c r="M21" s="17">
        <v>0</v>
      </c>
      <c r="N21" s="17">
        <v>0</v>
      </c>
      <c r="O21" s="17">
        <v>420</v>
      </c>
      <c r="P21" s="60">
        <f t="shared" si="0"/>
        <v>2108</v>
      </c>
    </row>
    <row r="22" spans="1:16" s="4" customFormat="1" ht="10.5" customHeight="1">
      <c r="A22" s="190"/>
      <c r="B22" s="183"/>
      <c r="C22" s="78" t="s">
        <v>156</v>
      </c>
      <c r="D22" s="17">
        <v>0</v>
      </c>
      <c r="E22" s="17">
        <v>0</v>
      </c>
      <c r="F22" s="17">
        <v>0</v>
      </c>
      <c r="G22" s="17">
        <v>9839948</v>
      </c>
      <c r="H22" s="17">
        <v>9863117</v>
      </c>
      <c r="I22" s="17">
        <v>0</v>
      </c>
      <c r="J22" s="17">
        <v>0</v>
      </c>
      <c r="K22" s="17">
        <v>0</v>
      </c>
      <c r="L22" s="4">
        <v>0</v>
      </c>
      <c r="M22" s="17">
        <v>0</v>
      </c>
      <c r="N22" s="4">
        <v>0</v>
      </c>
      <c r="O22" s="17">
        <v>0</v>
      </c>
      <c r="P22" s="60">
        <f t="shared" si="0"/>
        <v>19703065</v>
      </c>
    </row>
    <row r="23" spans="1:16" s="4" customFormat="1" ht="10.5" customHeight="1">
      <c r="A23" s="190"/>
      <c r="B23" s="183"/>
      <c r="C23" s="78" t="s">
        <v>11</v>
      </c>
      <c r="D23" s="17">
        <v>0</v>
      </c>
      <c r="E23" s="17">
        <v>2500</v>
      </c>
      <c r="F23" s="17">
        <v>284740</v>
      </c>
      <c r="G23" s="17">
        <v>5000</v>
      </c>
      <c r="H23" s="17">
        <v>0</v>
      </c>
      <c r="I23" s="17">
        <v>500</v>
      </c>
      <c r="J23" s="17">
        <v>10000</v>
      </c>
      <c r="K23" s="17">
        <v>0</v>
      </c>
      <c r="L23" s="17">
        <v>2000</v>
      </c>
      <c r="M23" s="17">
        <v>0</v>
      </c>
      <c r="N23" s="17">
        <v>15000</v>
      </c>
      <c r="O23" s="17">
        <v>5000</v>
      </c>
      <c r="P23" s="60">
        <f t="shared" si="0"/>
        <v>324740</v>
      </c>
    </row>
    <row r="24" spans="1:16" s="4" customFormat="1" ht="10.5" customHeight="1">
      <c r="A24" s="190"/>
      <c r="B24" s="183"/>
      <c r="C24" s="78" t="s">
        <v>12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5500</v>
      </c>
      <c r="K24" s="17">
        <v>1000</v>
      </c>
      <c r="L24" s="17">
        <v>3900</v>
      </c>
      <c r="M24" s="17">
        <v>0</v>
      </c>
      <c r="N24" s="17">
        <v>0</v>
      </c>
      <c r="O24" s="17">
        <v>0</v>
      </c>
      <c r="P24" s="60">
        <f t="shared" si="0"/>
        <v>10400</v>
      </c>
    </row>
    <row r="25" spans="1:16" s="4" customFormat="1" ht="10.5" customHeight="1">
      <c r="A25" s="190"/>
      <c r="B25" s="183"/>
      <c r="C25" s="78" t="s">
        <v>13</v>
      </c>
      <c r="D25" s="17">
        <v>514940</v>
      </c>
      <c r="E25" s="17">
        <v>1415460</v>
      </c>
      <c r="F25" s="17">
        <v>591880</v>
      </c>
      <c r="G25" s="17">
        <v>657930</v>
      </c>
      <c r="H25" s="17">
        <v>526720</v>
      </c>
      <c r="I25" s="17">
        <v>845200</v>
      </c>
      <c r="J25" s="17">
        <v>2596950</v>
      </c>
      <c r="K25" s="17">
        <v>246700</v>
      </c>
      <c r="L25" s="17">
        <v>253910</v>
      </c>
      <c r="M25" s="17">
        <v>49300</v>
      </c>
      <c r="N25" s="17">
        <v>13260</v>
      </c>
      <c r="O25" s="17">
        <v>362900</v>
      </c>
      <c r="P25" s="60">
        <f t="shared" si="0"/>
        <v>8075150</v>
      </c>
    </row>
    <row r="26" spans="1:16" s="4" customFormat="1" ht="10.5" customHeight="1">
      <c r="A26" s="190"/>
      <c r="B26" s="183"/>
      <c r="C26" s="78" t="s">
        <v>14</v>
      </c>
      <c r="D26" s="17">
        <v>127350</v>
      </c>
      <c r="E26" s="17">
        <v>482630</v>
      </c>
      <c r="F26" s="17">
        <v>573250</v>
      </c>
      <c r="G26" s="17">
        <v>823000</v>
      </c>
      <c r="H26" s="17">
        <v>135560</v>
      </c>
      <c r="I26" s="17">
        <v>126720</v>
      </c>
      <c r="J26" s="17">
        <v>3063060</v>
      </c>
      <c r="K26" s="17">
        <v>73410</v>
      </c>
      <c r="L26" s="17">
        <v>929010</v>
      </c>
      <c r="M26" s="17">
        <v>1577781</v>
      </c>
      <c r="N26" s="17">
        <v>2626065</v>
      </c>
      <c r="O26" s="17">
        <v>108211</v>
      </c>
      <c r="P26" s="60">
        <f t="shared" si="0"/>
        <v>10646047</v>
      </c>
    </row>
    <row r="27" spans="1:16" s="4" customFormat="1" ht="10.5" customHeight="1">
      <c r="A27" s="190"/>
      <c r="B27" s="183"/>
      <c r="C27" s="78" t="s">
        <v>15</v>
      </c>
      <c r="D27" s="17">
        <v>1000</v>
      </c>
      <c r="E27" s="17">
        <v>5720</v>
      </c>
      <c r="F27" s="17">
        <v>0</v>
      </c>
      <c r="G27" s="17">
        <v>40840</v>
      </c>
      <c r="H27" s="17">
        <v>20000</v>
      </c>
      <c r="I27" s="17">
        <v>118400</v>
      </c>
      <c r="J27" s="17">
        <v>25850</v>
      </c>
      <c r="K27" s="17">
        <v>121210</v>
      </c>
      <c r="L27" s="4">
        <v>13800</v>
      </c>
      <c r="M27" s="4">
        <v>2040</v>
      </c>
      <c r="N27" s="17">
        <v>9529</v>
      </c>
      <c r="O27" s="4">
        <v>5000</v>
      </c>
      <c r="P27" s="60">
        <f t="shared" si="0"/>
        <v>363389</v>
      </c>
    </row>
    <row r="28" spans="1:16" s="4" customFormat="1" ht="12.75" customHeight="1" thickBot="1">
      <c r="A28" s="190"/>
      <c r="B28" s="183"/>
      <c r="C28" s="77" t="s">
        <v>16</v>
      </c>
      <c r="D28" s="17"/>
      <c r="E28" s="17">
        <v>24990</v>
      </c>
      <c r="F28" s="17">
        <v>0</v>
      </c>
      <c r="G28" s="17">
        <v>30820</v>
      </c>
      <c r="H28" s="17">
        <v>14580</v>
      </c>
      <c r="I28" s="17">
        <v>74940</v>
      </c>
      <c r="J28" s="17">
        <v>17750</v>
      </c>
      <c r="K28" s="17">
        <v>1600</v>
      </c>
      <c r="L28" s="17"/>
      <c r="M28" s="17">
        <v>6000</v>
      </c>
      <c r="N28" s="17">
        <v>0</v>
      </c>
      <c r="O28" s="17">
        <v>0</v>
      </c>
      <c r="P28" s="25">
        <f t="shared" si="0"/>
        <v>170680</v>
      </c>
    </row>
    <row r="29" spans="1:16" s="4" customFormat="1" ht="10.5" customHeight="1" thickBot="1">
      <c r="A29" s="190"/>
      <c r="B29" s="184"/>
      <c r="C29" s="71" t="s">
        <v>60</v>
      </c>
      <c r="D29" s="21">
        <v>17</v>
      </c>
      <c r="E29" s="21">
        <v>18</v>
      </c>
      <c r="F29" s="21">
        <v>19</v>
      </c>
      <c r="G29" s="21">
        <v>17</v>
      </c>
      <c r="H29" s="21">
        <v>18</v>
      </c>
      <c r="I29" s="21">
        <v>16</v>
      </c>
      <c r="J29" s="21">
        <v>18</v>
      </c>
      <c r="K29" s="21">
        <v>21</v>
      </c>
      <c r="L29" s="21">
        <v>21</v>
      </c>
      <c r="M29" s="21">
        <v>16</v>
      </c>
      <c r="N29" s="21">
        <v>11</v>
      </c>
      <c r="O29" s="21">
        <v>18</v>
      </c>
      <c r="P29" s="24">
        <f t="shared" si="0"/>
        <v>210</v>
      </c>
    </row>
    <row r="30" spans="1:16" s="4" customFormat="1" ht="13.5" customHeight="1">
      <c r="A30" s="190"/>
      <c r="B30" s="185" t="s">
        <v>63</v>
      </c>
      <c r="C30" s="76" t="s">
        <v>67</v>
      </c>
      <c r="D30" s="16">
        <v>50000</v>
      </c>
      <c r="E30" s="16">
        <v>0</v>
      </c>
      <c r="F30" s="16">
        <v>0</v>
      </c>
      <c r="G30" s="16">
        <v>0</v>
      </c>
      <c r="H30" s="16">
        <v>0</v>
      </c>
      <c r="I30" s="16">
        <v>265200</v>
      </c>
      <c r="J30" s="16">
        <v>0</v>
      </c>
      <c r="K30" s="16">
        <v>0</v>
      </c>
      <c r="L30" s="16">
        <v>3000</v>
      </c>
      <c r="M30" s="16">
        <v>0</v>
      </c>
      <c r="N30" s="16">
        <v>0</v>
      </c>
      <c r="O30" s="16">
        <v>200</v>
      </c>
      <c r="P30" s="24">
        <f t="shared" si="0"/>
        <v>318400</v>
      </c>
    </row>
    <row r="31" spans="1:16" s="4" customFormat="1" ht="13.5" customHeight="1">
      <c r="A31" s="190"/>
      <c r="B31" s="186"/>
      <c r="C31" s="78" t="s">
        <v>17</v>
      </c>
      <c r="D31" s="155">
        <v>3778</v>
      </c>
      <c r="E31" s="17">
        <v>17565</v>
      </c>
      <c r="F31" s="155">
        <v>33040</v>
      </c>
      <c r="G31" s="155">
        <v>27384</v>
      </c>
      <c r="H31" s="155">
        <v>13185</v>
      </c>
      <c r="I31" s="17">
        <v>16625</v>
      </c>
      <c r="J31" s="155">
        <v>8700</v>
      </c>
      <c r="K31" s="155">
        <v>18808</v>
      </c>
      <c r="L31" s="17">
        <v>31051</v>
      </c>
      <c r="M31" s="17">
        <v>5375</v>
      </c>
      <c r="N31" s="17">
        <v>14198</v>
      </c>
      <c r="O31" s="17">
        <v>17907</v>
      </c>
      <c r="P31" s="60">
        <f>SUM(D31:O31)</f>
        <v>207616</v>
      </c>
    </row>
    <row r="32" spans="1:16" s="4" customFormat="1" ht="10.5" customHeight="1">
      <c r="A32" s="190"/>
      <c r="B32" s="186"/>
      <c r="C32" s="78" t="s">
        <v>66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M32" s="4">
        <v>0</v>
      </c>
      <c r="N32" s="4">
        <v>0</v>
      </c>
      <c r="O32" s="4">
        <v>7932</v>
      </c>
      <c r="P32" s="60">
        <f t="shared" si="0"/>
        <v>7932</v>
      </c>
    </row>
    <row r="33" spans="1:16" s="4" customFormat="1" ht="10.5" customHeight="1" thickBot="1">
      <c r="A33" s="190"/>
      <c r="B33" s="186"/>
      <c r="C33" s="78" t="s">
        <v>161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5">
        <f t="shared" si="0"/>
        <v>0</v>
      </c>
    </row>
    <row r="34" spans="1:16" s="4" customFormat="1" ht="13.5" customHeight="1" thickBot="1">
      <c r="A34" s="190"/>
      <c r="B34" s="187"/>
      <c r="C34" s="71" t="s">
        <v>60</v>
      </c>
      <c r="D34" s="21">
        <v>6</v>
      </c>
      <c r="E34" s="21">
        <v>9</v>
      </c>
      <c r="F34" s="21">
        <v>10</v>
      </c>
      <c r="G34" s="21">
        <v>14</v>
      </c>
      <c r="H34" s="21">
        <v>10</v>
      </c>
      <c r="I34" s="21">
        <v>11</v>
      </c>
      <c r="J34" s="21">
        <v>12</v>
      </c>
      <c r="K34" s="21">
        <v>8</v>
      </c>
      <c r="L34" s="21">
        <v>13</v>
      </c>
      <c r="M34" s="21">
        <v>7</v>
      </c>
      <c r="N34" s="21">
        <v>10</v>
      </c>
      <c r="O34" s="21">
        <v>11</v>
      </c>
      <c r="P34" s="24">
        <f t="shared" si="0"/>
        <v>121</v>
      </c>
    </row>
    <row r="35" spans="1:16" s="4" customFormat="1" ht="10.5" customHeight="1" thickBot="1">
      <c r="A35" s="190"/>
      <c r="B35" s="186"/>
      <c r="C35" s="78" t="s">
        <v>18</v>
      </c>
      <c r="D35" s="17">
        <v>0</v>
      </c>
      <c r="E35" s="17">
        <v>8150</v>
      </c>
      <c r="F35" s="17">
        <v>1500</v>
      </c>
      <c r="G35" s="17">
        <v>0</v>
      </c>
      <c r="H35" s="17">
        <v>0</v>
      </c>
      <c r="I35" s="17">
        <v>2000</v>
      </c>
      <c r="J35" s="17">
        <v>0</v>
      </c>
      <c r="K35" s="17">
        <v>1600</v>
      </c>
      <c r="L35" s="17">
        <v>900</v>
      </c>
      <c r="M35" s="17">
        <v>250</v>
      </c>
      <c r="N35" s="17">
        <v>0</v>
      </c>
      <c r="O35" s="17">
        <v>0</v>
      </c>
      <c r="P35" s="24">
        <f t="shared" si="0"/>
        <v>14400</v>
      </c>
    </row>
    <row r="36" spans="1:16" ht="10.5" customHeight="1" thickBot="1">
      <c r="A36" s="191"/>
      <c r="B36" s="187"/>
      <c r="C36" s="71" t="s">
        <v>60</v>
      </c>
      <c r="D36" s="37">
        <v>0</v>
      </c>
      <c r="E36" s="37">
        <v>5</v>
      </c>
      <c r="F36" s="37">
        <v>1</v>
      </c>
      <c r="G36" s="37">
        <v>0</v>
      </c>
      <c r="H36" s="37">
        <v>0</v>
      </c>
      <c r="I36" s="37">
        <v>1</v>
      </c>
      <c r="J36" s="37">
        <v>0</v>
      </c>
      <c r="K36" s="37">
        <v>2</v>
      </c>
      <c r="L36" s="37">
        <v>2</v>
      </c>
      <c r="M36" s="37">
        <v>0</v>
      </c>
      <c r="N36" s="37">
        <v>0</v>
      </c>
      <c r="O36" s="37">
        <v>0</v>
      </c>
      <c r="P36" s="24">
        <f t="shared" si="0"/>
        <v>11</v>
      </c>
    </row>
    <row r="37" spans="1:16" ht="10.5" customHeight="1" thickBot="1">
      <c r="A37" s="178" t="s">
        <v>61</v>
      </c>
      <c r="B37" s="178"/>
      <c r="C37" s="178"/>
      <c r="D37" s="149">
        <f>D5+D6+D8+D9+D10+D11+D12+D13+D14+D15+D16+D17+D18+D19+D20+D21+D22+D23+D24+D25+D26+D27+D28+D30+D31+D32+D33+D35</f>
        <v>104536748</v>
      </c>
      <c r="E37" s="149">
        <f aca="true" t="shared" si="1" ref="E37:P37">E5+E6+E8+E9+E10+E11+E12+E13+E14+E15+E16+E17+E18+E19+E20+E21+E22+E23+E24+E25+E26+E27+E28+E30+E31+E32+E33+E35</f>
        <v>57329164</v>
      </c>
      <c r="F37" s="149">
        <f t="shared" si="1"/>
        <v>9713563</v>
      </c>
      <c r="G37" s="149">
        <f t="shared" si="1"/>
        <v>28696345</v>
      </c>
      <c r="H37" s="149">
        <f t="shared" si="1"/>
        <v>17590320</v>
      </c>
      <c r="I37" s="149">
        <f t="shared" si="1"/>
        <v>6216393</v>
      </c>
      <c r="J37" s="149">
        <f t="shared" si="1"/>
        <v>14544858</v>
      </c>
      <c r="K37" s="149">
        <f t="shared" si="1"/>
        <v>3322850</v>
      </c>
      <c r="L37" s="149">
        <f t="shared" si="1"/>
        <v>4754136</v>
      </c>
      <c r="M37" s="149">
        <f t="shared" si="1"/>
        <v>5788714</v>
      </c>
      <c r="N37" s="149">
        <f t="shared" si="1"/>
        <v>15207803</v>
      </c>
      <c r="O37" s="149">
        <f t="shared" si="1"/>
        <v>3399832</v>
      </c>
      <c r="P37" s="149">
        <f t="shared" si="1"/>
        <v>271100726</v>
      </c>
    </row>
    <row r="38" spans="1:11" ht="13.5" customHeight="1">
      <c r="A38" s="14" t="s">
        <v>43</v>
      </c>
      <c r="K38" s="3" t="s">
        <v>44</v>
      </c>
    </row>
    <row r="39" spans="15:16" ht="12.75">
      <c r="O39" s="151"/>
      <c r="P39" s="152"/>
    </row>
  </sheetData>
  <sheetProtection/>
  <mergeCells count="7">
    <mergeCell ref="A37:C37"/>
    <mergeCell ref="B5:B7"/>
    <mergeCell ref="B8:B29"/>
    <mergeCell ref="B30:B34"/>
    <mergeCell ref="D3:P3"/>
    <mergeCell ref="B35:B36"/>
    <mergeCell ref="A5:A36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6.7109375" style="10" customWidth="1"/>
    <col min="2" max="2" width="24.7109375" style="10" bestFit="1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9.8515625" style="3" customWidth="1"/>
    <col min="12" max="12" width="10.140625" style="3" customWidth="1"/>
    <col min="13" max="13" width="10.421875" style="3" customWidth="1"/>
    <col min="14" max="14" width="9.57421875" style="3" bestFit="1" customWidth="1"/>
    <col min="15" max="15" width="12.421875" style="9" bestFit="1" customWidth="1"/>
    <col min="16" max="16384" width="9.140625" style="3" customWidth="1"/>
  </cols>
  <sheetData>
    <row r="1" spans="1:14" ht="19.5" customHeight="1">
      <c r="A1" s="61" t="s">
        <v>145</v>
      </c>
      <c r="B1" s="75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ht="6.75" customHeight="1" thickBot="1"/>
    <row r="3" spans="3:15" ht="13.5" customHeight="1" thickBot="1">
      <c r="C3" s="188">
        <v>2010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3.5" customHeight="1" thickBot="1">
      <c r="A4" s="20" t="s">
        <v>77</v>
      </c>
      <c r="B4" s="90" t="s">
        <v>78</v>
      </c>
      <c r="C4" s="85" t="s">
        <v>112</v>
      </c>
      <c r="D4" s="85" t="s">
        <v>113</v>
      </c>
      <c r="E4" s="85" t="s">
        <v>47</v>
      </c>
      <c r="F4" s="85" t="s">
        <v>48</v>
      </c>
      <c r="G4" s="85" t="s">
        <v>49</v>
      </c>
      <c r="H4" s="85" t="s">
        <v>50</v>
      </c>
      <c r="I4" s="85" t="s">
        <v>51</v>
      </c>
      <c r="J4" s="85" t="s">
        <v>114</v>
      </c>
      <c r="K4" s="85" t="s">
        <v>115</v>
      </c>
      <c r="L4" s="85" t="s">
        <v>116</v>
      </c>
      <c r="M4" s="85" t="s">
        <v>117</v>
      </c>
      <c r="N4" s="85" t="s">
        <v>118</v>
      </c>
      <c r="O4" s="85" t="s">
        <v>153</v>
      </c>
    </row>
    <row r="5" spans="1:15" ht="23.25" customHeight="1">
      <c r="A5" s="185" t="s">
        <v>57</v>
      </c>
      <c r="B5" s="72" t="s">
        <v>58</v>
      </c>
      <c r="C5" s="16">
        <v>17049295</v>
      </c>
      <c r="D5" s="16">
        <v>17519264</v>
      </c>
      <c r="E5" s="16">
        <v>18728917</v>
      </c>
      <c r="F5" s="16">
        <v>18893463</v>
      </c>
      <c r="G5" s="16">
        <v>95875551</v>
      </c>
      <c r="H5" s="16">
        <v>13633018</v>
      </c>
      <c r="I5" s="16">
        <v>15600222</v>
      </c>
      <c r="J5" s="16">
        <v>12105510</v>
      </c>
      <c r="K5" s="16">
        <v>11039260</v>
      </c>
      <c r="L5" s="16">
        <v>13250043</v>
      </c>
      <c r="M5" s="16">
        <v>6873544</v>
      </c>
      <c r="N5" s="16">
        <v>10477352</v>
      </c>
      <c r="O5" s="24">
        <f>SUM(C5:N5)</f>
        <v>251045439</v>
      </c>
    </row>
    <row r="6" spans="1:15" s="8" customFormat="1" ht="23.25" customHeight="1" thickBot="1">
      <c r="A6" s="186"/>
      <c r="B6" s="74" t="s">
        <v>59</v>
      </c>
      <c r="C6" s="18">
        <v>7242482</v>
      </c>
      <c r="D6" s="18">
        <v>5109947</v>
      </c>
      <c r="E6" s="18">
        <v>6310963</v>
      </c>
      <c r="F6" s="18">
        <v>5068840</v>
      </c>
      <c r="G6" s="18">
        <v>32752004</v>
      </c>
      <c r="H6" s="18">
        <v>5008361</v>
      </c>
      <c r="I6" s="18">
        <v>5593404</v>
      </c>
      <c r="J6" s="18">
        <v>3757088</v>
      </c>
      <c r="K6" s="18">
        <v>2697768</v>
      </c>
      <c r="L6" s="18">
        <v>5586248</v>
      </c>
      <c r="M6" s="18">
        <v>3507358</v>
      </c>
      <c r="N6" s="18">
        <v>2602771</v>
      </c>
      <c r="O6" s="25">
        <f aca="true" t="shared" si="0" ref="O6:O37">SUM(C6:N6)</f>
        <v>85237234</v>
      </c>
    </row>
    <row r="7" spans="1:15" s="8" customFormat="1" ht="23.25" customHeight="1" thickBot="1">
      <c r="A7" s="187"/>
      <c r="B7" s="71" t="s">
        <v>60</v>
      </c>
      <c r="C7" s="21">
        <v>19</v>
      </c>
      <c r="D7" s="21">
        <v>18</v>
      </c>
      <c r="E7" s="21">
        <v>22</v>
      </c>
      <c r="F7" s="21">
        <v>20</v>
      </c>
      <c r="G7" s="21">
        <v>20</v>
      </c>
      <c r="H7" s="21">
        <v>22</v>
      </c>
      <c r="I7" s="21">
        <v>21</v>
      </c>
      <c r="J7" s="21">
        <v>22</v>
      </c>
      <c r="K7" s="21">
        <v>21</v>
      </c>
      <c r="L7" s="21">
        <v>21</v>
      </c>
      <c r="M7" s="21">
        <v>18</v>
      </c>
      <c r="N7" s="21">
        <v>20</v>
      </c>
      <c r="O7" s="156">
        <f t="shared" si="0"/>
        <v>244</v>
      </c>
    </row>
    <row r="8" spans="1:15" s="4" customFormat="1" ht="11.25" customHeight="1">
      <c r="A8" s="193" t="s">
        <v>65</v>
      </c>
      <c r="B8" s="72" t="s">
        <v>1</v>
      </c>
      <c r="C8" s="16">
        <v>18061</v>
      </c>
      <c r="D8" s="16">
        <v>18597</v>
      </c>
      <c r="E8" s="16">
        <v>29144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2880</v>
      </c>
      <c r="L8" s="16">
        <v>0</v>
      </c>
      <c r="M8" s="16">
        <v>1078646</v>
      </c>
      <c r="N8" s="16">
        <v>2</v>
      </c>
      <c r="O8" s="24">
        <f t="shared" si="0"/>
        <v>1147330</v>
      </c>
    </row>
    <row r="9" spans="1:15" s="4" customFormat="1" ht="11.25" customHeight="1">
      <c r="A9" s="194"/>
      <c r="B9" s="73" t="s">
        <v>2</v>
      </c>
      <c r="C9" s="17">
        <v>697305329</v>
      </c>
      <c r="D9" s="17">
        <v>1045959</v>
      </c>
      <c r="E9" s="17">
        <v>3302318</v>
      </c>
      <c r="F9" s="17">
        <v>1714605</v>
      </c>
      <c r="G9" s="17">
        <v>4643013</v>
      </c>
      <c r="H9" s="17">
        <v>5608823</v>
      </c>
      <c r="I9" s="17">
        <v>8204977</v>
      </c>
      <c r="J9" s="17">
        <v>6374224</v>
      </c>
      <c r="K9" s="17">
        <v>6414279</v>
      </c>
      <c r="L9" s="17">
        <v>19427387</v>
      </c>
      <c r="M9" s="17">
        <v>68192610</v>
      </c>
      <c r="N9" s="17">
        <v>5936142</v>
      </c>
      <c r="O9" s="60">
        <f t="shared" si="0"/>
        <v>828169666</v>
      </c>
    </row>
    <row r="10" spans="1:15" s="4" customFormat="1" ht="11.25" customHeight="1">
      <c r="A10" s="194"/>
      <c r="B10" s="73" t="s">
        <v>3</v>
      </c>
      <c r="C10" s="17">
        <v>231332971</v>
      </c>
      <c r="D10" s="17">
        <v>2582995</v>
      </c>
      <c r="E10" s="17">
        <v>2427640</v>
      </c>
      <c r="F10" s="17">
        <v>3181371</v>
      </c>
      <c r="G10" s="17">
        <v>535232</v>
      </c>
      <c r="H10" s="17">
        <v>2283222</v>
      </c>
      <c r="I10" s="17">
        <v>1410470</v>
      </c>
      <c r="J10" s="17">
        <v>3540235</v>
      </c>
      <c r="K10" s="17">
        <v>666664</v>
      </c>
      <c r="L10" s="17">
        <v>390763</v>
      </c>
      <c r="M10" s="17">
        <v>170177</v>
      </c>
      <c r="N10" s="17">
        <v>5906373</v>
      </c>
      <c r="O10" s="60">
        <f t="shared" si="0"/>
        <v>254428113</v>
      </c>
    </row>
    <row r="11" spans="1:15" s="4" customFormat="1" ht="11.25" customHeight="1">
      <c r="A11" s="194"/>
      <c r="B11" s="73" t="s">
        <v>4</v>
      </c>
      <c r="C11" s="17">
        <v>183960</v>
      </c>
      <c r="D11" s="17">
        <v>107000</v>
      </c>
      <c r="E11" s="17">
        <v>2675</v>
      </c>
      <c r="F11" s="17">
        <v>994435</v>
      </c>
      <c r="G11" s="17">
        <v>1633757</v>
      </c>
      <c r="H11" s="17">
        <v>513262</v>
      </c>
      <c r="I11" s="17">
        <v>507404</v>
      </c>
      <c r="J11" s="17">
        <v>267183</v>
      </c>
      <c r="K11" s="17">
        <v>3135</v>
      </c>
      <c r="L11" s="17">
        <v>54340</v>
      </c>
      <c r="M11" s="17">
        <v>432441</v>
      </c>
      <c r="N11" s="17">
        <v>802508</v>
      </c>
      <c r="O11" s="60">
        <f t="shared" si="0"/>
        <v>5502100</v>
      </c>
    </row>
    <row r="12" spans="1:15" s="4" customFormat="1" ht="11.25" customHeight="1">
      <c r="A12" s="194"/>
      <c r="B12" s="73" t="s">
        <v>155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691000</v>
      </c>
      <c r="J12" s="17">
        <v>141846</v>
      </c>
      <c r="K12" s="17">
        <v>1039861</v>
      </c>
      <c r="L12" s="17">
        <v>620990</v>
      </c>
      <c r="M12" s="17">
        <v>502500</v>
      </c>
      <c r="N12" s="17">
        <v>203312</v>
      </c>
      <c r="O12" s="60">
        <f t="shared" si="0"/>
        <v>3199509</v>
      </c>
    </row>
    <row r="13" spans="1:15" s="4" customFormat="1" ht="11.25" customHeight="1">
      <c r="A13" s="194"/>
      <c r="B13" s="73" t="s">
        <v>5</v>
      </c>
      <c r="C13" s="17">
        <v>525</v>
      </c>
      <c r="D13" s="17">
        <v>18844</v>
      </c>
      <c r="E13" s="17">
        <v>37200</v>
      </c>
      <c r="F13" s="17">
        <v>671459</v>
      </c>
      <c r="G13" s="17">
        <v>318320</v>
      </c>
      <c r="H13" s="17">
        <v>521130</v>
      </c>
      <c r="I13" s="17">
        <v>24022775</v>
      </c>
      <c r="J13" s="17">
        <v>2387066</v>
      </c>
      <c r="K13" s="17">
        <v>8867731</v>
      </c>
      <c r="L13" s="17">
        <v>280689</v>
      </c>
      <c r="M13" s="17">
        <v>4002545</v>
      </c>
      <c r="N13" s="17">
        <v>337474</v>
      </c>
      <c r="O13" s="60">
        <f t="shared" si="0"/>
        <v>41465758</v>
      </c>
    </row>
    <row r="14" spans="1:15" s="4" customFormat="1" ht="11.25" customHeight="1">
      <c r="A14" s="194"/>
      <c r="B14" s="73" t="s">
        <v>6</v>
      </c>
      <c r="C14" s="17">
        <v>108000</v>
      </c>
      <c r="D14" s="17">
        <v>10760</v>
      </c>
      <c r="E14" s="17">
        <v>71972</v>
      </c>
      <c r="F14" s="17">
        <v>209030</v>
      </c>
      <c r="G14" s="17">
        <v>686460</v>
      </c>
      <c r="H14" s="17">
        <v>0</v>
      </c>
      <c r="I14" s="17">
        <v>50600</v>
      </c>
      <c r="J14" s="17">
        <v>326550</v>
      </c>
      <c r="K14" s="17">
        <v>0</v>
      </c>
      <c r="L14" s="17">
        <v>0</v>
      </c>
      <c r="M14" s="17">
        <v>0</v>
      </c>
      <c r="N14" s="17">
        <v>0</v>
      </c>
      <c r="O14" s="60">
        <f t="shared" si="0"/>
        <v>1463372</v>
      </c>
    </row>
    <row r="15" spans="1:15" s="4" customFormat="1" ht="11.25" customHeight="1">
      <c r="A15" s="194"/>
      <c r="B15" s="73" t="s">
        <v>7</v>
      </c>
      <c r="C15" s="17">
        <v>69950</v>
      </c>
      <c r="D15" s="17">
        <v>0</v>
      </c>
      <c r="E15" s="17">
        <v>0</v>
      </c>
      <c r="F15" s="17">
        <v>714080</v>
      </c>
      <c r="G15" s="17">
        <v>724308</v>
      </c>
      <c r="H15" s="17">
        <v>113145</v>
      </c>
      <c r="I15" s="17">
        <v>521985</v>
      </c>
      <c r="J15" s="17">
        <v>287200</v>
      </c>
      <c r="K15" s="17">
        <v>4416640</v>
      </c>
      <c r="L15" s="17">
        <v>274720</v>
      </c>
      <c r="M15" s="17">
        <v>132500</v>
      </c>
      <c r="N15" s="17">
        <v>0</v>
      </c>
      <c r="O15" s="60">
        <f t="shared" si="0"/>
        <v>7254528</v>
      </c>
    </row>
    <row r="16" spans="1:15" s="4" customFormat="1" ht="11.25" customHeight="1">
      <c r="A16" s="194"/>
      <c r="B16" s="73" t="s">
        <v>23</v>
      </c>
      <c r="C16" s="17">
        <v>616854</v>
      </c>
      <c r="D16" s="17">
        <v>26900</v>
      </c>
      <c r="E16" s="17">
        <v>0</v>
      </c>
      <c r="F16" s="17">
        <v>629365</v>
      </c>
      <c r="G16" s="17">
        <v>188330</v>
      </c>
      <c r="H16" s="17">
        <v>1439405</v>
      </c>
      <c r="I16" s="17">
        <v>153000</v>
      </c>
      <c r="J16" s="17">
        <v>169320</v>
      </c>
      <c r="K16" s="17">
        <v>1429592</v>
      </c>
      <c r="L16" s="17">
        <v>0</v>
      </c>
      <c r="M16" s="17">
        <v>153000</v>
      </c>
      <c r="N16" s="17">
        <v>0</v>
      </c>
      <c r="O16" s="60">
        <f t="shared" si="0"/>
        <v>4805766</v>
      </c>
    </row>
    <row r="17" spans="1:15" s="4" customFormat="1" ht="10.5" customHeight="1">
      <c r="A17" s="194"/>
      <c r="B17" s="73" t="s">
        <v>8</v>
      </c>
      <c r="C17" s="17">
        <v>504613</v>
      </c>
      <c r="D17" s="17">
        <v>112468652</v>
      </c>
      <c r="E17" s="17">
        <v>12498486</v>
      </c>
      <c r="F17" s="17">
        <v>33509005</v>
      </c>
      <c r="G17" s="17">
        <v>926835</v>
      </c>
      <c r="H17" s="17">
        <v>4908159</v>
      </c>
      <c r="I17" s="17">
        <v>9189030</v>
      </c>
      <c r="J17" s="17">
        <v>1064713</v>
      </c>
      <c r="K17" s="17">
        <v>1571057</v>
      </c>
      <c r="L17" s="17">
        <v>642750</v>
      </c>
      <c r="M17" s="17">
        <v>4143126</v>
      </c>
      <c r="N17" s="17">
        <v>885424</v>
      </c>
      <c r="O17" s="60">
        <f>SUM(C17:N17)</f>
        <v>182311850</v>
      </c>
    </row>
    <row r="18" spans="1:15" s="4" customFormat="1" ht="11.25" customHeight="1">
      <c r="A18" s="194"/>
      <c r="B18" s="73" t="s">
        <v>10</v>
      </c>
      <c r="C18" s="17">
        <v>814442</v>
      </c>
      <c r="D18" s="17">
        <v>750295</v>
      </c>
      <c r="E18" s="17">
        <v>1307346</v>
      </c>
      <c r="F18" s="17">
        <v>637046</v>
      </c>
      <c r="G18" s="17">
        <v>191396</v>
      </c>
      <c r="H18" s="17">
        <v>185907</v>
      </c>
      <c r="I18" s="17">
        <v>42338</v>
      </c>
      <c r="J18" s="17">
        <v>117820</v>
      </c>
      <c r="K18" s="17">
        <v>540098</v>
      </c>
      <c r="L18" s="17">
        <v>415599</v>
      </c>
      <c r="M18" s="17">
        <v>148549</v>
      </c>
      <c r="N18" s="17">
        <v>319314</v>
      </c>
      <c r="O18" s="60">
        <f t="shared" si="0"/>
        <v>5470150</v>
      </c>
    </row>
    <row r="19" spans="1:15" s="4" customFormat="1" ht="11.25" customHeight="1">
      <c r="A19" s="194"/>
      <c r="B19" s="73" t="s">
        <v>19</v>
      </c>
      <c r="C19" s="17">
        <v>484800</v>
      </c>
      <c r="D19" s="17">
        <v>223450</v>
      </c>
      <c r="E19" s="17">
        <v>717018</v>
      </c>
      <c r="F19" s="17">
        <v>589141</v>
      </c>
      <c r="G19" s="17">
        <v>2533180</v>
      </c>
      <c r="H19" s="17">
        <v>1467534</v>
      </c>
      <c r="I19" s="17">
        <v>314000</v>
      </c>
      <c r="J19" s="17">
        <v>362162</v>
      </c>
      <c r="K19" s="17">
        <v>0</v>
      </c>
      <c r="L19" s="17">
        <v>80400</v>
      </c>
      <c r="M19" s="17">
        <v>543147</v>
      </c>
      <c r="N19" s="17">
        <v>486750</v>
      </c>
      <c r="O19" s="60">
        <f t="shared" si="0"/>
        <v>7801582</v>
      </c>
    </row>
    <row r="20" spans="1:15" s="4" customFormat="1" ht="11.25" customHeight="1">
      <c r="A20" s="194"/>
      <c r="B20" s="73" t="s">
        <v>22</v>
      </c>
      <c r="C20" s="17">
        <v>65400</v>
      </c>
      <c r="D20" s="17">
        <v>200400</v>
      </c>
      <c r="E20" s="17">
        <v>709334</v>
      </c>
      <c r="F20" s="17">
        <v>153000</v>
      </c>
      <c r="G20" s="17">
        <v>418580</v>
      </c>
      <c r="H20" s="17">
        <v>245674</v>
      </c>
      <c r="I20" s="17">
        <v>244700</v>
      </c>
      <c r="J20" s="17">
        <v>302000</v>
      </c>
      <c r="K20" s="17">
        <v>1044560</v>
      </c>
      <c r="L20" s="17">
        <v>188036</v>
      </c>
      <c r="M20" s="17">
        <v>2440860</v>
      </c>
      <c r="N20" s="17">
        <v>53040</v>
      </c>
      <c r="O20" s="60">
        <f t="shared" si="0"/>
        <v>6065584</v>
      </c>
    </row>
    <row r="21" spans="1:15" s="4" customFormat="1" ht="11.25" customHeight="1">
      <c r="A21" s="194"/>
      <c r="B21" s="73" t="s">
        <v>24</v>
      </c>
      <c r="C21" s="17">
        <v>0</v>
      </c>
      <c r="D21" s="17">
        <v>10300</v>
      </c>
      <c r="E21" s="17">
        <v>309</v>
      </c>
      <c r="F21" s="17">
        <v>85132</v>
      </c>
      <c r="G21" s="17">
        <v>31730</v>
      </c>
      <c r="H21" s="17">
        <v>0</v>
      </c>
      <c r="I21" s="17">
        <v>0</v>
      </c>
      <c r="J21" s="17">
        <v>0</v>
      </c>
      <c r="K21" s="17">
        <v>32208</v>
      </c>
      <c r="L21" s="17">
        <v>0</v>
      </c>
      <c r="M21" s="17">
        <v>0</v>
      </c>
      <c r="N21" s="17">
        <v>35700</v>
      </c>
      <c r="O21" s="60">
        <f t="shared" si="0"/>
        <v>195379</v>
      </c>
    </row>
    <row r="22" spans="1:15" s="4" customFormat="1" ht="11.25" customHeight="1">
      <c r="A22" s="194"/>
      <c r="B22" s="73" t="s">
        <v>156</v>
      </c>
      <c r="C22" s="17">
        <v>0</v>
      </c>
      <c r="D22" s="17">
        <v>0</v>
      </c>
      <c r="E22" s="17">
        <v>0</v>
      </c>
      <c r="F22" s="17">
        <v>2509935</v>
      </c>
      <c r="G22" s="17">
        <v>966877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60">
        <f t="shared" si="0"/>
        <v>3476812</v>
      </c>
    </row>
    <row r="23" spans="1:15" s="4" customFormat="1" ht="11.25" customHeight="1">
      <c r="A23" s="194"/>
      <c r="B23" s="73" t="s">
        <v>11</v>
      </c>
      <c r="C23" s="17">
        <v>0</v>
      </c>
      <c r="D23" s="17">
        <v>10750</v>
      </c>
      <c r="E23" s="17">
        <v>1273047</v>
      </c>
      <c r="F23" s="17">
        <v>22500</v>
      </c>
      <c r="G23" s="17">
        <v>0</v>
      </c>
      <c r="H23" s="17">
        <v>2300</v>
      </c>
      <c r="I23" s="17">
        <v>46000</v>
      </c>
      <c r="J23" s="17">
        <v>0</v>
      </c>
      <c r="K23" s="17">
        <v>10325</v>
      </c>
      <c r="L23" s="17">
        <v>0</v>
      </c>
      <c r="M23" s="17">
        <v>81000</v>
      </c>
      <c r="N23" s="17">
        <v>27500</v>
      </c>
      <c r="O23" s="60">
        <f t="shared" si="0"/>
        <v>1473422</v>
      </c>
    </row>
    <row r="24" spans="1:15" s="4" customFormat="1" ht="11.25" customHeight="1">
      <c r="A24" s="194"/>
      <c r="B24" s="73" t="s">
        <v>12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544500</v>
      </c>
      <c r="J24" s="17">
        <v>99000</v>
      </c>
      <c r="K24" s="17">
        <v>386700</v>
      </c>
      <c r="L24" s="17">
        <v>0</v>
      </c>
      <c r="M24" s="17">
        <v>0</v>
      </c>
      <c r="N24" s="17">
        <v>0</v>
      </c>
      <c r="O24" s="60">
        <f t="shared" si="0"/>
        <v>1030200</v>
      </c>
    </row>
    <row r="25" spans="1:15" s="4" customFormat="1" ht="11.25" customHeight="1">
      <c r="A25" s="194"/>
      <c r="B25" s="73" t="s">
        <v>13</v>
      </c>
      <c r="C25" s="17">
        <v>4630007</v>
      </c>
      <c r="D25" s="17">
        <v>13024058</v>
      </c>
      <c r="E25" s="17">
        <v>5798298</v>
      </c>
      <c r="F25" s="17">
        <v>6307300</v>
      </c>
      <c r="G25" s="17">
        <v>4868004</v>
      </c>
      <c r="H25" s="17">
        <v>7645989</v>
      </c>
      <c r="I25" s="17">
        <v>23363319</v>
      </c>
      <c r="J25" s="17">
        <v>2287646</v>
      </c>
      <c r="K25" s="17">
        <v>2404701</v>
      </c>
      <c r="L25" s="17">
        <v>461691</v>
      </c>
      <c r="M25" s="17">
        <v>125161</v>
      </c>
      <c r="N25" s="17">
        <v>3662553</v>
      </c>
      <c r="O25" s="60">
        <f t="shared" si="0"/>
        <v>74578727</v>
      </c>
    </row>
    <row r="26" spans="1:15" s="4" customFormat="1" ht="11.25" customHeight="1">
      <c r="A26" s="194"/>
      <c r="B26" s="73" t="s">
        <v>14</v>
      </c>
      <c r="C26" s="17">
        <v>1080040</v>
      </c>
      <c r="D26" s="17">
        <v>4320421</v>
      </c>
      <c r="E26" s="17">
        <v>5274035</v>
      </c>
      <c r="F26" s="17">
        <v>7764536</v>
      </c>
      <c r="G26" s="17">
        <v>1262286</v>
      </c>
      <c r="H26" s="17">
        <v>1120834</v>
      </c>
      <c r="I26" s="17">
        <v>26636069</v>
      </c>
      <c r="J26" s="17">
        <v>635188</v>
      </c>
      <c r="K26" s="17">
        <v>8003798</v>
      </c>
      <c r="L26" s="17">
        <v>13884411</v>
      </c>
      <c r="M26" s="17">
        <v>23110054</v>
      </c>
      <c r="N26" s="17">
        <v>1014108</v>
      </c>
      <c r="O26" s="60">
        <f t="shared" si="0"/>
        <v>94105780</v>
      </c>
    </row>
    <row r="27" spans="1:15" s="4" customFormat="1" ht="11.25" customHeight="1">
      <c r="A27" s="194"/>
      <c r="B27" s="73" t="s">
        <v>15</v>
      </c>
      <c r="C27" s="17">
        <v>10150</v>
      </c>
      <c r="D27" s="17">
        <v>58058</v>
      </c>
      <c r="E27" s="17">
        <v>0</v>
      </c>
      <c r="F27" s="17">
        <v>412239</v>
      </c>
      <c r="G27" s="17">
        <v>201600</v>
      </c>
      <c r="H27" s="17">
        <v>1193472</v>
      </c>
      <c r="I27" s="17">
        <v>260568</v>
      </c>
      <c r="J27" s="17">
        <v>1227436</v>
      </c>
      <c r="K27" s="17">
        <v>143950</v>
      </c>
      <c r="L27" s="17">
        <v>21420</v>
      </c>
      <c r="M27" s="17">
        <v>99959</v>
      </c>
      <c r="N27" s="17">
        <v>52450</v>
      </c>
      <c r="O27" s="60">
        <f t="shared" si="0"/>
        <v>3681302</v>
      </c>
    </row>
    <row r="28" spans="1:15" s="4" customFormat="1" ht="11.25" customHeight="1" thickBot="1">
      <c r="A28" s="194"/>
      <c r="B28" s="74" t="s">
        <v>16</v>
      </c>
      <c r="C28" s="18">
        <v>0</v>
      </c>
      <c r="D28" s="18">
        <v>254148</v>
      </c>
      <c r="E28" s="18">
        <v>0</v>
      </c>
      <c r="F28" s="18">
        <v>311282</v>
      </c>
      <c r="G28" s="18">
        <v>147258</v>
      </c>
      <c r="H28" s="18">
        <v>756894</v>
      </c>
      <c r="I28" s="18">
        <v>179275</v>
      </c>
      <c r="J28" s="18">
        <v>16400</v>
      </c>
      <c r="K28" s="18">
        <v>0</v>
      </c>
      <c r="L28" s="18">
        <v>63000</v>
      </c>
      <c r="M28" s="18">
        <v>0</v>
      </c>
      <c r="N28" s="18">
        <v>0</v>
      </c>
      <c r="O28" s="25">
        <f t="shared" si="0"/>
        <v>1728257</v>
      </c>
    </row>
    <row r="29" spans="1:15" s="4" customFormat="1" ht="10.5" customHeight="1" thickBot="1">
      <c r="A29" s="195"/>
      <c r="B29" s="71" t="s">
        <v>60</v>
      </c>
      <c r="C29" s="21">
        <v>17</v>
      </c>
      <c r="D29" s="21">
        <v>18</v>
      </c>
      <c r="E29" s="21">
        <v>19</v>
      </c>
      <c r="F29" s="21">
        <v>17</v>
      </c>
      <c r="G29" s="21">
        <v>18</v>
      </c>
      <c r="H29" s="21">
        <v>16</v>
      </c>
      <c r="I29" s="21">
        <v>18</v>
      </c>
      <c r="J29" s="21">
        <v>21</v>
      </c>
      <c r="K29" s="21">
        <v>21</v>
      </c>
      <c r="L29" s="21">
        <v>16</v>
      </c>
      <c r="M29" s="21">
        <v>11</v>
      </c>
      <c r="N29" s="21">
        <v>18</v>
      </c>
      <c r="O29" s="156">
        <f t="shared" si="0"/>
        <v>210</v>
      </c>
    </row>
    <row r="30" spans="1:15" s="4" customFormat="1" ht="11.25" customHeight="1">
      <c r="A30" s="185" t="s">
        <v>63</v>
      </c>
      <c r="B30" s="72" t="s">
        <v>67</v>
      </c>
      <c r="C30" s="16">
        <v>157000</v>
      </c>
      <c r="D30" s="16">
        <v>0</v>
      </c>
      <c r="E30" s="16">
        <v>0</v>
      </c>
      <c r="F30" s="16">
        <v>0</v>
      </c>
      <c r="G30" s="16">
        <v>0</v>
      </c>
      <c r="H30" s="16">
        <v>596850</v>
      </c>
      <c r="I30" s="16">
        <v>0</v>
      </c>
      <c r="J30" s="16">
        <v>0</v>
      </c>
      <c r="K30" s="16">
        <v>8250</v>
      </c>
      <c r="L30" s="16">
        <v>0</v>
      </c>
      <c r="M30" s="16">
        <v>0</v>
      </c>
      <c r="N30" s="16">
        <v>540</v>
      </c>
      <c r="O30" s="24">
        <f t="shared" si="0"/>
        <v>762640</v>
      </c>
    </row>
    <row r="31" spans="1:15" s="4" customFormat="1" ht="11.25" customHeight="1">
      <c r="A31" s="186"/>
      <c r="B31" s="73" t="s">
        <v>17</v>
      </c>
      <c r="C31" s="17">
        <v>45262</v>
      </c>
      <c r="D31" s="17">
        <v>208624</v>
      </c>
      <c r="E31" s="17">
        <v>411947</v>
      </c>
      <c r="F31" s="17">
        <v>341859</v>
      </c>
      <c r="G31" s="17">
        <v>169600</v>
      </c>
      <c r="H31" s="17">
        <v>225175</v>
      </c>
      <c r="I31" s="17">
        <v>116789</v>
      </c>
      <c r="J31" s="17">
        <v>233666</v>
      </c>
      <c r="K31" s="17">
        <v>408928</v>
      </c>
      <c r="L31" s="17">
        <v>75576</v>
      </c>
      <c r="M31" s="17">
        <v>209736</v>
      </c>
      <c r="N31" s="17">
        <v>291061</v>
      </c>
      <c r="O31" s="60">
        <f t="shared" si="0"/>
        <v>2738223</v>
      </c>
    </row>
    <row r="32" spans="1:15" s="4" customFormat="1" ht="11.25" customHeight="1">
      <c r="A32" s="186"/>
      <c r="B32" s="73" t="s">
        <v>105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21813</v>
      </c>
      <c r="O32" s="60">
        <f t="shared" si="0"/>
        <v>21813</v>
      </c>
    </row>
    <row r="33" spans="1:15" s="4" customFormat="1" ht="11.25" customHeight="1" thickBot="1">
      <c r="A33" s="186"/>
      <c r="B33" s="73" t="s">
        <v>162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25">
        <f t="shared" si="0"/>
        <v>0</v>
      </c>
    </row>
    <row r="34" spans="1:15" s="4" customFormat="1" ht="11.25" customHeight="1" thickBot="1">
      <c r="A34" s="187"/>
      <c r="B34" s="150" t="s">
        <v>60</v>
      </c>
      <c r="C34" s="21">
        <v>6</v>
      </c>
      <c r="D34" s="21">
        <v>9</v>
      </c>
      <c r="E34" s="21">
        <v>10</v>
      </c>
      <c r="F34" s="21">
        <v>14</v>
      </c>
      <c r="G34" s="21">
        <v>10</v>
      </c>
      <c r="H34" s="21">
        <v>11</v>
      </c>
      <c r="I34" s="21">
        <v>12</v>
      </c>
      <c r="J34" s="21">
        <v>8</v>
      </c>
      <c r="K34" s="21">
        <v>13</v>
      </c>
      <c r="L34" s="21">
        <v>7</v>
      </c>
      <c r="M34" s="21">
        <v>10</v>
      </c>
      <c r="N34" s="21">
        <v>11</v>
      </c>
      <c r="O34" s="156">
        <f t="shared" si="0"/>
        <v>121</v>
      </c>
    </row>
    <row r="35" spans="1:15" s="4" customFormat="1" ht="16.5" customHeight="1" thickBot="1">
      <c r="A35" s="185" t="s">
        <v>68</v>
      </c>
      <c r="B35" s="73" t="s">
        <v>167</v>
      </c>
      <c r="C35" s="17">
        <v>0</v>
      </c>
      <c r="D35" s="17">
        <v>837943</v>
      </c>
      <c r="E35" s="17">
        <v>153000</v>
      </c>
      <c r="F35" s="17">
        <v>0</v>
      </c>
      <c r="G35" s="17">
        <v>0</v>
      </c>
      <c r="H35" s="17">
        <v>209000</v>
      </c>
      <c r="I35" s="17">
        <v>0</v>
      </c>
      <c r="J35" s="17">
        <v>164800</v>
      </c>
      <c r="K35" s="17">
        <v>92700</v>
      </c>
      <c r="L35" s="17">
        <v>26000</v>
      </c>
      <c r="M35" s="17">
        <v>0</v>
      </c>
      <c r="N35" s="17">
        <v>0</v>
      </c>
      <c r="O35" s="24">
        <f t="shared" si="0"/>
        <v>1483443</v>
      </c>
    </row>
    <row r="36" spans="1:15" ht="16.5" customHeight="1" thickBot="1">
      <c r="A36" s="187"/>
      <c r="B36" s="71" t="s">
        <v>60</v>
      </c>
      <c r="C36" s="37">
        <v>0</v>
      </c>
      <c r="D36" s="37">
        <v>5</v>
      </c>
      <c r="E36" s="37">
        <v>1</v>
      </c>
      <c r="F36" s="37">
        <v>0</v>
      </c>
      <c r="G36" s="37">
        <v>0</v>
      </c>
      <c r="H36" s="37">
        <v>1</v>
      </c>
      <c r="I36" s="37">
        <v>0</v>
      </c>
      <c r="J36" s="37">
        <v>2</v>
      </c>
      <c r="K36" s="37">
        <v>2</v>
      </c>
      <c r="L36" s="37">
        <v>0</v>
      </c>
      <c r="M36" s="37">
        <v>0</v>
      </c>
      <c r="N36" s="37">
        <v>0</v>
      </c>
      <c r="O36" s="24">
        <f t="shared" si="0"/>
        <v>11</v>
      </c>
    </row>
    <row r="37" spans="1:15" ht="13.5" thickBot="1">
      <c r="A37" s="192" t="s">
        <v>160</v>
      </c>
      <c r="B37" s="178"/>
      <c r="C37" s="149">
        <f>C5+C6+C8+C9+C10+C11+C12+C13+C14+C15+C16+C17+C18+C19+C20+C21+C22+C23+C24+C25+C26+C27+C28+C30+C31+C32+C33+C35</f>
        <v>961719141</v>
      </c>
      <c r="D37" s="149">
        <f aca="true" t="shared" si="1" ref="D37:N37">D5+D6+D8+D9+D10+D11+D12+D13+D14+D15+D16+D17+D18+D19+D20+D21+D22+D23+D24+D25+D26+D27+D28+D30+D31+D32+D33+D35</f>
        <v>158807365</v>
      </c>
      <c r="E37" s="149">
        <f t="shared" si="1"/>
        <v>59053649</v>
      </c>
      <c r="F37" s="149">
        <f t="shared" si="1"/>
        <v>84719623</v>
      </c>
      <c r="G37" s="149">
        <f t="shared" si="1"/>
        <v>149074321</v>
      </c>
      <c r="H37" s="149">
        <f t="shared" si="1"/>
        <v>47678154</v>
      </c>
      <c r="I37" s="149">
        <f t="shared" si="1"/>
        <v>117692425</v>
      </c>
      <c r="J37" s="149">
        <f t="shared" si="1"/>
        <v>35867053</v>
      </c>
      <c r="K37" s="149">
        <f t="shared" si="1"/>
        <v>51225085</v>
      </c>
      <c r="L37" s="149">
        <f t="shared" si="1"/>
        <v>55744063</v>
      </c>
      <c r="M37" s="149">
        <f t="shared" si="1"/>
        <v>115946913</v>
      </c>
      <c r="N37" s="149">
        <f t="shared" si="1"/>
        <v>33116187</v>
      </c>
      <c r="O37" s="23">
        <f t="shared" si="0"/>
        <v>1870643979</v>
      </c>
    </row>
    <row r="38" spans="1:10" ht="13.5" customHeight="1">
      <c r="A38" s="14" t="s">
        <v>43</v>
      </c>
      <c r="B38" s="65"/>
      <c r="J38" s="3" t="s">
        <v>44</v>
      </c>
    </row>
    <row r="39" ht="12.75">
      <c r="C39" s="157"/>
    </row>
    <row r="40" ht="12.75">
      <c r="O40" s="153"/>
    </row>
  </sheetData>
  <sheetProtection/>
  <mergeCells count="6">
    <mergeCell ref="A37:B37"/>
    <mergeCell ref="C3:O3"/>
    <mergeCell ref="A35:A36"/>
    <mergeCell ref="A5:A7"/>
    <mergeCell ref="A8:A29"/>
    <mergeCell ref="A30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4.140625" style="65" customWidth="1"/>
    <col min="4" max="4" width="6.28125" style="58" customWidth="1"/>
    <col min="5" max="5" width="5.7109375" style="58" customWidth="1"/>
    <col min="6" max="6" width="5.421875" style="58" bestFit="1" customWidth="1"/>
    <col min="7" max="8" width="5.7109375" style="58" bestFit="1" customWidth="1"/>
    <col min="9" max="9" width="6.00390625" style="58" bestFit="1" customWidth="1"/>
    <col min="10" max="11" width="5.57421875" style="58" bestFit="1" customWidth="1"/>
    <col min="12" max="12" width="6.8515625" style="58" bestFit="1" customWidth="1"/>
    <col min="13" max="15" width="5.8515625" style="58" bestFit="1" customWidth="1"/>
    <col min="16" max="16384" width="9.140625" style="58" customWidth="1"/>
  </cols>
  <sheetData>
    <row r="1" spans="1:15" ht="19.5" customHeight="1">
      <c r="A1" s="61" t="s">
        <v>147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3" s="3" customFormat="1" ht="6.75" customHeight="1" thickBot="1">
      <c r="B2" s="10"/>
      <c r="C2" s="65"/>
    </row>
    <row r="3" spans="2:15" s="3" customFormat="1" ht="13.5" customHeight="1" thickBot="1">
      <c r="B3" s="10"/>
      <c r="C3" s="65"/>
      <c r="D3" s="196">
        <v>2010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1:15" s="3" customFormat="1" ht="13.5" customHeight="1" thickBot="1">
      <c r="A4" s="5"/>
      <c r="B4" s="20" t="s">
        <v>77</v>
      </c>
      <c r="C4" s="90" t="s">
        <v>78</v>
      </c>
      <c r="D4" s="85" t="s">
        <v>112</v>
      </c>
      <c r="E4" s="85" t="s">
        <v>113</v>
      </c>
      <c r="F4" s="85" t="s">
        <v>47</v>
      </c>
      <c r="G4" s="85" t="s">
        <v>48</v>
      </c>
      <c r="H4" s="85" t="s">
        <v>49</v>
      </c>
      <c r="I4" s="85" t="s">
        <v>50</v>
      </c>
      <c r="J4" s="85" t="s">
        <v>51</v>
      </c>
      <c r="K4" s="85" t="s">
        <v>114</v>
      </c>
      <c r="L4" s="85" t="s">
        <v>115</v>
      </c>
      <c r="M4" s="85" t="s">
        <v>116</v>
      </c>
      <c r="N4" s="85" t="s">
        <v>117</v>
      </c>
      <c r="O4" s="85" t="s">
        <v>118</v>
      </c>
    </row>
    <row r="5" spans="1:15" ht="33.75" customHeight="1">
      <c r="A5" s="199" t="s">
        <v>121</v>
      </c>
      <c r="B5" s="185" t="s">
        <v>57</v>
      </c>
      <c r="C5" s="76" t="s">
        <v>58</v>
      </c>
      <c r="D5" s="16">
        <v>2170</v>
      </c>
      <c r="E5" s="16">
        <v>2201</v>
      </c>
      <c r="F5" s="16">
        <v>2272</v>
      </c>
      <c r="G5" s="16">
        <v>2296</v>
      </c>
      <c r="H5" s="16">
        <v>2321</v>
      </c>
      <c r="I5" s="16">
        <v>2250</v>
      </c>
      <c r="J5" s="16">
        <v>2060</v>
      </c>
      <c r="K5" s="16">
        <v>1876</v>
      </c>
      <c r="L5" s="16">
        <v>1889</v>
      </c>
      <c r="M5" s="16">
        <v>1860</v>
      </c>
      <c r="N5" s="16">
        <v>1859</v>
      </c>
      <c r="O5" s="16">
        <v>1853</v>
      </c>
    </row>
    <row r="6" spans="1:15" s="232" customFormat="1" ht="33.75" customHeight="1" thickBot="1">
      <c r="A6" s="200"/>
      <c r="B6" s="198"/>
      <c r="C6" s="77" t="s">
        <v>59</v>
      </c>
      <c r="D6" s="18">
        <v>1396.2</v>
      </c>
      <c r="E6" s="18">
        <v>1436.5</v>
      </c>
      <c r="F6" s="18">
        <v>1482</v>
      </c>
      <c r="G6" s="18">
        <v>1478</v>
      </c>
      <c r="H6" s="18">
        <v>1496</v>
      </c>
      <c r="I6" s="18">
        <v>1459</v>
      </c>
      <c r="J6" s="18">
        <v>1337.05</v>
      </c>
      <c r="K6" s="18">
        <v>1205</v>
      </c>
      <c r="L6" s="18">
        <v>1215</v>
      </c>
      <c r="M6" s="18">
        <v>1207</v>
      </c>
      <c r="N6" s="18">
        <v>1206</v>
      </c>
      <c r="O6" s="18">
        <v>1210.95</v>
      </c>
    </row>
    <row r="7" spans="1:15" s="232" customFormat="1" ht="15.75" customHeight="1">
      <c r="A7" s="200"/>
      <c r="B7" s="193" t="s">
        <v>65</v>
      </c>
      <c r="C7" s="76" t="s">
        <v>1</v>
      </c>
      <c r="D7" s="16">
        <v>84.494</v>
      </c>
      <c r="E7" s="16">
        <v>76.35</v>
      </c>
      <c r="F7" s="16">
        <v>84.494</v>
      </c>
      <c r="G7" s="16">
        <v>84.494</v>
      </c>
      <c r="H7" s="16">
        <v>84.494</v>
      </c>
      <c r="I7" s="16">
        <v>84.494</v>
      </c>
      <c r="J7" s="16">
        <v>84</v>
      </c>
      <c r="K7" s="16">
        <v>84.494</v>
      </c>
      <c r="L7" s="16">
        <v>85.003</v>
      </c>
      <c r="M7" s="16">
        <v>85.003</v>
      </c>
      <c r="N7" s="16">
        <v>85</v>
      </c>
      <c r="O7" s="16">
        <v>84.494</v>
      </c>
    </row>
    <row r="8" spans="1:15" s="232" customFormat="1" ht="15.75" customHeight="1">
      <c r="A8" s="200"/>
      <c r="B8" s="194"/>
      <c r="C8" s="78" t="s">
        <v>2</v>
      </c>
      <c r="D8" s="17">
        <v>3028.866808</v>
      </c>
      <c r="E8" s="17">
        <v>2994.447</v>
      </c>
      <c r="F8" s="17">
        <v>3028.866</v>
      </c>
      <c r="G8" s="17">
        <v>2960.028</v>
      </c>
      <c r="H8" s="17">
        <v>2825.795</v>
      </c>
      <c r="I8" s="17">
        <v>2805.143</v>
      </c>
      <c r="J8" s="17">
        <v>2753.515</v>
      </c>
      <c r="K8" s="17">
        <v>2753.515</v>
      </c>
      <c r="L8" s="17">
        <v>2822</v>
      </c>
      <c r="M8" s="17">
        <v>2750.073</v>
      </c>
      <c r="N8" s="17">
        <v>2754</v>
      </c>
      <c r="O8" s="17">
        <v>2888.875</v>
      </c>
    </row>
    <row r="9" spans="1:15" s="232" customFormat="1" ht="15.75" customHeight="1">
      <c r="A9" s="200"/>
      <c r="B9" s="194"/>
      <c r="C9" s="78" t="s">
        <v>3</v>
      </c>
      <c r="D9" s="17">
        <v>866.014366</v>
      </c>
      <c r="E9" s="17">
        <v>909.537</v>
      </c>
      <c r="F9" s="17">
        <v>944.578</v>
      </c>
      <c r="G9" s="17">
        <v>900.701</v>
      </c>
      <c r="H9" s="17">
        <v>894.097</v>
      </c>
      <c r="I9" s="17">
        <v>848.324</v>
      </c>
      <c r="J9" s="17">
        <v>860.53</v>
      </c>
      <c r="K9" s="17">
        <v>879.857</v>
      </c>
      <c r="L9" s="17">
        <v>905.286</v>
      </c>
      <c r="M9" s="17">
        <v>834.084</v>
      </c>
      <c r="N9" s="17">
        <v>905</v>
      </c>
      <c r="O9" s="17">
        <v>915.458</v>
      </c>
    </row>
    <row r="10" spans="1:15" s="232" customFormat="1" ht="15.75" customHeight="1">
      <c r="A10" s="200"/>
      <c r="B10" s="194"/>
      <c r="C10" s="78" t="s">
        <v>4</v>
      </c>
      <c r="D10" s="17">
        <v>133.75</v>
      </c>
      <c r="E10" s="17">
        <v>133.75</v>
      </c>
      <c r="F10" s="17">
        <v>133.75</v>
      </c>
      <c r="G10" s="17">
        <v>129.675</v>
      </c>
      <c r="H10" s="17">
        <v>129.625</v>
      </c>
      <c r="I10" s="17">
        <v>128.75</v>
      </c>
      <c r="J10" s="17">
        <v>128.75</v>
      </c>
      <c r="K10" s="17">
        <v>130.625</v>
      </c>
      <c r="L10" s="17">
        <v>130.625</v>
      </c>
      <c r="M10" s="17">
        <v>130.625</v>
      </c>
      <c r="N10" s="17">
        <v>131</v>
      </c>
      <c r="O10" s="17">
        <v>130.625</v>
      </c>
    </row>
    <row r="11" spans="1:15" s="232" customFormat="1" ht="15.75" customHeight="1">
      <c r="A11" s="200"/>
      <c r="B11" s="194"/>
      <c r="C11" s="78" t="s">
        <v>155</v>
      </c>
      <c r="D11" s="17"/>
      <c r="E11" s="17"/>
      <c r="F11" s="17"/>
      <c r="G11" s="17"/>
      <c r="H11" s="17"/>
      <c r="I11" s="17"/>
      <c r="J11" s="17">
        <v>125</v>
      </c>
      <c r="K11" s="17">
        <v>126</v>
      </c>
      <c r="L11" s="17">
        <v>126</v>
      </c>
      <c r="M11" s="17">
        <v>126</v>
      </c>
      <c r="N11" s="17">
        <v>126</v>
      </c>
      <c r="O11" s="17">
        <v>126</v>
      </c>
    </row>
    <row r="12" spans="1:15" s="232" customFormat="1" ht="15.75" customHeight="1">
      <c r="A12" s="200"/>
      <c r="B12" s="194"/>
      <c r="C12" s="78" t="s">
        <v>5</v>
      </c>
      <c r="D12" s="17">
        <v>280.308</v>
      </c>
      <c r="E12" s="17">
        <v>315.421</v>
      </c>
      <c r="F12" s="17">
        <v>312.897</v>
      </c>
      <c r="G12" s="17">
        <v>309.533</v>
      </c>
      <c r="H12" s="17">
        <v>309.533</v>
      </c>
      <c r="I12" s="17">
        <v>309.533</v>
      </c>
      <c r="J12" s="17">
        <v>308.692</v>
      </c>
      <c r="K12" s="17">
        <v>309</v>
      </c>
      <c r="L12" s="17">
        <v>307.851</v>
      </c>
      <c r="M12" s="17">
        <v>311.215</v>
      </c>
      <c r="N12" s="17">
        <v>312</v>
      </c>
      <c r="O12" s="17">
        <v>312.897</v>
      </c>
    </row>
    <row r="13" spans="1:15" s="232" customFormat="1" ht="15.75" customHeight="1">
      <c r="A13" s="200"/>
      <c r="B13" s="194"/>
      <c r="C13" s="78" t="s">
        <v>6</v>
      </c>
      <c r="D13" s="17">
        <v>78.84</v>
      </c>
      <c r="E13" s="17">
        <v>78.548</v>
      </c>
      <c r="F13" s="17">
        <v>78.256</v>
      </c>
      <c r="G13" s="17">
        <v>74.606</v>
      </c>
      <c r="H13" s="17">
        <v>74.168</v>
      </c>
      <c r="I13" s="17">
        <v>74.168</v>
      </c>
      <c r="J13" s="17">
        <v>73.876</v>
      </c>
      <c r="K13" s="17">
        <v>74.197</v>
      </c>
      <c r="L13" s="17">
        <v>74.197</v>
      </c>
      <c r="M13" s="17">
        <v>74.197</v>
      </c>
      <c r="N13" s="17">
        <v>74</v>
      </c>
      <c r="O13" s="17"/>
    </row>
    <row r="14" spans="1:15" s="232" customFormat="1" ht="15.75" customHeight="1">
      <c r="A14" s="200"/>
      <c r="B14" s="194"/>
      <c r="C14" s="78" t="s">
        <v>7</v>
      </c>
      <c r="D14" s="17">
        <v>108</v>
      </c>
      <c r="E14" s="17">
        <v>108</v>
      </c>
      <c r="F14" s="17">
        <v>108</v>
      </c>
      <c r="G14" s="17">
        <v>102.6</v>
      </c>
      <c r="H14" s="17">
        <v>101.24</v>
      </c>
      <c r="I14" s="17">
        <v>102</v>
      </c>
      <c r="J14" s="17">
        <v>102</v>
      </c>
      <c r="K14" s="17">
        <v>102.4</v>
      </c>
      <c r="L14" s="17">
        <v>102</v>
      </c>
      <c r="M14" s="17">
        <v>104</v>
      </c>
      <c r="N14" s="17">
        <v>106</v>
      </c>
      <c r="O14" s="17">
        <v>106</v>
      </c>
    </row>
    <row r="15" spans="1:15" s="232" customFormat="1" ht="15.75" customHeight="1">
      <c r="A15" s="200"/>
      <c r="B15" s="194"/>
      <c r="C15" s="78" t="s">
        <v>23</v>
      </c>
      <c r="D15" s="17">
        <v>64.44</v>
      </c>
      <c r="E15" s="17">
        <v>64.56</v>
      </c>
      <c r="F15" s="17">
        <v>64.56</v>
      </c>
      <c r="G15" s="17">
        <v>61.32</v>
      </c>
      <c r="H15" s="17">
        <v>61.08</v>
      </c>
      <c r="I15" s="17">
        <v>61.008</v>
      </c>
      <c r="J15" s="17">
        <v>61.2</v>
      </c>
      <c r="K15" s="17">
        <v>61.2</v>
      </c>
      <c r="L15" s="17">
        <v>61.2</v>
      </c>
      <c r="M15" s="17">
        <v>61.2</v>
      </c>
      <c r="N15" s="17">
        <v>61</v>
      </c>
      <c r="O15" s="17">
        <v>61.2</v>
      </c>
    </row>
    <row r="16" spans="1:15" s="232" customFormat="1" ht="15.75" customHeight="1">
      <c r="A16" s="200"/>
      <c r="B16" s="194"/>
      <c r="C16" s="78" t="s">
        <v>8</v>
      </c>
      <c r="D16" s="17">
        <v>460.278</v>
      </c>
      <c r="E16" s="17">
        <v>453.765</v>
      </c>
      <c r="F16" s="17">
        <v>501.53</v>
      </c>
      <c r="G16" s="17">
        <v>434.225</v>
      </c>
      <c r="H16" s="17">
        <v>399.487</v>
      </c>
      <c r="I16" s="17">
        <v>390.802</v>
      </c>
      <c r="J16" s="17">
        <v>647.084</v>
      </c>
      <c r="K16" s="17">
        <v>636.299</v>
      </c>
      <c r="L16" s="17">
        <v>621.919</v>
      </c>
      <c r="M16" s="17">
        <v>614.73</v>
      </c>
      <c r="N16" s="17">
        <v>629</v>
      </c>
      <c r="O16" s="17">
        <v>657.869</v>
      </c>
    </row>
    <row r="17" spans="1:15" s="232" customFormat="1" ht="15.75" customHeight="1">
      <c r="A17" s="200"/>
      <c r="B17" s="194"/>
      <c r="C17" s="78" t="s">
        <v>10</v>
      </c>
      <c r="D17" s="17">
        <v>436.77</v>
      </c>
      <c r="E17" s="17">
        <v>432.649</v>
      </c>
      <c r="F17" s="17">
        <v>484.155</v>
      </c>
      <c r="G17" s="17">
        <v>414.107</v>
      </c>
      <c r="H17" s="17">
        <v>385.264</v>
      </c>
      <c r="I17" s="17">
        <v>372.902</v>
      </c>
      <c r="J17" s="17">
        <v>370.842</v>
      </c>
      <c r="K17" s="17">
        <v>370.842</v>
      </c>
      <c r="L17" s="17">
        <v>361</v>
      </c>
      <c r="M17" s="17">
        <v>362.601</v>
      </c>
      <c r="N17" s="17">
        <v>361</v>
      </c>
      <c r="O17" s="17">
        <v>377.023</v>
      </c>
    </row>
    <row r="18" spans="1:15" s="232" customFormat="1" ht="15.75" customHeight="1">
      <c r="A18" s="200"/>
      <c r="B18" s="194"/>
      <c r="C18" s="78" t="s">
        <v>21</v>
      </c>
      <c r="D18" s="17">
        <v>108</v>
      </c>
      <c r="E18" s="17">
        <v>106</v>
      </c>
      <c r="F18" s="17">
        <v>106</v>
      </c>
      <c r="G18" s="17">
        <v>98</v>
      </c>
      <c r="H18" s="17">
        <v>98</v>
      </c>
      <c r="I18" s="17">
        <v>98</v>
      </c>
      <c r="J18" s="17">
        <v>98</v>
      </c>
      <c r="K18" s="17">
        <v>98</v>
      </c>
      <c r="L18" s="17">
        <v>115</v>
      </c>
      <c r="M18" s="17">
        <v>115</v>
      </c>
      <c r="N18" s="17">
        <v>115</v>
      </c>
      <c r="O18" s="17">
        <v>111</v>
      </c>
    </row>
    <row r="19" spans="1:15" s="232" customFormat="1" ht="15.75" customHeight="1">
      <c r="A19" s="200"/>
      <c r="B19" s="194"/>
      <c r="C19" s="78" t="s">
        <v>172</v>
      </c>
      <c r="D19" s="17"/>
      <c r="E19" s="17"/>
      <c r="F19" s="17"/>
      <c r="G19" s="17">
        <v>23</v>
      </c>
      <c r="H19" s="17"/>
      <c r="I19" s="17"/>
      <c r="J19" s="17"/>
      <c r="K19" s="17"/>
      <c r="L19" s="17"/>
      <c r="M19" s="17"/>
      <c r="N19" s="17"/>
      <c r="O19" s="17"/>
    </row>
    <row r="20" spans="1:15" s="232" customFormat="1" ht="15.75" customHeight="1">
      <c r="A20" s="200"/>
      <c r="B20" s="194"/>
      <c r="C20" s="78" t="s">
        <v>19</v>
      </c>
      <c r="D20" s="17">
        <v>206</v>
      </c>
      <c r="E20" s="17">
        <v>206</v>
      </c>
      <c r="F20" s="17">
        <v>209</v>
      </c>
      <c r="G20" s="17">
        <v>200</v>
      </c>
      <c r="H20" s="17">
        <v>200</v>
      </c>
      <c r="I20" s="17">
        <v>200</v>
      </c>
      <c r="J20" s="17">
        <v>200</v>
      </c>
      <c r="K20" s="17">
        <v>200.2</v>
      </c>
      <c r="L20" s="17">
        <v>200.2</v>
      </c>
      <c r="M20" s="17">
        <v>201</v>
      </c>
      <c r="N20" s="17">
        <v>204</v>
      </c>
      <c r="O20" s="17">
        <v>205</v>
      </c>
    </row>
    <row r="21" spans="1:15" s="232" customFormat="1" ht="15.75" customHeight="1">
      <c r="A21" s="200"/>
      <c r="B21" s="194"/>
      <c r="C21" s="78" t="s">
        <v>22</v>
      </c>
      <c r="D21" s="17">
        <v>200</v>
      </c>
      <c r="E21" s="17">
        <v>200</v>
      </c>
      <c r="F21" s="17">
        <v>201.2</v>
      </c>
      <c r="G21" s="17">
        <v>200</v>
      </c>
      <c r="H21" s="17">
        <v>200</v>
      </c>
      <c r="I21" s="17">
        <v>200</v>
      </c>
      <c r="J21" s="17">
        <v>200</v>
      </c>
      <c r="K21" s="17">
        <v>200</v>
      </c>
      <c r="L21" s="17">
        <v>200</v>
      </c>
      <c r="M21" s="17">
        <v>201</v>
      </c>
      <c r="N21" s="17">
        <v>204</v>
      </c>
      <c r="O21" s="17">
        <v>204</v>
      </c>
    </row>
    <row r="22" spans="1:15" s="232" customFormat="1" ht="15.75" customHeight="1">
      <c r="A22" s="200"/>
      <c r="B22" s="194"/>
      <c r="C22" s="78" t="s">
        <v>11</v>
      </c>
      <c r="D22" s="17">
        <v>26.48</v>
      </c>
      <c r="E22" s="17">
        <v>23.22</v>
      </c>
      <c r="F22" s="17">
        <v>24.408</v>
      </c>
      <c r="G22" s="17">
        <v>24.3</v>
      </c>
      <c r="H22" s="17">
        <v>24.3</v>
      </c>
      <c r="I22" s="17">
        <v>24.84</v>
      </c>
      <c r="J22" s="17">
        <v>24.84</v>
      </c>
      <c r="K22" s="17">
        <v>24.84</v>
      </c>
      <c r="L22" s="17">
        <v>28.35</v>
      </c>
      <c r="M22" s="17">
        <v>28.35</v>
      </c>
      <c r="N22" s="17">
        <v>29.7</v>
      </c>
      <c r="O22" s="17">
        <v>29.7</v>
      </c>
    </row>
    <row r="23" spans="1:15" s="232" customFormat="1" ht="15.75" customHeight="1">
      <c r="A23" s="200"/>
      <c r="B23" s="194"/>
      <c r="C23" s="78" t="s">
        <v>12</v>
      </c>
      <c r="D23" s="17">
        <v>20</v>
      </c>
      <c r="E23" s="17">
        <v>20</v>
      </c>
      <c r="F23" s="17">
        <v>20</v>
      </c>
      <c r="G23" s="17">
        <v>20</v>
      </c>
      <c r="H23" s="17">
        <v>20</v>
      </c>
      <c r="I23" s="17">
        <v>20</v>
      </c>
      <c r="J23" s="17">
        <v>19.8</v>
      </c>
      <c r="K23" s="17">
        <v>19.8</v>
      </c>
      <c r="L23" s="17">
        <v>19.86</v>
      </c>
      <c r="M23" s="17">
        <v>19.85</v>
      </c>
      <c r="N23" s="17">
        <v>19.86</v>
      </c>
      <c r="O23" s="17">
        <v>19.86</v>
      </c>
    </row>
    <row r="24" spans="1:15" ht="15.75" customHeight="1">
      <c r="A24" s="200"/>
      <c r="B24" s="194"/>
      <c r="C24" s="78" t="s">
        <v>13</v>
      </c>
      <c r="D24" s="17">
        <v>652.132</v>
      </c>
      <c r="E24" s="17">
        <v>698.317</v>
      </c>
      <c r="F24" s="17">
        <v>737.851</v>
      </c>
      <c r="G24" s="17">
        <v>705.708</v>
      </c>
      <c r="H24" s="17">
        <v>686.863</v>
      </c>
      <c r="I24" s="17">
        <v>653.24</v>
      </c>
      <c r="J24" s="17">
        <v>676.148</v>
      </c>
      <c r="K24" s="17">
        <v>693.514</v>
      </c>
      <c r="L24" s="17">
        <v>700.534</v>
      </c>
      <c r="M24" s="17">
        <v>690.927</v>
      </c>
      <c r="N24" s="17">
        <v>696.1</v>
      </c>
      <c r="O24" s="17">
        <v>764.823</v>
      </c>
    </row>
    <row r="25" spans="1:15" ht="15.75" customHeight="1">
      <c r="A25" s="200"/>
      <c r="B25" s="194"/>
      <c r="C25" s="78" t="s">
        <v>14</v>
      </c>
      <c r="D25" s="17">
        <v>1827.5</v>
      </c>
      <c r="E25" s="17">
        <v>1935</v>
      </c>
      <c r="F25" s="17">
        <v>2096.25</v>
      </c>
      <c r="G25" s="17">
        <v>1978</v>
      </c>
      <c r="H25" s="17">
        <v>2010.25</v>
      </c>
      <c r="I25" s="17">
        <v>1892</v>
      </c>
      <c r="J25" s="17">
        <v>1866.2</v>
      </c>
      <c r="K25" s="17">
        <v>1838.25</v>
      </c>
      <c r="L25" s="17">
        <v>1892</v>
      </c>
      <c r="M25" s="17">
        <v>1892</v>
      </c>
      <c r="N25" s="17">
        <v>1902.75</v>
      </c>
      <c r="O25" s="17">
        <v>2021</v>
      </c>
    </row>
    <row r="26" spans="1:15" ht="15.75" customHeight="1">
      <c r="A26" s="200"/>
      <c r="B26" s="194"/>
      <c r="C26" s="78" t="s">
        <v>15</v>
      </c>
      <c r="D26" s="17">
        <v>76.125</v>
      </c>
      <c r="E26" s="17">
        <v>76.125</v>
      </c>
      <c r="F26" s="17">
        <v>76.125</v>
      </c>
      <c r="G26" s="17">
        <v>75.6</v>
      </c>
      <c r="H26" s="17">
        <v>75.6</v>
      </c>
      <c r="I26" s="17">
        <v>75.6</v>
      </c>
      <c r="J26" s="17">
        <v>75.6</v>
      </c>
      <c r="K26" s="17">
        <v>76.875</v>
      </c>
      <c r="L26" s="17">
        <v>78.75</v>
      </c>
      <c r="M26" s="17">
        <v>78.75</v>
      </c>
      <c r="N26" s="17">
        <v>78.675</v>
      </c>
      <c r="O26" s="17">
        <v>78.675</v>
      </c>
    </row>
    <row r="27" spans="1:15" ht="15.75" customHeight="1" thickBot="1">
      <c r="A27" s="200"/>
      <c r="B27" s="194"/>
      <c r="C27" s="77" t="s">
        <v>16</v>
      </c>
      <c r="D27" s="18">
        <v>101.7</v>
      </c>
      <c r="E27" s="17">
        <v>101.7</v>
      </c>
      <c r="F27" s="18">
        <v>101.7</v>
      </c>
      <c r="G27" s="18">
        <v>101</v>
      </c>
      <c r="H27" s="18">
        <v>101</v>
      </c>
      <c r="I27" s="18">
        <v>101</v>
      </c>
      <c r="J27" s="18">
        <v>101</v>
      </c>
      <c r="K27" s="18">
        <v>102.5</v>
      </c>
      <c r="L27" s="18">
        <v>102.5</v>
      </c>
      <c r="M27" s="18">
        <v>105</v>
      </c>
      <c r="N27" s="18">
        <v>105</v>
      </c>
      <c r="O27" s="18">
        <v>105</v>
      </c>
    </row>
    <row r="28" spans="1:15" ht="15.75" customHeight="1">
      <c r="A28" s="200"/>
      <c r="B28" s="185" t="s">
        <v>69</v>
      </c>
      <c r="C28" s="72" t="s">
        <v>67</v>
      </c>
      <c r="D28" s="16">
        <v>34.288</v>
      </c>
      <c r="E28" s="16">
        <v>34.288</v>
      </c>
      <c r="F28" s="16">
        <v>34.288</v>
      </c>
      <c r="G28" s="16">
        <v>34.288</v>
      </c>
      <c r="H28" s="16">
        <v>34.288</v>
      </c>
      <c r="I28" s="16">
        <v>24.57</v>
      </c>
      <c r="J28" s="16">
        <v>24.57</v>
      </c>
      <c r="K28" s="16">
        <v>24.57</v>
      </c>
      <c r="L28" s="16">
        <v>30.3</v>
      </c>
      <c r="M28" s="16">
        <v>30.03</v>
      </c>
      <c r="N28" s="16">
        <v>20.03</v>
      </c>
      <c r="O28" s="16">
        <v>29.484</v>
      </c>
    </row>
    <row r="29" spans="1:15" ht="15.75" customHeight="1">
      <c r="A29" s="200"/>
      <c r="B29" s="186"/>
      <c r="C29" s="73" t="s">
        <v>17</v>
      </c>
      <c r="D29" s="17">
        <v>235.363</v>
      </c>
      <c r="E29" s="17">
        <v>235.168</v>
      </c>
      <c r="F29" s="17">
        <v>243.365</v>
      </c>
      <c r="G29" s="17">
        <v>252.732</v>
      </c>
      <c r="H29" s="17">
        <v>258.782</v>
      </c>
      <c r="I29" s="17">
        <v>271.272</v>
      </c>
      <c r="J29" s="17">
        <v>253.708</v>
      </c>
      <c r="K29" s="17">
        <v>243.169</v>
      </c>
      <c r="L29" s="17">
        <v>258.977</v>
      </c>
      <c r="M29" s="17">
        <v>273.814</v>
      </c>
      <c r="N29" s="17">
        <v>304.645</v>
      </c>
      <c r="O29" s="17">
        <v>331.772</v>
      </c>
    </row>
    <row r="30" spans="1:15" ht="15.75" customHeight="1">
      <c r="A30" s="200"/>
      <c r="B30" s="186"/>
      <c r="C30" s="73" t="s">
        <v>105</v>
      </c>
      <c r="D30" s="17">
        <v>18.9</v>
      </c>
      <c r="E30" s="17">
        <v>18.9</v>
      </c>
      <c r="F30" s="17">
        <v>18.9</v>
      </c>
      <c r="G30" s="17">
        <v>18.9</v>
      </c>
      <c r="H30" s="17">
        <v>18.9</v>
      </c>
      <c r="I30" s="17">
        <v>18.9</v>
      </c>
      <c r="J30" s="17">
        <v>18.9</v>
      </c>
      <c r="K30" s="17">
        <v>18.9</v>
      </c>
      <c r="L30" s="17">
        <v>18.9</v>
      </c>
      <c r="M30" s="17">
        <v>18.9</v>
      </c>
      <c r="N30" s="17">
        <v>18.9</v>
      </c>
      <c r="O30" s="17">
        <v>16.5</v>
      </c>
    </row>
    <row r="31" spans="1:15" ht="15.75" customHeight="1" thickBot="1">
      <c r="A31" s="200"/>
      <c r="B31" s="187"/>
      <c r="C31" s="74" t="s">
        <v>98</v>
      </c>
      <c r="D31" s="18">
        <v>1.5</v>
      </c>
      <c r="E31" s="18">
        <v>1.5</v>
      </c>
      <c r="F31" s="18">
        <v>1.5</v>
      </c>
      <c r="G31" s="18">
        <v>1.5</v>
      </c>
      <c r="H31" s="18">
        <v>1.5</v>
      </c>
      <c r="I31" s="18">
        <v>1.5</v>
      </c>
      <c r="J31" s="18">
        <v>1.5</v>
      </c>
      <c r="K31" s="18">
        <v>1.5</v>
      </c>
      <c r="L31" s="18">
        <v>1.5</v>
      </c>
      <c r="M31" s="18">
        <v>1.5</v>
      </c>
      <c r="N31" s="18">
        <v>1.5</v>
      </c>
      <c r="O31" s="18">
        <v>1.5</v>
      </c>
    </row>
    <row r="32" spans="1:15" ht="45" customHeight="1" thickBot="1">
      <c r="A32" s="200"/>
      <c r="B32" s="105" t="s">
        <v>68</v>
      </c>
      <c r="C32" s="107" t="s">
        <v>122</v>
      </c>
      <c r="D32" s="108">
        <v>35.539</v>
      </c>
      <c r="E32" s="108">
        <v>33.227</v>
      </c>
      <c r="F32" s="108">
        <v>33.227</v>
      </c>
      <c r="G32" s="108">
        <v>33.227</v>
      </c>
      <c r="H32" s="108">
        <v>33.227</v>
      </c>
      <c r="I32" s="108">
        <v>34.041</v>
      </c>
      <c r="J32" s="108">
        <v>34.041</v>
      </c>
      <c r="K32" s="108">
        <v>33.552</v>
      </c>
      <c r="L32" s="108">
        <v>33.562</v>
      </c>
      <c r="M32" s="108">
        <v>33.878</v>
      </c>
      <c r="N32" s="108">
        <v>33.678</v>
      </c>
      <c r="O32" s="108">
        <v>33.878</v>
      </c>
    </row>
    <row r="33" spans="1:15" ht="33.75" customHeight="1" thickBot="1">
      <c r="A33" s="178" t="s">
        <v>121</v>
      </c>
      <c r="B33" s="197"/>
      <c r="C33" s="197"/>
      <c r="D33" s="95">
        <f>SUM(D5:D32)</f>
        <v>12651.488174000002</v>
      </c>
      <c r="E33" s="95">
        <f>SUM(E5:E32)</f>
        <v>12893.972</v>
      </c>
      <c r="F33" s="95">
        <f>SUM(F5:F32)</f>
        <v>13398.900000000003</v>
      </c>
      <c r="G33" s="95">
        <f>SUM(G5:G32)</f>
        <v>13011.544000000002</v>
      </c>
      <c r="H33" s="95">
        <f>SUM(H5:H32)</f>
        <v>12844.492999999999</v>
      </c>
      <c r="I33" s="95">
        <f>SUM(I5:I32)</f>
        <v>12501.087</v>
      </c>
      <c r="J33" s="95">
        <f>SUM(J5:J32)</f>
        <v>12506.846</v>
      </c>
      <c r="K33" s="95">
        <f>SUM(K5:K32)</f>
        <v>12185.098999999998</v>
      </c>
      <c r="L33" s="95">
        <f>SUM(L5:L32)</f>
        <v>12381.514000000001</v>
      </c>
      <c r="M33" s="95">
        <f>SUM(M5:M32)</f>
        <v>12210.727000000003</v>
      </c>
      <c r="N33" s="95">
        <f>SUM(N5:N32)</f>
        <v>12342.838000000002</v>
      </c>
      <c r="O33" s="95">
        <f>SUM(O5:O32)</f>
        <v>12676.583</v>
      </c>
    </row>
    <row r="34" spans="1:11" s="3" customFormat="1" ht="13.5" customHeight="1">
      <c r="A34" s="14" t="s">
        <v>43</v>
      </c>
      <c r="B34" s="10"/>
      <c r="C34" s="65"/>
      <c r="K34" s="3" t="s">
        <v>44</v>
      </c>
    </row>
  </sheetData>
  <sheetProtection/>
  <mergeCells count="6">
    <mergeCell ref="D3:O3"/>
    <mergeCell ref="A33:C33"/>
    <mergeCell ref="B5:B6"/>
    <mergeCell ref="B28:B31"/>
    <mergeCell ref="A5:A32"/>
    <mergeCell ref="B7:B27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D17" sqref="D17"/>
    </sheetView>
  </sheetViews>
  <sheetFormatPr defaultColWidth="9.140625" defaultRowHeight="12.75"/>
  <cols>
    <col min="1" max="1" width="13.7109375" style="164" customWidth="1"/>
    <col min="2" max="9" width="15.7109375" style="165" customWidth="1"/>
    <col min="10" max="16384" width="9.140625" style="159" customWidth="1"/>
  </cols>
  <sheetData>
    <row r="1" spans="1:9" ht="19.5" customHeight="1">
      <c r="A1" s="61" t="s">
        <v>127</v>
      </c>
      <c r="B1" s="109"/>
      <c r="C1" s="109"/>
      <c r="D1" s="109"/>
      <c r="E1" s="109"/>
      <c r="F1" s="109"/>
      <c r="G1" s="109"/>
      <c r="H1" s="109"/>
      <c r="I1" s="113"/>
    </row>
    <row r="2" spans="1:9" ht="6.75" customHeight="1" thickBot="1">
      <c r="A2" s="160"/>
      <c r="B2" s="112"/>
      <c r="C2" s="122"/>
      <c r="D2" s="113"/>
      <c r="E2" s="113"/>
      <c r="F2" s="113"/>
      <c r="G2" s="113"/>
      <c r="H2" s="113"/>
      <c r="I2" s="113"/>
    </row>
    <row r="3" spans="1:9" ht="13.5" customHeight="1" thickBot="1">
      <c r="A3" s="204" t="s">
        <v>152</v>
      </c>
      <c r="B3" s="204"/>
      <c r="C3" s="204"/>
      <c r="D3" s="204"/>
      <c r="E3" s="204"/>
      <c r="F3" s="204"/>
      <c r="G3" s="204"/>
      <c r="H3" s="204"/>
      <c r="I3" s="204"/>
    </row>
    <row r="4" spans="1:9" ht="32.25" thickBot="1">
      <c r="A4" s="88" t="s">
        <v>143</v>
      </c>
      <c r="B4" s="114" t="s">
        <v>70</v>
      </c>
      <c r="C4" s="114" t="s">
        <v>146</v>
      </c>
      <c r="D4" s="114" t="s">
        <v>121</v>
      </c>
      <c r="E4" s="114" t="s">
        <v>71</v>
      </c>
      <c r="F4" s="114" t="s">
        <v>72</v>
      </c>
      <c r="G4" s="114" t="s">
        <v>73</v>
      </c>
      <c r="H4" s="114" t="s">
        <v>74</v>
      </c>
      <c r="I4" s="114" t="s">
        <v>75</v>
      </c>
    </row>
    <row r="5" spans="1:9" ht="15.75" customHeight="1">
      <c r="A5" s="92" t="s">
        <v>45</v>
      </c>
      <c r="B5" s="38">
        <v>104536748</v>
      </c>
      <c r="C5" s="38">
        <v>961719141</v>
      </c>
      <c r="D5" s="35">
        <v>12651.94</v>
      </c>
      <c r="E5" s="38">
        <v>11</v>
      </c>
      <c r="F5" s="38">
        <v>26</v>
      </c>
      <c r="G5" s="38">
        <v>19</v>
      </c>
      <c r="H5" s="38">
        <v>15</v>
      </c>
      <c r="I5" s="161">
        <v>2031</v>
      </c>
    </row>
    <row r="6" spans="1:9" ht="15.75" customHeight="1">
      <c r="A6" s="93" t="s">
        <v>46</v>
      </c>
      <c r="B6" s="39">
        <v>57329164</v>
      </c>
      <c r="C6" s="39">
        <v>158807365</v>
      </c>
      <c r="D6" s="154">
        <v>12894.38</v>
      </c>
      <c r="E6" s="39">
        <v>11</v>
      </c>
      <c r="F6" s="39">
        <v>26</v>
      </c>
      <c r="G6" s="39">
        <v>18</v>
      </c>
      <c r="H6" s="39">
        <v>15</v>
      </c>
      <c r="I6" s="162">
        <v>1645</v>
      </c>
    </row>
    <row r="7" spans="1:9" ht="15.75" customHeight="1">
      <c r="A7" s="93" t="s">
        <v>47</v>
      </c>
      <c r="B7" s="39">
        <v>9713563</v>
      </c>
      <c r="C7" s="39">
        <v>59053649</v>
      </c>
      <c r="D7" s="154">
        <v>13399.31</v>
      </c>
      <c r="E7" s="39">
        <v>11</v>
      </c>
      <c r="F7" s="39">
        <v>26</v>
      </c>
      <c r="G7" s="39">
        <v>22</v>
      </c>
      <c r="H7" s="39">
        <v>15</v>
      </c>
      <c r="I7" s="162">
        <v>1805</v>
      </c>
    </row>
    <row r="8" spans="1:9" ht="15.75" customHeight="1">
      <c r="A8" s="93" t="s">
        <v>48</v>
      </c>
      <c r="B8" s="39">
        <v>28696345</v>
      </c>
      <c r="C8" s="39">
        <v>84719623</v>
      </c>
      <c r="D8" s="154">
        <v>13011.77</v>
      </c>
      <c r="E8" s="39">
        <v>11</v>
      </c>
      <c r="F8" s="39">
        <v>27</v>
      </c>
      <c r="G8" s="39">
        <v>20</v>
      </c>
      <c r="H8" s="39">
        <v>15</v>
      </c>
      <c r="I8" s="162">
        <v>2281</v>
      </c>
    </row>
    <row r="9" spans="1:9" ht="15.75" customHeight="1">
      <c r="A9" s="93" t="s">
        <v>49</v>
      </c>
      <c r="B9" s="39">
        <v>17590320</v>
      </c>
      <c r="C9" s="39">
        <v>149074321</v>
      </c>
      <c r="D9" s="154">
        <v>12844.94</v>
      </c>
      <c r="E9" s="39">
        <v>11</v>
      </c>
      <c r="F9" s="39">
        <v>26</v>
      </c>
      <c r="G9" s="39">
        <v>20</v>
      </c>
      <c r="H9" s="39">
        <v>15</v>
      </c>
      <c r="I9" s="162">
        <v>2432</v>
      </c>
    </row>
    <row r="10" spans="1:9" ht="15.75" customHeight="1">
      <c r="A10" s="93" t="s">
        <v>50</v>
      </c>
      <c r="B10" s="39">
        <v>6216393</v>
      </c>
      <c r="C10" s="39">
        <v>47678154</v>
      </c>
      <c r="D10" s="154">
        <v>12501.48</v>
      </c>
      <c r="E10" s="39">
        <v>11</v>
      </c>
      <c r="F10" s="39">
        <v>26</v>
      </c>
      <c r="G10" s="39">
        <v>22</v>
      </c>
      <c r="H10" s="39">
        <v>15</v>
      </c>
      <c r="I10" s="162">
        <v>1457</v>
      </c>
    </row>
    <row r="11" spans="1:9" ht="15.75" customHeight="1">
      <c r="A11" s="93" t="s">
        <v>51</v>
      </c>
      <c r="B11" s="39">
        <v>14544858</v>
      </c>
      <c r="C11" s="39">
        <v>117692425</v>
      </c>
      <c r="D11" s="154">
        <v>12507.48</v>
      </c>
      <c r="E11" s="39">
        <v>11</v>
      </c>
      <c r="F11" s="39">
        <v>27</v>
      </c>
      <c r="G11" s="39">
        <v>21</v>
      </c>
      <c r="H11" s="39">
        <v>15</v>
      </c>
      <c r="I11" s="162">
        <v>1395</v>
      </c>
    </row>
    <row r="12" spans="1:9" ht="15.75" customHeight="1">
      <c r="A12" s="93" t="s">
        <v>52</v>
      </c>
      <c r="B12" s="39">
        <v>3322850</v>
      </c>
      <c r="C12" s="39">
        <v>35867053</v>
      </c>
      <c r="D12" s="154">
        <v>12185.46</v>
      </c>
      <c r="E12" s="39">
        <v>11</v>
      </c>
      <c r="F12" s="39">
        <v>27</v>
      </c>
      <c r="G12" s="39">
        <v>22</v>
      </c>
      <c r="H12" s="39">
        <v>15</v>
      </c>
      <c r="I12" s="162">
        <v>1453</v>
      </c>
    </row>
    <row r="13" spans="1:9" ht="15.75" customHeight="1">
      <c r="A13" s="93" t="s">
        <v>53</v>
      </c>
      <c r="B13" s="39">
        <v>4754136</v>
      </c>
      <c r="C13" s="39">
        <v>51225085</v>
      </c>
      <c r="D13" s="154">
        <v>12381.46</v>
      </c>
      <c r="E13" s="39">
        <v>11</v>
      </c>
      <c r="F13" s="39">
        <v>27</v>
      </c>
      <c r="G13" s="39">
        <v>21</v>
      </c>
      <c r="H13" s="39">
        <v>17</v>
      </c>
      <c r="I13" s="162">
        <v>1450</v>
      </c>
    </row>
    <row r="14" spans="1:9" ht="15.75" customHeight="1">
      <c r="A14" s="93" t="s">
        <v>54</v>
      </c>
      <c r="B14" s="39">
        <v>5788714</v>
      </c>
      <c r="C14" s="39">
        <v>55744063</v>
      </c>
      <c r="D14" s="154">
        <v>12211.07</v>
      </c>
      <c r="E14" s="39">
        <v>11</v>
      </c>
      <c r="F14" s="39">
        <v>27</v>
      </c>
      <c r="G14" s="39">
        <v>21</v>
      </c>
      <c r="H14" s="39">
        <v>17</v>
      </c>
      <c r="I14" s="162">
        <v>1476</v>
      </c>
    </row>
    <row r="15" spans="1:9" ht="15.75" customHeight="1">
      <c r="A15" s="93" t="s">
        <v>55</v>
      </c>
      <c r="B15" s="39">
        <v>15207803</v>
      </c>
      <c r="C15" s="39">
        <v>115946913</v>
      </c>
      <c r="D15" s="154">
        <v>12351.47</v>
      </c>
      <c r="E15" s="39">
        <v>11</v>
      </c>
      <c r="F15" s="39">
        <v>27</v>
      </c>
      <c r="G15" s="39">
        <v>18</v>
      </c>
      <c r="H15" s="39">
        <v>17</v>
      </c>
      <c r="I15" s="162">
        <v>932</v>
      </c>
    </row>
    <row r="16" spans="1:9" ht="15.75" customHeight="1" thickBot="1">
      <c r="A16" s="94" t="s">
        <v>56</v>
      </c>
      <c r="B16" s="40">
        <v>3399832</v>
      </c>
      <c r="C16" s="40">
        <v>33116187</v>
      </c>
      <c r="D16" s="36">
        <v>12676.48</v>
      </c>
      <c r="E16" s="40">
        <v>11</v>
      </c>
      <c r="F16" s="40">
        <v>26</v>
      </c>
      <c r="G16" s="40">
        <v>20</v>
      </c>
      <c r="H16" s="40">
        <v>17</v>
      </c>
      <c r="I16" s="163">
        <v>1295</v>
      </c>
    </row>
    <row r="17" spans="1:9" ht="15.75" customHeight="1" thickBot="1">
      <c r="A17" s="22" t="s">
        <v>153</v>
      </c>
      <c r="B17" s="96">
        <v>271100726</v>
      </c>
      <c r="C17" s="96">
        <f>SUM(C5:C16)</f>
        <v>1870643979</v>
      </c>
      <c r="D17" s="97"/>
      <c r="E17" s="97"/>
      <c r="F17" s="97"/>
      <c r="G17" s="96">
        <f>SUM(G5:G16)</f>
        <v>244</v>
      </c>
      <c r="H17" s="97"/>
      <c r="I17" s="96">
        <f>SUM(I5:I16)</f>
        <v>19652</v>
      </c>
    </row>
    <row r="18" spans="1:9" ht="15.75" customHeight="1">
      <c r="A18" s="160"/>
      <c r="B18" s="201" t="s">
        <v>123</v>
      </c>
      <c r="C18" s="201"/>
      <c r="D18" s="201"/>
      <c r="E18" s="201"/>
      <c r="F18" s="201"/>
      <c r="G18" s="201"/>
      <c r="H18" s="201"/>
      <c r="I18" s="126">
        <f>B17/G17</f>
        <v>1111068.549180328</v>
      </c>
    </row>
    <row r="19" spans="1:9" ht="15.75" customHeight="1">
      <c r="A19" s="160"/>
      <c r="B19" s="202" t="s">
        <v>124</v>
      </c>
      <c r="C19" s="202"/>
      <c r="D19" s="202"/>
      <c r="E19" s="202"/>
      <c r="F19" s="202"/>
      <c r="G19" s="202"/>
      <c r="H19" s="202"/>
      <c r="I19" s="127">
        <f>C17/G17</f>
        <v>7666573.684426229</v>
      </c>
    </row>
    <row r="20" spans="1:9" ht="15.75" customHeight="1" thickBot="1">
      <c r="A20" s="160"/>
      <c r="B20" s="203" t="s">
        <v>125</v>
      </c>
      <c r="C20" s="203"/>
      <c r="D20" s="203"/>
      <c r="E20" s="203"/>
      <c r="F20" s="203"/>
      <c r="G20" s="203"/>
      <c r="H20" s="203"/>
      <c r="I20" s="128">
        <f>I17/G17</f>
        <v>80.54098360655738</v>
      </c>
    </row>
    <row r="21" spans="1:9" ht="13.5" customHeight="1">
      <c r="A21" s="7" t="s">
        <v>76</v>
      </c>
      <c r="B21" s="113"/>
      <c r="C21" s="113"/>
      <c r="D21" s="113"/>
      <c r="E21" s="113"/>
      <c r="F21" s="113"/>
      <c r="G21" s="113"/>
      <c r="H21" s="113"/>
      <c r="I21" s="113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21.140625" style="10" customWidth="1"/>
    <col min="3" max="3" width="18.421875" style="6" customWidth="1"/>
    <col min="4" max="4" width="11.421875" style="110" customWidth="1"/>
    <col min="5" max="6" width="12.28125" style="113" customWidth="1"/>
    <col min="7" max="7" width="11.8515625" style="113" customWidth="1"/>
    <col min="8" max="8" width="11.57421875" style="113" customWidth="1"/>
    <col min="9" max="9" width="11.7109375" style="113" customWidth="1"/>
    <col min="10" max="11" width="11.8515625" style="113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61" t="s">
        <v>126</v>
      </c>
      <c r="B1" s="75"/>
      <c r="C1" s="61"/>
      <c r="D1" s="109"/>
      <c r="E1" s="109"/>
      <c r="F1" s="109"/>
      <c r="G1" s="109"/>
      <c r="H1" s="109"/>
      <c r="I1" s="109"/>
      <c r="J1" s="109"/>
      <c r="K1" s="109"/>
      <c r="L1" s="61"/>
    </row>
    <row r="2" ht="10.5" customHeight="1" thickBot="1"/>
    <row r="3" spans="4:11" ht="13.5" customHeight="1" thickBot="1">
      <c r="D3" s="204">
        <v>2010</v>
      </c>
      <c r="E3" s="204"/>
      <c r="F3" s="204"/>
      <c r="G3" s="204"/>
      <c r="H3" s="204"/>
      <c r="I3" s="204"/>
      <c r="J3" s="204"/>
      <c r="K3" s="204"/>
    </row>
    <row r="4" spans="1:15" ht="27.75" customHeight="1" thickBot="1">
      <c r="A4" s="22" t="s">
        <v>77</v>
      </c>
      <c r="B4" s="22" t="s">
        <v>78</v>
      </c>
      <c r="C4" s="59" t="s">
        <v>79</v>
      </c>
      <c r="D4" s="114" t="s">
        <v>168</v>
      </c>
      <c r="E4" s="114" t="s">
        <v>169</v>
      </c>
      <c r="F4" s="114" t="s">
        <v>128</v>
      </c>
      <c r="G4" s="114" t="s">
        <v>80</v>
      </c>
      <c r="H4" s="114" t="s">
        <v>81</v>
      </c>
      <c r="I4" s="114" t="s">
        <v>82</v>
      </c>
      <c r="J4" s="114" t="s">
        <v>83</v>
      </c>
      <c r="K4" s="114" t="s">
        <v>84</v>
      </c>
      <c r="O4" s="3"/>
    </row>
    <row r="5" spans="1:15" ht="34.5" customHeight="1">
      <c r="A5" s="185" t="s">
        <v>57</v>
      </c>
      <c r="B5" s="76" t="s">
        <v>58</v>
      </c>
      <c r="C5" s="42" t="s">
        <v>0</v>
      </c>
      <c r="D5" s="34">
        <v>11424656</v>
      </c>
      <c r="E5" s="116">
        <v>251045439</v>
      </c>
      <c r="F5" s="34">
        <v>9460</v>
      </c>
      <c r="G5" s="43">
        <v>23.61</v>
      </c>
      <c r="H5" s="43">
        <v>24.6</v>
      </c>
      <c r="I5" s="43">
        <v>17.76</v>
      </c>
      <c r="J5" s="43">
        <v>18.63</v>
      </c>
      <c r="K5" s="34">
        <v>244</v>
      </c>
      <c r="O5" s="3"/>
    </row>
    <row r="6" spans="1:11" s="8" customFormat="1" ht="34.5" customHeight="1" thickBot="1">
      <c r="A6" s="187"/>
      <c r="B6" s="77" t="s">
        <v>59</v>
      </c>
      <c r="C6" s="44" t="s">
        <v>0</v>
      </c>
      <c r="D6" s="32">
        <v>3895718</v>
      </c>
      <c r="E6" s="117">
        <v>85237235</v>
      </c>
      <c r="F6" s="32">
        <v>4126</v>
      </c>
      <c r="G6" s="45">
        <v>23.12</v>
      </c>
      <c r="H6" s="45">
        <v>24.25</v>
      </c>
      <c r="I6" s="45">
        <v>17.81</v>
      </c>
      <c r="J6" s="45">
        <v>18.63</v>
      </c>
      <c r="K6" s="32">
        <v>243</v>
      </c>
    </row>
    <row r="7" spans="1:11" s="4" customFormat="1" ht="12" customHeight="1">
      <c r="A7" s="193" t="s">
        <v>65</v>
      </c>
      <c r="B7" s="76" t="s">
        <v>1</v>
      </c>
      <c r="C7" s="42" t="s">
        <v>0</v>
      </c>
      <c r="D7" s="31">
        <v>692377</v>
      </c>
      <c r="E7" s="116">
        <v>1147331</v>
      </c>
      <c r="F7" s="31">
        <v>9</v>
      </c>
      <c r="G7" s="46">
        <v>1.66</v>
      </c>
      <c r="H7" s="46">
        <v>1.67</v>
      </c>
      <c r="I7" s="46">
        <v>1.5</v>
      </c>
      <c r="J7" s="46">
        <v>1.66</v>
      </c>
      <c r="K7" s="31">
        <v>8</v>
      </c>
    </row>
    <row r="8" spans="1:11" s="4" customFormat="1" ht="12" customHeight="1">
      <c r="A8" s="194"/>
      <c r="B8" s="78" t="s">
        <v>2</v>
      </c>
      <c r="C8" s="47" t="s">
        <v>0</v>
      </c>
      <c r="D8" s="33">
        <v>92912519</v>
      </c>
      <c r="E8" s="118">
        <v>828169665</v>
      </c>
      <c r="F8" s="33">
        <v>1187</v>
      </c>
      <c r="G8" s="48">
        <v>8.35</v>
      </c>
      <c r="H8" s="48">
        <v>9.1</v>
      </c>
      <c r="I8" s="48">
        <v>7.5</v>
      </c>
      <c r="J8" s="48">
        <v>8.29</v>
      </c>
      <c r="K8" s="33">
        <v>138</v>
      </c>
    </row>
    <row r="9" spans="1:11" s="4" customFormat="1" ht="12" customHeight="1">
      <c r="A9" s="194"/>
      <c r="B9" s="78" t="s">
        <v>3</v>
      </c>
      <c r="C9" s="47" t="s">
        <v>0</v>
      </c>
      <c r="D9" s="33">
        <v>28040910</v>
      </c>
      <c r="E9" s="118">
        <v>254428114</v>
      </c>
      <c r="F9" s="33">
        <v>501</v>
      </c>
      <c r="G9" s="48">
        <v>918</v>
      </c>
      <c r="H9" s="48">
        <v>9.35</v>
      </c>
      <c r="I9" s="48">
        <v>7.85</v>
      </c>
      <c r="J9" s="48">
        <v>9</v>
      </c>
      <c r="K9" s="33">
        <v>133</v>
      </c>
    </row>
    <row r="10" spans="1:11" s="4" customFormat="1" ht="12" customHeight="1">
      <c r="A10" s="194"/>
      <c r="B10" s="78" t="s">
        <v>4</v>
      </c>
      <c r="C10" s="47" t="s">
        <v>0</v>
      </c>
      <c r="D10" s="33">
        <v>528995</v>
      </c>
      <c r="E10" s="118">
        <v>5502099</v>
      </c>
      <c r="F10" s="33">
        <v>58</v>
      </c>
      <c r="G10" s="48">
        <v>10.3</v>
      </c>
      <c r="H10" s="48">
        <v>10.7</v>
      </c>
      <c r="I10" s="48">
        <v>10.3</v>
      </c>
      <c r="J10" s="48">
        <v>10.45</v>
      </c>
      <c r="K10" s="33">
        <v>35</v>
      </c>
    </row>
    <row r="11" spans="1:11" s="4" customFormat="1" ht="12" customHeight="1">
      <c r="A11" s="194"/>
      <c r="B11" s="78" t="s">
        <v>155</v>
      </c>
      <c r="C11" s="47" t="s">
        <v>0</v>
      </c>
      <c r="D11" s="33">
        <v>31867</v>
      </c>
      <c r="E11" s="118">
        <v>3199508</v>
      </c>
      <c r="F11" s="33">
        <v>26</v>
      </c>
      <c r="G11" s="48">
        <v>100</v>
      </c>
      <c r="H11" s="48">
        <v>100.6</v>
      </c>
      <c r="I11" s="48">
        <v>100</v>
      </c>
      <c r="J11" s="48">
        <v>100.5</v>
      </c>
      <c r="K11" s="33">
        <v>16</v>
      </c>
    </row>
    <row r="12" spans="1:11" s="4" customFormat="1" ht="12" customHeight="1">
      <c r="A12" s="194"/>
      <c r="B12" s="78" t="s">
        <v>5</v>
      </c>
      <c r="C12" s="47" t="s">
        <v>0</v>
      </c>
      <c r="D12" s="33">
        <v>2373692</v>
      </c>
      <c r="E12" s="118">
        <v>41465758</v>
      </c>
      <c r="F12" s="33">
        <v>52</v>
      </c>
      <c r="G12" s="48">
        <v>18.75</v>
      </c>
      <c r="H12" s="48">
        <v>18.75</v>
      </c>
      <c r="I12" s="48">
        <v>18.25</v>
      </c>
      <c r="J12" s="48">
        <v>18.6</v>
      </c>
      <c r="K12" s="33">
        <v>34</v>
      </c>
    </row>
    <row r="13" spans="1:11" s="4" customFormat="1" ht="12" customHeight="1">
      <c r="A13" s="194"/>
      <c r="B13" s="78" t="s">
        <v>6</v>
      </c>
      <c r="C13" s="47" t="s">
        <v>0</v>
      </c>
      <c r="D13" s="33">
        <v>57226</v>
      </c>
      <c r="E13" s="118">
        <v>1463372</v>
      </c>
      <c r="F13" s="33">
        <v>23</v>
      </c>
      <c r="G13" s="48">
        <v>27</v>
      </c>
      <c r="H13" s="48">
        <v>27</v>
      </c>
      <c r="I13" s="48">
        <v>25</v>
      </c>
      <c r="J13" s="48" t="s">
        <v>157</v>
      </c>
      <c r="K13" s="33">
        <v>16</v>
      </c>
    </row>
    <row r="14" spans="1:11" s="4" customFormat="1" ht="12" customHeight="1">
      <c r="A14" s="194"/>
      <c r="B14" s="78" t="s">
        <v>7</v>
      </c>
      <c r="C14" s="47" t="s">
        <v>0</v>
      </c>
      <c r="D14" s="33">
        <v>284000</v>
      </c>
      <c r="E14" s="118">
        <v>7254527</v>
      </c>
      <c r="F14" s="33">
        <v>42</v>
      </c>
      <c r="G14" s="48">
        <v>26.75</v>
      </c>
      <c r="H14" s="48">
        <v>27</v>
      </c>
      <c r="I14" s="48">
        <v>25.25</v>
      </c>
      <c r="J14" s="48">
        <v>26.5</v>
      </c>
      <c r="K14" s="33">
        <v>25</v>
      </c>
    </row>
    <row r="15" spans="1:11" s="4" customFormat="1" ht="12" customHeight="1">
      <c r="A15" s="194"/>
      <c r="B15" s="78" t="s">
        <v>23</v>
      </c>
      <c r="C15" s="47" t="s">
        <v>0</v>
      </c>
      <c r="D15" s="33">
        <v>188183</v>
      </c>
      <c r="E15" s="118">
        <v>4805766</v>
      </c>
      <c r="F15" s="33">
        <v>36</v>
      </c>
      <c r="G15" s="48">
        <v>26.94</v>
      </c>
      <c r="H15" s="48">
        <v>26.94</v>
      </c>
      <c r="I15" s="48">
        <v>25</v>
      </c>
      <c r="J15" s="48">
        <v>25.5</v>
      </c>
      <c r="K15" s="33">
        <v>18</v>
      </c>
    </row>
    <row r="16" spans="1:11" s="4" customFormat="1" ht="12" customHeight="1">
      <c r="A16" s="194"/>
      <c r="B16" s="78" t="s">
        <v>8</v>
      </c>
      <c r="C16" s="47" t="s">
        <v>0</v>
      </c>
      <c r="D16" s="33">
        <v>87971837</v>
      </c>
      <c r="E16" s="118">
        <v>182311851</v>
      </c>
      <c r="F16" s="33">
        <v>859</v>
      </c>
      <c r="G16" s="48">
        <v>2.11</v>
      </c>
      <c r="H16" s="48">
        <v>2.45</v>
      </c>
      <c r="I16" s="48">
        <v>1.7</v>
      </c>
      <c r="J16" s="48">
        <v>1.8</v>
      </c>
      <c r="K16" s="33">
        <v>195</v>
      </c>
    </row>
    <row r="17" spans="1:11" s="4" customFormat="1" ht="12" customHeight="1">
      <c r="A17" s="194"/>
      <c r="B17" s="78" t="s">
        <v>10</v>
      </c>
      <c r="C17" s="47" t="s">
        <v>0</v>
      </c>
      <c r="D17" s="33">
        <v>2717431</v>
      </c>
      <c r="E17" s="118">
        <v>5470149</v>
      </c>
      <c r="F17" s="33">
        <v>249</v>
      </c>
      <c r="G17" s="48">
        <v>2.11</v>
      </c>
      <c r="H17" s="48">
        <v>2.46</v>
      </c>
      <c r="I17" s="48">
        <v>1.71</v>
      </c>
      <c r="J17" s="48">
        <v>1.83</v>
      </c>
      <c r="K17" s="33">
        <v>107</v>
      </c>
    </row>
    <row r="18" spans="1:11" s="4" customFormat="1" ht="12" customHeight="1">
      <c r="A18" s="194"/>
      <c r="B18" s="78" t="s">
        <v>19</v>
      </c>
      <c r="C18" s="47" t="s">
        <v>0</v>
      </c>
      <c r="D18" s="33">
        <v>77245</v>
      </c>
      <c r="E18" s="118">
        <v>7801582</v>
      </c>
      <c r="F18" s="33">
        <v>104</v>
      </c>
      <c r="G18" s="48">
        <v>103</v>
      </c>
      <c r="H18" s="48">
        <v>105.5</v>
      </c>
      <c r="I18" s="48">
        <v>99.9</v>
      </c>
      <c r="J18" s="48">
        <v>102.5</v>
      </c>
      <c r="K18" s="33">
        <v>60</v>
      </c>
    </row>
    <row r="19" spans="1:11" s="4" customFormat="1" ht="12" customHeight="1">
      <c r="A19" s="194"/>
      <c r="B19" s="78" t="s">
        <v>22</v>
      </c>
      <c r="C19" s="47" t="s">
        <v>0</v>
      </c>
      <c r="D19" s="33">
        <v>60143</v>
      </c>
      <c r="E19" s="118">
        <v>6065583</v>
      </c>
      <c r="F19" s="33">
        <v>82</v>
      </c>
      <c r="G19" s="48">
        <v>100</v>
      </c>
      <c r="H19" s="48">
        <v>102</v>
      </c>
      <c r="I19" s="48">
        <v>100</v>
      </c>
      <c r="J19" s="48">
        <v>102</v>
      </c>
      <c r="K19" s="33">
        <v>50</v>
      </c>
    </row>
    <row r="20" spans="1:11" s="4" customFormat="1" ht="12" customHeight="1">
      <c r="A20" s="194"/>
      <c r="B20" s="78" t="s">
        <v>21</v>
      </c>
      <c r="C20" s="47" t="s">
        <v>0</v>
      </c>
      <c r="D20" s="33">
        <v>2108</v>
      </c>
      <c r="E20" s="118">
        <v>195379</v>
      </c>
      <c r="F20" s="33">
        <v>14</v>
      </c>
      <c r="G20" s="48">
        <v>103</v>
      </c>
      <c r="H20" s="48">
        <v>103</v>
      </c>
      <c r="I20" s="48">
        <v>85</v>
      </c>
      <c r="J20" s="48">
        <v>85</v>
      </c>
      <c r="K20" s="33">
        <v>8</v>
      </c>
    </row>
    <row r="21" spans="1:11" s="4" customFormat="1" ht="12" customHeight="1">
      <c r="A21" s="194"/>
      <c r="B21" s="78" t="s">
        <v>154</v>
      </c>
      <c r="C21" s="47" t="s">
        <v>0</v>
      </c>
      <c r="D21" s="33">
        <v>19703065</v>
      </c>
      <c r="E21" s="118">
        <v>3476812</v>
      </c>
      <c r="F21" s="33">
        <v>1153</v>
      </c>
      <c r="G21" s="48">
        <v>0.37</v>
      </c>
      <c r="H21" s="48">
        <v>0.4</v>
      </c>
      <c r="I21" s="48">
        <v>0.03</v>
      </c>
      <c r="J21" s="48" t="s">
        <v>157</v>
      </c>
      <c r="K21" s="33">
        <v>22</v>
      </c>
    </row>
    <row r="22" spans="1:11" s="4" customFormat="1" ht="12" customHeight="1">
      <c r="A22" s="194"/>
      <c r="B22" s="78" t="s">
        <v>11</v>
      </c>
      <c r="C22" s="47" t="s">
        <v>0</v>
      </c>
      <c r="D22" s="33">
        <v>324740</v>
      </c>
      <c r="E22" s="118">
        <v>1473422</v>
      </c>
      <c r="F22" s="33">
        <v>19</v>
      </c>
      <c r="G22" s="48">
        <v>4.3</v>
      </c>
      <c r="H22" s="48">
        <v>5.5</v>
      </c>
      <c r="I22" s="48">
        <v>4.1</v>
      </c>
      <c r="J22" s="48">
        <v>5.5</v>
      </c>
      <c r="K22" s="33">
        <v>12</v>
      </c>
    </row>
    <row r="23" spans="1:11" s="4" customFormat="1" ht="12" customHeight="1">
      <c r="A23" s="194"/>
      <c r="B23" s="78" t="s">
        <v>12</v>
      </c>
      <c r="C23" s="47" t="s">
        <v>0</v>
      </c>
      <c r="D23" s="33">
        <v>10400</v>
      </c>
      <c r="E23" s="118">
        <v>1030200</v>
      </c>
      <c r="F23" s="33">
        <v>14</v>
      </c>
      <c r="G23" s="48">
        <v>99</v>
      </c>
      <c r="H23" s="48">
        <v>100</v>
      </c>
      <c r="I23" s="48">
        <v>99</v>
      </c>
      <c r="J23" s="48">
        <v>99.3</v>
      </c>
      <c r="K23" s="33">
        <v>7</v>
      </c>
    </row>
    <row r="24" spans="1:11" s="4" customFormat="1" ht="12" customHeight="1">
      <c r="A24" s="194"/>
      <c r="B24" s="78" t="s">
        <v>13</v>
      </c>
      <c r="C24" s="47" t="s">
        <v>0</v>
      </c>
      <c r="D24" s="33">
        <v>8075150</v>
      </c>
      <c r="E24" s="118">
        <v>74578728</v>
      </c>
      <c r="F24" s="33">
        <v>1123</v>
      </c>
      <c r="G24" s="48">
        <v>0.3</v>
      </c>
      <c r="H24" s="48">
        <v>10.44</v>
      </c>
      <c r="I24" s="48">
        <v>8.54</v>
      </c>
      <c r="J24" s="48">
        <v>10.35</v>
      </c>
      <c r="K24" s="33">
        <v>164</v>
      </c>
    </row>
    <row r="25" spans="1:11" s="4" customFormat="1" ht="12" customHeight="1">
      <c r="A25" s="194"/>
      <c r="B25" s="78" t="s">
        <v>14</v>
      </c>
      <c r="C25" s="47" t="s">
        <v>0</v>
      </c>
      <c r="D25" s="33">
        <v>10646047</v>
      </c>
      <c r="E25" s="118">
        <v>94105779</v>
      </c>
      <c r="F25" s="33">
        <v>147</v>
      </c>
      <c r="G25" s="48">
        <v>8.4</v>
      </c>
      <c r="H25" s="48">
        <v>10</v>
      </c>
      <c r="I25" s="48">
        <v>8.4</v>
      </c>
      <c r="J25" s="48">
        <v>9.4</v>
      </c>
      <c r="K25" s="33">
        <v>68</v>
      </c>
    </row>
    <row r="26" spans="1:11" s="4" customFormat="1" ht="12" customHeight="1">
      <c r="A26" s="194"/>
      <c r="B26" s="78" t="s">
        <v>15</v>
      </c>
      <c r="C26" s="47" t="s">
        <v>0</v>
      </c>
      <c r="D26" s="33">
        <v>363389</v>
      </c>
      <c r="E26" s="118">
        <v>3681302</v>
      </c>
      <c r="F26" s="33">
        <v>48</v>
      </c>
      <c r="G26" s="48">
        <v>10.15</v>
      </c>
      <c r="H26" s="48">
        <v>10.5</v>
      </c>
      <c r="I26" s="48">
        <v>10.08</v>
      </c>
      <c r="J26" s="48">
        <v>10.49</v>
      </c>
      <c r="K26" s="33">
        <v>34</v>
      </c>
    </row>
    <row r="27" spans="1:11" s="4" customFormat="1" ht="12" customHeight="1" thickBot="1">
      <c r="A27" s="195"/>
      <c r="B27" s="77" t="s">
        <v>16</v>
      </c>
      <c r="C27" s="44" t="s">
        <v>0</v>
      </c>
      <c r="D27" s="32">
        <v>170680</v>
      </c>
      <c r="E27" s="117">
        <v>1728257</v>
      </c>
      <c r="F27" s="32">
        <v>29</v>
      </c>
      <c r="G27" s="45">
        <v>10.17</v>
      </c>
      <c r="H27" s="45">
        <v>10.5</v>
      </c>
      <c r="I27" s="45">
        <v>10.1</v>
      </c>
      <c r="J27" s="45">
        <v>10.5</v>
      </c>
      <c r="K27" s="32">
        <v>19</v>
      </c>
    </row>
    <row r="28" spans="1:11" s="4" customFormat="1" ht="30.75" customHeight="1">
      <c r="A28" s="185" t="s">
        <v>63</v>
      </c>
      <c r="B28" s="72" t="s">
        <v>67</v>
      </c>
      <c r="C28" s="42" t="s">
        <v>0</v>
      </c>
      <c r="D28" s="31">
        <v>318400</v>
      </c>
      <c r="E28" s="116">
        <v>762640</v>
      </c>
      <c r="F28" s="31">
        <v>5</v>
      </c>
      <c r="G28" s="46">
        <v>3.14</v>
      </c>
      <c r="H28" s="46">
        <v>3.14</v>
      </c>
      <c r="I28" s="46">
        <v>2.25</v>
      </c>
      <c r="J28" s="46">
        <v>2.7</v>
      </c>
      <c r="K28" s="31">
        <v>5</v>
      </c>
    </row>
    <row r="29" spans="1:11" s="4" customFormat="1" ht="30.75" customHeight="1">
      <c r="A29" s="186"/>
      <c r="B29" s="73" t="s">
        <v>17</v>
      </c>
      <c r="C29" s="47" t="s">
        <v>0</v>
      </c>
      <c r="D29" s="33">
        <v>207616</v>
      </c>
      <c r="E29" s="118">
        <v>2738225</v>
      </c>
      <c r="F29" s="33">
        <v>274</v>
      </c>
      <c r="G29" s="48">
        <v>12.5</v>
      </c>
      <c r="H29" s="48">
        <v>17.5</v>
      </c>
      <c r="I29" s="48">
        <v>11</v>
      </c>
      <c r="J29" s="48">
        <v>17</v>
      </c>
      <c r="K29" s="33">
        <v>121</v>
      </c>
    </row>
    <row r="30" spans="1:11" s="4" customFormat="1" ht="30.75" customHeight="1" thickBot="1">
      <c r="A30" s="186"/>
      <c r="B30" s="166" t="s">
        <v>105</v>
      </c>
      <c r="C30" s="167" t="s">
        <v>0</v>
      </c>
      <c r="D30" s="168">
        <v>7932</v>
      </c>
      <c r="E30" s="169">
        <v>21813</v>
      </c>
      <c r="F30" s="168">
        <v>1</v>
      </c>
      <c r="G30" s="170">
        <v>2.75</v>
      </c>
      <c r="H30" s="170">
        <v>2.75</v>
      </c>
      <c r="I30" s="170">
        <v>2.75</v>
      </c>
      <c r="J30" s="170">
        <v>2.75</v>
      </c>
      <c r="K30" s="168">
        <v>1</v>
      </c>
    </row>
    <row r="31" spans="1:11" s="4" customFormat="1" ht="30.75" customHeight="1" thickBot="1">
      <c r="A31" s="171" t="s">
        <v>62</v>
      </c>
      <c r="B31" s="80" t="s">
        <v>18</v>
      </c>
      <c r="C31" s="49" t="s">
        <v>0</v>
      </c>
      <c r="D31" s="172">
        <v>14400</v>
      </c>
      <c r="E31" s="173">
        <v>1483443</v>
      </c>
      <c r="F31" s="172">
        <v>14</v>
      </c>
      <c r="G31" s="174">
        <v>104.1</v>
      </c>
      <c r="H31" s="174">
        <v>104.5</v>
      </c>
      <c r="I31" s="174">
        <v>102</v>
      </c>
      <c r="J31" s="174">
        <v>104</v>
      </c>
      <c r="K31" s="172">
        <v>12</v>
      </c>
    </row>
    <row r="32" spans="1:15" ht="16.5" customHeight="1" thickBot="1">
      <c r="A32" s="178" t="s">
        <v>148</v>
      </c>
      <c r="B32" s="178"/>
      <c r="C32" s="49" t="s">
        <v>0</v>
      </c>
      <c r="D32" s="119">
        <f>SUM(D5:D31)</f>
        <v>271100726</v>
      </c>
      <c r="E32" s="119">
        <f>SUM(E5:E31)</f>
        <v>1870643979</v>
      </c>
      <c r="F32" s="119">
        <f>SUM(F5:F31)</f>
        <v>19655</v>
      </c>
      <c r="G32" s="115"/>
      <c r="H32" s="115"/>
      <c r="I32" s="115"/>
      <c r="J32" s="115"/>
      <c r="K32" s="120"/>
      <c r="O32" s="3"/>
    </row>
    <row r="33" ht="13.5" customHeight="1">
      <c r="A33" s="7" t="s">
        <v>76</v>
      </c>
    </row>
  </sheetData>
  <sheetProtection/>
  <mergeCells count="5">
    <mergeCell ref="D3:K3"/>
    <mergeCell ref="A5:A6"/>
    <mergeCell ref="A7:A27"/>
    <mergeCell ref="A28:A30"/>
    <mergeCell ref="A32:B32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22.8515625" style="10" customWidth="1"/>
    <col min="3" max="3" width="7.8515625" style="6" customWidth="1"/>
    <col min="4" max="14" width="8.7109375" style="113" customWidth="1"/>
    <col min="15" max="15" width="8.7109375" style="112" customWidth="1"/>
    <col min="16" max="16384" width="9.140625" style="3" customWidth="1"/>
  </cols>
  <sheetData>
    <row r="1" spans="1:23" ht="19.5" customHeight="1">
      <c r="A1" s="61" t="s">
        <v>129</v>
      </c>
      <c r="B1" s="75"/>
      <c r="C1" s="61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122"/>
      <c r="N2" s="110"/>
      <c r="O2" s="110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6">
        <v>2010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77</v>
      </c>
      <c r="B4" s="22" t="s">
        <v>78</v>
      </c>
      <c r="C4" s="59" t="s">
        <v>79</v>
      </c>
      <c r="D4" s="85" t="s">
        <v>112</v>
      </c>
      <c r="E4" s="85" t="s">
        <v>113</v>
      </c>
      <c r="F4" s="85" t="s">
        <v>47</v>
      </c>
      <c r="G4" s="85" t="s">
        <v>48</v>
      </c>
      <c r="H4" s="85" t="s">
        <v>49</v>
      </c>
      <c r="I4" s="85" t="s">
        <v>50</v>
      </c>
      <c r="J4" s="85" t="s">
        <v>51</v>
      </c>
      <c r="K4" s="85" t="s">
        <v>114</v>
      </c>
      <c r="L4" s="85" t="s">
        <v>115</v>
      </c>
      <c r="M4" s="85" t="s">
        <v>116</v>
      </c>
      <c r="N4" s="85" t="s">
        <v>117</v>
      </c>
      <c r="O4" s="85" t="s">
        <v>118</v>
      </c>
    </row>
    <row r="5" spans="1:15" ht="33.75" customHeight="1">
      <c r="A5" s="185" t="s">
        <v>57</v>
      </c>
      <c r="B5" s="72" t="s">
        <v>58</v>
      </c>
      <c r="C5" s="42" t="s">
        <v>0</v>
      </c>
      <c r="D5" s="51">
        <v>21.7</v>
      </c>
      <c r="E5" s="57">
        <v>22.01</v>
      </c>
      <c r="F5" s="51">
        <v>22.72</v>
      </c>
      <c r="G5" s="51">
        <v>22.96</v>
      </c>
      <c r="H5" s="51">
        <v>23.21</v>
      </c>
      <c r="I5" s="51">
        <v>22.5</v>
      </c>
      <c r="J5" s="51">
        <v>20.6</v>
      </c>
      <c r="K5" s="51">
        <v>18.76</v>
      </c>
      <c r="L5" s="57">
        <v>18.89</v>
      </c>
      <c r="M5" s="57">
        <v>18.6</v>
      </c>
      <c r="N5" s="57">
        <v>18.59</v>
      </c>
      <c r="O5" s="57">
        <v>18.53</v>
      </c>
    </row>
    <row r="6" spans="1:15" s="8" customFormat="1" ht="33.75" customHeight="1" thickBot="1">
      <c r="A6" s="186"/>
      <c r="B6" s="74" t="s">
        <v>59</v>
      </c>
      <c r="C6" s="44" t="s">
        <v>0</v>
      </c>
      <c r="D6" s="50">
        <v>21.48</v>
      </c>
      <c r="E6" s="56">
        <v>22.1</v>
      </c>
      <c r="F6" s="50">
        <v>22.8</v>
      </c>
      <c r="G6" s="50">
        <v>22.74</v>
      </c>
      <c r="H6" s="50">
        <v>23.02</v>
      </c>
      <c r="I6" s="50">
        <v>22.45</v>
      </c>
      <c r="J6" s="50">
        <v>20.57</v>
      </c>
      <c r="K6" s="50">
        <v>18.54</v>
      </c>
      <c r="L6" s="56">
        <v>18.7</v>
      </c>
      <c r="M6" s="56">
        <v>18.58</v>
      </c>
      <c r="N6" s="56">
        <v>18.55</v>
      </c>
      <c r="O6" s="56">
        <v>18.63</v>
      </c>
    </row>
    <row r="7" spans="1:15" s="4" customFormat="1" ht="12" customHeight="1">
      <c r="A7" s="193" t="s">
        <v>65</v>
      </c>
      <c r="B7" s="72" t="s">
        <v>1</v>
      </c>
      <c r="C7" s="42" t="s">
        <v>0</v>
      </c>
      <c r="D7" s="51">
        <v>1.66</v>
      </c>
      <c r="E7" s="57">
        <v>1.5</v>
      </c>
      <c r="F7" s="51">
        <v>1.66</v>
      </c>
      <c r="G7" s="51">
        <v>1.66</v>
      </c>
      <c r="H7" s="51">
        <v>1.66</v>
      </c>
      <c r="I7" s="51">
        <v>1.66</v>
      </c>
      <c r="J7" s="51">
        <v>1.66</v>
      </c>
      <c r="K7" s="51">
        <v>1.66</v>
      </c>
      <c r="L7" s="51">
        <v>1.67</v>
      </c>
      <c r="M7" s="57">
        <v>1.67</v>
      </c>
      <c r="N7" s="57">
        <v>1.66</v>
      </c>
      <c r="O7" s="57">
        <v>1.66</v>
      </c>
    </row>
    <row r="8" spans="1:15" s="4" customFormat="1" ht="12" customHeight="1">
      <c r="A8" s="194"/>
      <c r="B8" s="73" t="s">
        <v>2</v>
      </c>
      <c r="C8" s="47" t="s">
        <v>0</v>
      </c>
      <c r="D8" s="52">
        <v>8.8</v>
      </c>
      <c r="E8" s="55">
        <v>8.7</v>
      </c>
      <c r="F8" s="52">
        <v>8.8</v>
      </c>
      <c r="G8" s="52">
        <v>8.6</v>
      </c>
      <c r="H8" s="52">
        <v>8.21</v>
      </c>
      <c r="I8" s="52">
        <v>8.15</v>
      </c>
      <c r="J8" s="52">
        <v>8</v>
      </c>
      <c r="K8" s="52">
        <v>8</v>
      </c>
      <c r="L8" s="55">
        <v>8.2</v>
      </c>
      <c r="M8" s="55">
        <v>7.99</v>
      </c>
      <c r="N8" s="55">
        <v>8</v>
      </c>
      <c r="O8" s="55">
        <v>8.29</v>
      </c>
    </row>
    <row r="9" spans="1:15" s="4" customFormat="1" ht="12" customHeight="1">
      <c r="A9" s="194"/>
      <c r="B9" s="73" t="s">
        <v>3</v>
      </c>
      <c r="C9" s="47" t="s">
        <v>0</v>
      </c>
      <c r="D9" s="52">
        <v>8.81</v>
      </c>
      <c r="E9" s="55">
        <v>8.96</v>
      </c>
      <c r="F9" s="52">
        <v>9.3</v>
      </c>
      <c r="G9" s="52">
        <v>8.86</v>
      </c>
      <c r="H9" s="52">
        <v>8.79</v>
      </c>
      <c r="I9" s="52">
        <v>8.34</v>
      </c>
      <c r="J9" s="52">
        <v>8.46</v>
      </c>
      <c r="K9" s="52">
        <v>8.65</v>
      </c>
      <c r="L9" s="55">
        <v>8.9</v>
      </c>
      <c r="M9" s="55">
        <v>8.2</v>
      </c>
      <c r="N9" s="55">
        <v>8.9</v>
      </c>
      <c r="O9" s="55">
        <v>9</v>
      </c>
    </row>
    <row r="10" spans="1:15" s="4" customFormat="1" ht="12" customHeight="1">
      <c r="A10" s="194"/>
      <c r="B10" s="73" t="s">
        <v>4</v>
      </c>
      <c r="C10" s="47" t="s">
        <v>0</v>
      </c>
      <c r="D10" s="52">
        <v>10.7</v>
      </c>
      <c r="E10" s="55">
        <v>1.7</v>
      </c>
      <c r="F10" s="55">
        <v>1.7</v>
      </c>
      <c r="G10" s="55">
        <v>10.39</v>
      </c>
      <c r="H10" s="52">
        <v>10.37</v>
      </c>
      <c r="I10" s="52">
        <v>10.3</v>
      </c>
      <c r="J10" s="52">
        <v>10.3</v>
      </c>
      <c r="K10" s="52">
        <v>10.45</v>
      </c>
      <c r="L10" s="52">
        <v>10.45</v>
      </c>
      <c r="M10" s="52">
        <v>10.45</v>
      </c>
      <c r="N10" s="52">
        <v>10.45</v>
      </c>
      <c r="O10" s="52">
        <v>10.45</v>
      </c>
    </row>
    <row r="11" spans="1:15" s="4" customFormat="1" ht="12" customHeight="1">
      <c r="A11" s="194"/>
      <c r="B11" s="73" t="s">
        <v>155</v>
      </c>
      <c r="C11" s="47" t="s">
        <v>0</v>
      </c>
      <c r="D11" s="52">
        <v>0</v>
      </c>
      <c r="E11" s="55">
        <v>0</v>
      </c>
      <c r="F11" s="52">
        <v>0</v>
      </c>
      <c r="G11" s="52">
        <v>0</v>
      </c>
      <c r="H11" s="52">
        <v>0</v>
      </c>
      <c r="I11" s="52">
        <v>0</v>
      </c>
      <c r="J11" s="52">
        <v>100</v>
      </c>
      <c r="K11" s="52">
        <v>100.6</v>
      </c>
      <c r="L11" s="55">
        <v>100.5</v>
      </c>
      <c r="M11" s="55">
        <v>100.5</v>
      </c>
      <c r="N11" s="55">
        <v>100.5</v>
      </c>
      <c r="O11" s="55">
        <v>100.5</v>
      </c>
    </row>
    <row r="12" spans="1:15" s="4" customFormat="1" ht="12" customHeight="1">
      <c r="A12" s="194"/>
      <c r="B12" s="73" t="s">
        <v>5</v>
      </c>
      <c r="C12" s="47" t="s">
        <v>0</v>
      </c>
      <c r="D12" s="52">
        <v>18.75</v>
      </c>
      <c r="E12" s="55">
        <v>18.75</v>
      </c>
      <c r="F12" s="52">
        <v>18.6</v>
      </c>
      <c r="G12" s="52">
        <v>18.4</v>
      </c>
      <c r="H12" s="52">
        <v>18.4</v>
      </c>
      <c r="I12" s="52">
        <v>18.4</v>
      </c>
      <c r="J12" s="52">
        <v>18.35</v>
      </c>
      <c r="K12" s="52">
        <v>18.39</v>
      </c>
      <c r="L12" s="55">
        <v>18.3</v>
      </c>
      <c r="M12" s="55">
        <v>18.5</v>
      </c>
      <c r="N12" s="55">
        <v>1.54</v>
      </c>
      <c r="O12" s="55">
        <v>18.6</v>
      </c>
    </row>
    <row r="13" spans="1:15" s="4" customFormat="1" ht="12" customHeight="1">
      <c r="A13" s="194"/>
      <c r="B13" s="73" t="s">
        <v>6</v>
      </c>
      <c r="C13" s="47" t="s">
        <v>0</v>
      </c>
      <c r="D13" s="52">
        <v>27</v>
      </c>
      <c r="E13" s="55">
        <v>26.9</v>
      </c>
      <c r="F13" s="52">
        <v>26.8</v>
      </c>
      <c r="G13" s="52">
        <v>25.55</v>
      </c>
      <c r="H13" s="52">
        <v>25.4</v>
      </c>
      <c r="I13" s="52">
        <v>25.4</v>
      </c>
      <c r="J13" s="52">
        <v>25.3</v>
      </c>
      <c r="K13" s="52">
        <v>25.41</v>
      </c>
      <c r="L13" s="52">
        <v>25.41</v>
      </c>
      <c r="M13" s="52">
        <v>25.41</v>
      </c>
      <c r="N13" s="52">
        <v>25.41</v>
      </c>
      <c r="O13" s="55" t="s">
        <v>157</v>
      </c>
    </row>
    <row r="14" spans="1:15" s="4" customFormat="1" ht="12" customHeight="1">
      <c r="A14" s="194"/>
      <c r="B14" s="73" t="s">
        <v>7</v>
      </c>
      <c r="C14" s="47" t="s">
        <v>0</v>
      </c>
      <c r="D14" s="52">
        <v>27</v>
      </c>
      <c r="E14" s="52">
        <v>27</v>
      </c>
      <c r="F14" s="52">
        <v>27</v>
      </c>
      <c r="G14" s="52">
        <v>25.65</v>
      </c>
      <c r="H14" s="52">
        <v>25.31</v>
      </c>
      <c r="I14" s="52">
        <v>25.5</v>
      </c>
      <c r="J14" s="52">
        <v>25.5</v>
      </c>
      <c r="K14" s="52">
        <v>25.6</v>
      </c>
      <c r="L14" s="55">
        <v>25.5</v>
      </c>
      <c r="M14" s="55">
        <v>26</v>
      </c>
      <c r="N14" s="55">
        <v>26.5</v>
      </c>
      <c r="O14" s="55">
        <v>26.5</v>
      </c>
    </row>
    <row r="15" spans="1:15" s="4" customFormat="1" ht="12" customHeight="1">
      <c r="A15" s="194"/>
      <c r="B15" s="73" t="s">
        <v>23</v>
      </c>
      <c r="C15" s="47" t="s">
        <v>0</v>
      </c>
      <c r="D15" s="52">
        <v>26.85</v>
      </c>
      <c r="E15" s="55">
        <v>26.9</v>
      </c>
      <c r="F15" s="52">
        <v>26.9</v>
      </c>
      <c r="G15" s="52">
        <v>25.55</v>
      </c>
      <c r="H15" s="52">
        <v>25.45</v>
      </c>
      <c r="I15" s="52">
        <v>25.42</v>
      </c>
      <c r="J15" s="52">
        <v>25.5</v>
      </c>
      <c r="K15" s="52">
        <v>25.5</v>
      </c>
      <c r="L15" s="55">
        <v>25.5</v>
      </c>
      <c r="M15" s="55">
        <v>25.5</v>
      </c>
      <c r="N15" s="55">
        <v>25.5</v>
      </c>
      <c r="O15" s="55">
        <v>25.5</v>
      </c>
    </row>
    <row r="16" spans="1:15" s="4" customFormat="1" ht="12" customHeight="1">
      <c r="A16" s="194"/>
      <c r="B16" s="73" t="s">
        <v>8</v>
      </c>
      <c r="C16" s="47" t="s">
        <v>0</v>
      </c>
      <c r="D16" s="52">
        <v>2.12</v>
      </c>
      <c r="E16" s="55">
        <v>2.09</v>
      </c>
      <c r="F16" s="52">
        <v>2.31</v>
      </c>
      <c r="G16" s="52">
        <v>2</v>
      </c>
      <c r="H16" s="52">
        <v>1.84</v>
      </c>
      <c r="I16" s="52">
        <v>1.8</v>
      </c>
      <c r="J16" s="52">
        <v>1.8</v>
      </c>
      <c r="K16" s="52">
        <v>1.77</v>
      </c>
      <c r="L16" s="55">
        <v>1.73</v>
      </c>
      <c r="M16" s="55">
        <v>1.71</v>
      </c>
      <c r="N16" s="55">
        <v>1.73</v>
      </c>
      <c r="O16" s="55">
        <v>1.83</v>
      </c>
    </row>
    <row r="17" spans="1:15" s="4" customFormat="1" ht="12" customHeight="1">
      <c r="A17" s="194"/>
      <c r="B17" s="73" t="s">
        <v>9</v>
      </c>
      <c r="C17" s="47" t="s">
        <v>0</v>
      </c>
      <c r="D17" s="52">
        <v>0</v>
      </c>
      <c r="E17" s="55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</row>
    <row r="18" spans="1:15" s="4" customFormat="1" ht="12" customHeight="1">
      <c r="A18" s="194"/>
      <c r="B18" s="73" t="s">
        <v>10</v>
      </c>
      <c r="C18" s="47" t="s">
        <v>0</v>
      </c>
      <c r="D18" s="52">
        <v>2.12</v>
      </c>
      <c r="E18" s="55">
        <v>2.1</v>
      </c>
      <c r="F18" s="52">
        <v>2.35</v>
      </c>
      <c r="G18" s="52">
        <v>2.01</v>
      </c>
      <c r="H18" s="52">
        <v>1.87</v>
      </c>
      <c r="I18" s="52">
        <v>1.81</v>
      </c>
      <c r="J18" s="52">
        <v>1.8</v>
      </c>
      <c r="K18" s="52">
        <v>1.8</v>
      </c>
      <c r="L18" s="55">
        <v>1.75</v>
      </c>
      <c r="M18" s="55">
        <v>1.76</v>
      </c>
      <c r="N18" s="55">
        <v>1.75</v>
      </c>
      <c r="O18" s="55">
        <v>1.83</v>
      </c>
    </row>
    <row r="19" spans="1:15" s="4" customFormat="1" ht="12" customHeight="1">
      <c r="A19" s="194"/>
      <c r="B19" s="73" t="s">
        <v>19</v>
      </c>
      <c r="C19" s="47" t="s">
        <v>0</v>
      </c>
      <c r="D19" s="52">
        <v>103</v>
      </c>
      <c r="E19" s="55">
        <v>103</v>
      </c>
      <c r="F19" s="52" t="s">
        <v>158</v>
      </c>
      <c r="G19" s="52">
        <v>100</v>
      </c>
      <c r="H19" s="52">
        <v>100</v>
      </c>
      <c r="I19" s="52">
        <v>100</v>
      </c>
      <c r="J19" s="52">
        <v>100</v>
      </c>
      <c r="K19" s="52">
        <v>100.1</v>
      </c>
      <c r="L19" s="55">
        <v>100.1</v>
      </c>
      <c r="M19" s="55">
        <v>100.5</v>
      </c>
      <c r="N19" s="55">
        <v>102</v>
      </c>
      <c r="O19" s="55">
        <v>102.5</v>
      </c>
    </row>
    <row r="20" spans="1:15" s="4" customFormat="1" ht="12" customHeight="1">
      <c r="A20" s="194"/>
      <c r="B20" s="73" t="s">
        <v>22</v>
      </c>
      <c r="C20" s="47" t="s">
        <v>0</v>
      </c>
      <c r="D20" s="52">
        <v>100</v>
      </c>
      <c r="E20" s="55">
        <v>100</v>
      </c>
      <c r="F20" s="52">
        <v>100</v>
      </c>
      <c r="G20" s="52">
        <v>100</v>
      </c>
      <c r="H20" s="52">
        <v>100</v>
      </c>
      <c r="I20" s="52">
        <v>100</v>
      </c>
      <c r="J20" s="52">
        <v>100</v>
      </c>
      <c r="K20" s="52">
        <v>100</v>
      </c>
      <c r="L20" s="55">
        <v>100</v>
      </c>
      <c r="M20" s="55">
        <v>100.5</v>
      </c>
      <c r="N20" s="55">
        <v>102</v>
      </c>
      <c r="O20" s="55">
        <v>102</v>
      </c>
    </row>
    <row r="21" spans="1:15" s="4" customFormat="1" ht="12" customHeight="1">
      <c r="A21" s="194"/>
      <c r="B21" s="73" t="s">
        <v>21</v>
      </c>
      <c r="C21" s="47" t="s">
        <v>0</v>
      </c>
      <c r="D21" s="52">
        <v>105</v>
      </c>
      <c r="E21" s="55">
        <v>103</v>
      </c>
      <c r="F21" s="52">
        <v>103</v>
      </c>
      <c r="G21" s="52">
        <v>95</v>
      </c>
      <c r="H21" s="52">
        <v>95</v>
      </c>
      <c r="I21" s="52">
        <v>95</v>
      </c>
      <c r="J21" s="52">
        <v>95</v>
      </c>
      <c r="K21" s="52">
        <v>95</v>
      </c>
      <c r="L21" s="55">
        <v>88</v>
      </c>
      <c r="M21" s="55">
        <v>88</v>
      </c>
      <c r="N21" s="55">
        <v>88</v>
      </c>
      <c r="O21" s="55">
        <v>85</v>
      </c>
    </row>
    <row r="22" spans="1:15" s="4" customFormat="1" ht="12" customHeight="1">
      <c r="A22" s="194"/>
      <c r="B22" s="73" t="s">
        <v>11</v>
      </c>
      <c r="C22" s="47" t="s">
        <v>0</v>
      </c>
      <c r="D22" s="52">
        <v>4.9</v>
      </c>
      <c r="E22" s="55">
        <v>4.3</v>
      </c>
      <c r="F22" s="52">
        <v>4.52</v>
      </c>
      <c r="G22" s="52">
        <v>4.5</v>
      </c>
      <c r="H22" s="52">
        <v>4.5</v>
      </c>
      <c r="I22" s="52">
        <v>4.6</v>
      </c>
      <c r="J22" s="52">
        <v>4.6</v>
      </c>
      <c r="K22" s="52">
        <v>4.6</v>
      </c>
      <c r="L22" s="55">
        <v>5.25</v>
      </c>
      <c r="M22" s="55">
        <v>5.25</v>
      </c>
      <c r="N22" s="55">
        <v>5.5</v>
      </c>
      <c r="O22" s="55">
        <v>5.5</v>
      </c>
    </row>
    <row r="23" spans="1:15" s="4" customFormat="1" ht="12" customHeight="1">
      <c r="A23" s="194"/>
      <c r="B23" s="73" t="s">
        <v>12</v>
      </c>
      <c r="C23" s="47" t="s">
        <v>0</v>
      </c>
      <c r="D23" s="52">
        <v>100</v>
      </c>
      <c r="E23" s="52">
        <v>100</v>
      </c>
      <c r="F23" s="52">
        <v>100</v>
      </c>
      <c r="G23" s="52">
        <v>100</v>
      </c>
      <c r="H23" s="52">
        <v>100</v>
      </c>
      <c r="I23" s="52">
        <v>100</v>
      </c>
      <c r="J23" s="52">
        <v>99</v>
      </c>
      <c r="K23" s="52">
        <v>99</v>
      </c>
      <c r="L23" s="55">
        <v>99.3</v>
      </c>
      <c r="M23" s="55">
        <v>99.3</v>
      </c>
      <c r="N23" s="55">
        <v>99.3</v>
      </c>
      <c r="O23" s="55">
        <v>99.3</v>
      </c>
    </row>
    <row r="24" spans="1:15" s="4" customFormat="1" ht="12" customHeight="1">
      <c r="A24" s="194"/>
      <c r="B24" s="73" t="s">
        <v>13</v>
      </c>
      <c r="C24" s="47" t="s">
        <v>0</v>
      </c>
      <c r="D24" s="52">
        <v>8.83</v>
      </c>
      <c r="E24" s="55">
        <v>9.45</v>
      </c>
      <c r="F24" s="52">
        <v>9.99</v>
      </c>
      <c r="G24" s="52">
        <v>9.55</v>
      </c>
      <c r="H24" s="52">
        <v>9.3</v>
      </c>
      <c r="I24" s="52">
        <v>8.84</v>
      </c>
      <c r="J24" s="52">
        <v>9.15</v>
      </c>
      <c r="K24" s="52">
        <v>9.39</v>
      </c>
      <c r="L24" s="55">
        <v>9.48</v>
      </c>
      <c r="M24" s="55">
        <v>9.35</v>
      </c>
      <c r="N24" s="55">
        <v>9.41</v>
      </c>
      <c r="O24" s="55">
        <v>10.25</v>
      </c>
    </row>
    <row r="25" spans="1:15" s="4" customFormat="1" ht="12" customHeight="1">
      <c r="A25" s="194"/>
      <c r="B25" s="73" t="s">
        <v>14</v>
      </c>
      <c r="C25" s="47" t="s">
        <v>0</v>
      </c>
      <c r="D25" s="52">
        <v>8.5</v>
      </c>
      <c r="E25" s="55">
        <v>9</v>
      </c>
      <c r="F25" s="52">
        <v>8.75</v>
      </c>
      <c r="G25" s="52">
        <v>9.2</v>
      </c>
      <c r="H25" s="52">
        <v>9.35</v>
      </c>
      <c r="I25" s="52">
        <v>8.8</v>
      </c>
      <c r="J25" s="52">
        <v>8.68</v>
      </c>
      <c r="K25" s="52">
        <v>8.55</v>
      </c>
      <c r="L25" s="55">
        <v>8.8</v>
      </c>
      <c r="M25" s="55">
        <v>8.8</v>
      </c>
      <c r="N25" s="55">
        <v>8.85</v>
      </c>
      <c r="O25" s="55">
        <v>9.4</v>
      </c>
    </row>
    <row r="26" spans="1:15" s="4" customFormat="1" ht="12" customHeight="1">
      <c r="A26" s="194"/>
      <c r="B26" s="73" t="s">
        <v>15</v>
      </c>
      <c r="C26" s="47" t="s">
        <v>0</v>
      </c>
      <c r="D26" s="52">
        <v>10.15</v>
      </c>
      <c r="E26" s="52">
        <v>10.15</v>
      </c>
      <c r="F26" s="52">
        <v>10.15</v>
      </c>
      <c r="G26" s="52">
        <v>10.08</v>
      </c>
      <c r="H26" s="52">
        <v>10.08</v>
      </c>
      <c r="I26" s="52">
        <v>10.08</v>
      </c>
      <c r="J26" s="52">
        <v>10.08</v>
      </c>
      <c r="K26" s="52">
        <v>10.25</v>
      </c>
      <c r="L26" s="55">
        <v>10.5</v>
      </c>
      <c r="M26" s="55">
        <v>10.5</v>
      </c>
      <c r="N26" s="55">
        <v>10.49</v>
      </c>
      <c r="O26" s="55">
        <v>10.49</v>
      </c>
    </row>
    <row r="27" spans="1:15" s="4" customFormat="1" ht="12" customHeight="1" thickBot="1">
      <c r="A27" s="195"/>
      <c r="B27" s="74" t="s">
        <v>16</v>
      </c>
      <c r="C27" s="44" t="s">
        <v>0</v>
      </c>
      <c r="D27" s="50">
        <v>10.17</v>
      </c>
      <c r="E27" s="50">
        <v>10.17</v>
      </c>
      <c r="F27" s="50">
        <v>10.17</v>
      </c>
      <c r="G27" s="50">
        <v>10.1</v>
      </c>
      <c r="H27" s="50">
        <v>10.1</v>
      </c>
      <c r="I27" s="50">
        <v>10.1</v>
      </c>
      <c r="J27" s="50">
        <v>10.1</v>
      </c>
      <c r="K27" s="50">
        <v>10.25</v>
      </c>
      <c r="L27" s="50">
        <v>10.25</v>
      </c>
      <c r="M27" s="56">
        <v>10.5</v>
      </c>
      <c r="N27" s="56">
        <v>10.5</v>
      </c>
      <c r="O27" s="56">
        <v>10.5</v>
      </c>
    </row>
    <row r="28" spans="1:15" s="4" customFormat="1" ht="12.75" customHeight="1">
      <c r="A28" s="185" t="s">
        <v>63</v>
      </c>
      <c r="B28" s="72" t="s">
        <v>67</v>
      </c>
      <c r="C28" s="42" t="s">
        <v>0</v>
      </c>
      <c r="D28" s="51">
        <v>3.14</v>
      </c>
      <c r="E28" s="51">
        <v>3.14</v>
      </c>
      <c r="F28" s="51">
        <v>3.14</v>
      </c>
      <c r="G28" s="51">
        <v>3.14</v>
      </c>
      <c r="H28" s="51">
        <v>3.14</v>
      </c>
      <c r="I28" s="51">
        <v>2.25</v>
      </c>
      <c r="J28" s="51">
        <v>2.25</v>
      </c>
      <c r="K28" s="51">
        <v>2.25</v>
      </c>
      <c r="L28" s="57">
        <v>2.75</v>
      </c>
      <c r="M28" s="57">
        <v>2.75</v>
      </c>
      <c r="N28" s="57">
        <v>2.75</v>
      </c>
      <c r="O28" s="57">
        <v>2.7</v>
      </c>
    </row>
    <row r="29" spans="1:15" s="4" customFormat="1" ht="12.75" customHeight="1">
      <c r="A29" s="186"/>
      <c r="B29" s="73" t="s">
        <v>17</v>
      </c>
      <c r="C29" s="47" t="s">
        <v>0</v>
      </c>
      <c r="D29" s="52">
        <v>12.06</v>
      </c>
      <c r="E29" s="55">
        <v>12.05</v>
      </c>
      <c r="F29" s="52">
        <v>12.47</v>
      </c>
      <c r="G29" s="52">
        <v>12.95</v>
      </c>
      <c r="H29" s="52">
        <v>13.26</v>
      </c>
      <c r="I29" s="52">
        <v>13.9</v>
      </c>
      <c r="J29" s="52">
        <v>13</v>
      </c>
      <c r="K29" s="52">
        <v>12.46</v>
      </c>
      <c r="L29" s="55">
        <v>13.27</v>
      </c>
      <c r="M29" s="55">
        <v>14.02</v>
      </c>
      <c r="N29" s="55">
        <v>15.61</v>
      </c>
      <c r="O29" s="55">
        <v>17</v>
      </c>
    </row>
    <row r="30" spans="1:15" s="4" customFormat="1" ht="12.75" customHeight="1">
      <c r="A30" s="186"/>
      <c r="B30" s="73" t="s">
        <v>105</v>
      </c>
      <c r="C30" s="47" t="s">
        <v>0</v>
      </c>
      <c r="D30" s="52">
        <v>3.15</v>
      </c>
      <c r="E30" s="52">
        <v>3.15</v>
      </c>
      <c r="F30" s="52">
        <v>3.15</v>
      </c>
      <c r="G30" s="52">
        <v>3.15</v>
      </c>
      <c r="H30" s="52">
        <v>3.15</v>
      </c>
      <c r="I30" s="52">
        <v>3.15</v>
      </c>
      <c r="J30" s="52">
        <v>3.15</v>
      </c>
      <c r="K30" s="52">
        <v>3.15</v>
      </c>
      <c r="L30" s="52">
        <v>3.15</v>
      </c>
      <c r="M30" s="52">
        <v>3.15</v>
      </c>
      <c r="N30" s="52">
        <v>3.15</v>
      </c>
      <c r="O30" s="52">
        <v>3.15</v>
      </c>
    </row>
    <row r="31" spans="1:15" s="4" customFormat="1" ht="12.75" customHeight="1">
      <c r="A31" s="186"/>
      <c r="B31" s="73" t="s">
        <v>98</v>
      </c>
      <c r="C31" s="47" t="s">
        <v>0</v>
      </c>
      <c r="D31" s="52">
        <v>0.5</v>
      </c>
      <c r="E31" s="52">
        <v>0.5</v>
      </c>
      <c r="F31" s="52">
        <v>0.5</v>
      </c>
      <c r="G31" s="52">
        <v>0.5</v>
      </c>
      <c r="H31" s="52">
        <v>0.5</v>
      </c>
      <c r="I31" s="52">
        <v>0.5</v>
      </c>
      <c r="J31" s="52">
        <v>0.5</v>
      </c>
      <c r="K31" s="52">
        <v>0.5</v>
      </c>
      <c r="L31" s="52">
        <v>0.5</v>
      </c>
      <c r="M31" s="52">
        <v>0.5</v>
      </c>
      <c r="N31" s="52">
        <v>0.5</v>
      </c>
      <c r="O31" s="52">
        <v>0.5</v>
      </c>
    </row>
    <row r="32" spans="1:15" s="4" customFormat="1" ht="15" customHeight="1" thickBot="1">
      <c r="A32" s="106"/>
      <c r="B32" s="78" t="s">
        <v>18</v>
      </c>
      <c r="C32" s="47" t="s">
        <v>20</v>
      </c>
      <c r="D32" s="52">
        <v>100.1</v>
      </c>
      <c r="E32" s="55">
        <v>102</v>
      </c>
      <c r="F32" s="55">
        <v>102</v>
      </c>
      <c r="G32" s="55">
        <v>102</v>
      </c>
      <c r="H32" s="55">
        <v>102</v>
      </c>
      <c r="I32" s="52">
        <v>104.5</v>
      </c>
      <c r="J32" s="52">
        <v>104.5</v>
      </c>
      <c r="K32" s="52">
        <v>103</v>
      </c>
      <c r="L32" s="55">
        <v>103</v>
      </c>
      <c r="M32" s="55">
        <v>104</v>
      </c>
      <c r="N32" s="55">
        <v>104</v>
      </c>
      <c r="O32" s="55">
        <v>104</v>
      </c>
    </row>
    <row r="33" spans="1:15" ht="12.75" customHeight="1" thickBot="1">
      <c r="A33" s="178" t="s">
        <v>85</v>
      </c>
      <c r="B33" s="178"/>
      <c r="C33" s="178"/>
      <c r="D33" s="111">
        <v>1507.5</v>
      </c>
      <c r="E33" s="111">
        <v>1507.5</v>
      </c>
      <c r="F33" s="111">
        <v>1507.5</v>
      </c>
      <c r="G33" s="111">
        <v>1507.5</v>
      </c>
      <c r="H33" s="111">
        <v>1507.5</v>
      </c>
      <c r="I33" s="111">
        <v>1507.5</v>
      </c>
      <c r="J33" s="111">
        <v>1507.5</v>
      </c>
      <c r="K33" s="111">
        <v>1507.5</v>
      </c>
      <c r="L33" s="111">
        <v>1507.5</v>
      </c>
      <c r="M33" s="111">
        <v>1507.5</v>
      </c>
      <c r="N33" s="111">
        <v>1507.5</v>
      </c>
      <c r="O33" s="111">
        <v>1507.5</v>
      </c>
    </row>
    <row r="34" spans="1:23" ht="13.5" customHeight="1">
      <c r="A34" s="7" t="s">
        <v>43</v>
      </c>
      <c r="M34" s="122"/>
      <c r="N34" s="110"/>
      <c r="O34" s="110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C3:O3"/>
    <mergeCell ref="A33:C33"/>
    <mergeCell ref="A5:A6"/>
    <mergeCell ref="A7:A27"/>
    <mergeCell ref="A28:A3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20" zoomScaleNormal="120" zoomScalePageLayoutView="0" workbookViewId="0" topLeftCell="A1">
      <selection activeCell="G6" sqref="G6"/>
    </sheetView>
  </sheetViews>
  <sheetFormatPr defaultColWidth="9.140625" defaultRowHeight="12.75"/>
  <cols>
    <col min="1" max="1" width="16.7109375" style="13" customWidth="1"/>
    <col min="2" max="2" width="16.7109375" style="112" customWidth="1"/>
    <col min="3" max="3" width="16.7109375" style="122" customWidth="1"/>
    <col min="4" max="8" width="16.7109375" style="121" customWidth="1"/>
    <col min="9" max="16384" width="9.140625" style="13" customWidth="1"/>
  </cols>
  <sheetData>
    <row r="1" spans="1:8" ht="19.5" customHeight="1">
      <c r="A1" s="61" t="s">
        <v>133</v>
      </c>
      <c r="B1" s="109"/>
      <c r="C1" s="109"/>
      <c r="D1" s="109"/>
      <c r="E1" s="109"/>
      <c r="F1" s="109"/>
      <c r="G1" s="109"/>
      <c r="H1" s="109"/>
    </row>
    <row r="2" spans="1:3" ht="6.75" customHeight="1" thickBot="1">
      <c r="A2" s="11"/>
      <c r="B2" s="121"/>
      <c r="C2" s="121"/>
    </row>
    <row r="3" spans="1:8" ht="13.5" customHeight="1" thickBot="1">
      <c r="A3" s="11"/>
      <c r="B3" s="196" t="s">
        <v>152</v>
      </c>
      <c r="C3" s="196"/>
      <c r="D3" s="196"/>
      <c r="E3" s="196"/>
      <c r="F3" s="196"/>
      <c r="G3" s="196"/>
      <c r="H3" s="196"/>
    </row>
    <row r="4" spans="2:8" ht="13.5" thickBot="1">
      <c r="B4" s="205" t="s">
        <v>86</v>
      </c>
      <c r="C4" s="205"/>
      <c r="D4" s="205"/>
      <c r="E4" s="206" t="s">
        <v>87</v>
      </c>
      <c r="F4" s="206" t="s">
        <v>130</v>
      </c>
      <c r="G4" s="206" t="s">
        <v>131</v>
      </c>
      <c r="H4" s="206" t="s">
        <v>132</v>
      </c>
    </row>
    <row r="5" spans="1:8" ht="21.75" thickBot="1">
      <c r="A5" s="88" t="s">
        <v>143</v>
      </c>
      <c r="B5" s="114" t="s">
        <v>130</v>
      </c>
      <c r="C5" s="114" t="s">
        <v>131</v>
      </c>
      <c r="D5" s="114" t="s">
        <v>75</v>
      </c>
      <c r="E5" s="207"/>
      <c r="F5" s="207"/>
      <c r="G5" s="207"/>
      <c r="H5" s="207"/>
    </row>
    <row r="6" spans="1:8" ht="30" customHeight="1">
      <c r="A6" s="92" t="s">
        <v>45</v>
      </c>
      <c r="B6" s="26">
        <v>50617</v>
      </c>
      <c r="C6" s="26">
        <v>5502</v>
      </c>
      <c r="D6" s="26">
        <v>107</v>
      </c>
      <c r="E6" s="38">
        <v>19</v>
      </c>
      <c r="F6" s="38">
        <v>961719</v>
      </c>
      <c r="G6" s="38">
        <v>104536.748</v>
      </c>
      <c r="H6" s="123">
        <v>2031</v>
      </c>
    </row>
    <row r="7" spans="1:8" s="2" customFormat="1" ht="30" customHeight="1">
      <c r="A7" s="93" t="s">
        <v>46</v>
      </c>
      <c r="B7" s="30">
        <v>8823</v>
      </c>
      <c r="C7" s="30">
        <v>3185</v>
      </c>
      <c r="D7" s="30">
        <v>91</v>
      </c>
      <c r="E7" s="39">
        <v>18</v>
      </c>
      <c r="F7" s="39">
        <v>158807.366</v>
      </c>
      <c r="G7" s="39">
        <v>57329.164</v>
      </c>
      <c r="H7" s="124">
        <v>1645</v>
      </c>
    </row>
    <row r="8" spans="1:8" s="2" customFormat="1" ht="30" customHeight="1">
      <c r="A8" s="93" t="s">
        <v>47</v>
      </c>
      <c r="B8" s="30">
        <v>2684</v>
      </c>
      <c r="C8" s="30">
        <v>442</v>
      </c>
      <c r="D8" s="30">
        <v>82</v>
      </c>
      <c r="E8" s="39">
        <v>22</v>
      </c>
      <c r="F8" s="39">
        <v>59053.65</v>
      </c>
      <c r="G8" s="39">
        <v>9713.563</v>
      </c>
      <c r="H8" s="124">
        <v>1805</v>
      </c>
    </row>
    <row r="9" spans="1:8" s="2" customFormat="1" ht="30" customHeight="1">
      <c r="A9" s="93" t="s">
        <v>48</v>
      </c>
      <c r="B9" s="30">
        <v>4236</v>
      </c>
      <c r="C9" s="30">
        <v>1453</v>
      </c>
      <c r="D9" s="30">
        <v>114</v>
      </c>
      <c r="E9" s="39">
        <v>20</v>
      </c>
      <c r="F9" s="39">
        <v>84719.621</v>
      </c>
      <c r="G9" s="39">
        <v>28696.345</v>
      </c>
      <c r="H9" s="124">
        <v>2281</v>
      </c>
    </row>
    <row r="10" spans="1:8" s="2" customFormat="1" ht="30" customHeight="1">
      <c r="A10" s="93" t="s">
        <v>49</v>
      </c>
      <c r="B10" s="30">
        <v>7454</v>
      </c>
      <c r="C10" s="30">
        <v>880</v>
      </c>
      <c r="D10" s="30">
        <v>122</v>
      </c>
      <c r="E10" s="39">
        <v>20</v>
      </c>
      <c r="F10" s="39">
        <v>149074.321</v>
      </c>
      <c r="G10" s="39">
        <v>17590.32</v>
      </c>
      <c r="H10" s="124">
        <v>2432</v>
      </c>
    </row>
    <row r="11" spans="1:8" s="2" customFormat="1" ht="30" customHeight="1">
      <c r="A11" s="93" t="s">
        <v>50</v>
      </c>
      <c r="B11" s="30">
        <v>2167</v>
      </c>
      <c r="C11" s="30">
        <v>283</v>
      </c>
      <c r="D11" s="30">
        <v>66</v>
      </c>
      <c r="E11" s="39">
        <v>22</v>
      </c>
      <c r="F11" s="39">
        <v>47678.154</v>
      </c>
      <c r="G11" s="39">
        <v>6216.303</v>
      </c>
      <c r="H11" s="124">
        <v>1457</v>
      </c>
    </row>
    <row r="12" spans="1:8" s="2" customFormat="1" ht="30" customHeight="1">
      <c r="A12" s="93" t="s">
        <v>51</v>
      </c>
      <c r="B12" s="30">
        <v>5604</v>
      </c>
      <c r="C12" s="30">
        <v>693</v>
      </c>
      <c r="D12" s="30">
        <v>66</v>
      </c>
      <c r="E12" s="39">
        <v>21</v>
      </c>
      <c r="F12" s="39">
        <v>117692.426</v>
      </c>
      <c r="G12" s="39">
        <v>14544.858</v>
      </c>
      <c r="H12" s="124">
        <v>1395</v>
      </c>
    </row>
    <row r="13" spans="1:8" s="2" customFormat="1" ht="30" customHeight="1">
      <c r="A13" s="93" t="s">
        <v>52</v>
      </c>
      <c r="B13" s="30">
        <v>1630</v>
      </c>
      <c r="C13" s="30">
        <v>151</v>
      </c>
      <c r="D13" s="30">
        <v>66</v>
      </c>
      <c r="E13" s="39">
        <v>22</v>
      </c>
      <c r="F13" s="39">
        <v>35867.052</v>
      </c>
      <c r="G13" s="39">
        <v>3322.85</v>
      </c>
      <c r="H13" s="124">
        <v>1453</v>
      </c>
    </row>
    <row r="14" spans="1:8" s="2" customFormat="1" ht="30" customHeight="1">
      <c r="A14" s="93" t="s">
        <v>53</v>
      </c>
      <c r="B14" s="30">
        <v>2439</v>
      </c>
      <c r="C14" s="30">
        <v>226</v>
      </c>
      <c r="D14" s="30">
        <v>69</v>
      </c>
      <c r="E14" s="39">
        <v>21</v>
      </c>
      <c r="F14" s="39">
        <v>51225.084</v>
      </c>
      <c r="G14" s="39">
        <v>4754.136</v>
      </c>
      <c r="H14" s="124">
        <v>1450</v>
      </c>
    </row>
    <row r="15" spans="1:8" s="2" customFormat="1" ht="30" customHeight="1">
      <c r="A15" s="93" t="s">
        <v>54</v>
      </c>
      <c r="B15" s="30">
        <v>2654</v>
      </c>
      <c r="C15" s="30">
        <v>276</v>
      </c>
      <c r="D15" s="30">
        <v>70</v>
      </c>
      <c r="E15" s="39">
        <v>21</v>
      </c>
      <c r="F15" s="39">
        <v>55744.061</v>
      </c>
      <c r="G15" s="39">
        <v>5788.714</v>
      </c>
      <c r="H15" s="124">
        <v>1476</v>
      </c>
    </row>
    <row r="16" spans="1:8" s="2" customFormat="1" ht="30" customHeight="1">
      <c r="A16" s="93" t="s">
        <v>55</v>
      </c>
      <c r="B16" s="30">
        <v>6441</v>
      </c>
      <c r="C16" s="30">
        <v>845</v>
      </c>
      <c r="D16" s="30">
        <v>52</v>
      </c>
      <c r="E16" s="39">
        <v>18</v>
      </c>
      <c r="F16" s="39">
        <v>115946.914</v>
      </c>
      <c r="G16" s="39">
        <v>15207.803</v>
      </c>
      <c r="H16" s="124">
        <v>932</v>
      </c>
    </row>
    <row r="17" spans="1:8" s="2" customFormat="1" ht="30" customHeight="1" thickBot="1">
      <c r="A17" s="94" t="s">
        <v>56</v>
      </c>
      <c r="B17" s="29">
        <v>1656</v>
      </c>
      <c r="C17" s="29">
        <v>170</v>
      </c>
      <c r="D17" s="29">
        <v>65</v>
      </c>
      <c r="E17" s="40">
        <v>20</v>
      </c>
      <c r="F17" s="40">
        <v>33116.186</v>
      </c>
      <c r="G17" s="40">
        <v>3399.832</v>
      </c>
      <c r="H17" s="125">
        <v>1295</v>
      </c>
    </row>
    <row r="18" spans="1:8" s="2" customFormat="1" ht="30" customHeight="1" thickBot="1">
      <c r="A18" s="22" t="s">
        <v>153</v>
      </c>
      <c r="B18" s="129">
        <f>F18/E18</f>
        <v>7666.573094262295</v>
      </c>
      <c r="C18" s="129">
        <f>G18/E18</f>
        <v>1111.0681803278692</v>
      </c>
      <c r="D18" s="129">
        <f>H18/240</f>
        <v>81.88333333333334</v>
      </c>
      <c r="E18" s="129">
        <f>SUM(E6:E17)</f>
        <v>244</v>
      </c>
      <c r="F18" s="129">
        <f>SUM(F6:F17)</f>
        <v>1870643.835</v>
      </c>
      <c r="G18" s="129">
        <f>SUM(G6:G17)</f>
        <v>271100.63600000006</v>
      </c>
      <c r="H18" s="129">
        <f>SUM(H6:H17)</f>
        <v>19652</v>
      </c>
    </row>
    <row r="19" spans="1:3" ht="13.5" customHeight="1">
      <c r="A19" s="7" t="s">
        <v>43</v>
      </c>
      <c r="B19" s="121"/>
      <c r="C19" s="121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140625" style="10" customWidth="1"/>
    <col min="2" max="2" width="20.57421875" style="65" customWidth="1"/>
    <col min="3" max="3" width="8.140625" style="6" bestFit="1" customWidth="1"/>
    <col min="4" max="4" width="8.140625" style="3" bestFit="1" customWidth="1"/>
    <col min="5" max="5" width="7.8515625" style="3" bestFit="1" customWidth="1"/>
    <col min="6" max="6" width="7.57421875" style="3" bestFit="1" customWidth="1"/>
    <col min="7" max="7" width="7.8515625" style="3" bestFit="1" customWidth="1"/>
    <col min="8" max="8" width="8.140625" style="3" bestFit="1" customWidth="1"/>
    <col min="9" max="9" width="8.7109375" style="3" bestFit="1" customWidth="1"/>
    <col min="10" max="10" width="8.421875" style="3" bestFit="1" customWidth="1"/>
    <col min="11" max="11" width="7.8515625" style="3" bestFit="1" customWidth="1"/>
    <col min="12" max="12" width="8.140625" style="3" bestFit="1" customWidth="1"/>
    <col min="13" max="14" width="8.7109375" style="3" bestFit="1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4">
        <v>2010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16" ht="13.5" customHeight="1" thickBot="1">
      <c r="A4" s="22" t="s">
        <v>77</v>
      </c>
      <c r="B4" s="22" t="s">
        <v>78</v>
      </c>
      <c r="C4" s="59" t="s">
        <v>79</v>
      </c>
      <c r="D4" s="85" t="s">
        <v>112</v>
      </c>
      <c r="E4" s="85" t="s">
        <v>113</v>
      </c>
      <c r="F4" s="85" t="s">
        <v>47</v>
      </c>
      <c r="G4" s="85" t="s">
        <v>48</v>
      </c>
      <c r="H4" s="85" t="s">
        <v>49</v>
      </c>
      <c r="I4" s="85" t="s">
        <v>50</v>
      </c>
      <c r="J4" s="85" t="s">
        <v>51</v>
      </c>
      <c r="K4" s="85" t="s">
        <v>114</v>
      </c>
      <c r="L4" s="85" t="s">
        <v>115</v>
      </c>
      <c r="M4" s="85" t="s">
        <v>116</v>
      </c>
      <c r="N4" s="85" t="s">
        <v>117</v>
      </c>
      <c r="O4" s="85" t="s">
        <v>118</v>
      </c>
      <c r="P4" s="85" t="s">
        <v>153</v>
      </c>
    </row>
    <row r="5" spans="1:16" ht="16.5" customHeight="1">
      <c r="A5" s="185" t="s">
        <v>57</v>
      </c>
      <c r="B5" s="208" t="s">
        <v>58</v>
      </c>
      <c r="C5" s="42" t="s">
        <v>0</v>
      </c>
      <c r="D5" s="16">
        <v>17049.3</v>
      </c>
      <c r="E5" s="15">
        <v>17519.92</v>
      </c>
      <c r="F5" s="16">
        <v>18728.92</v>
      </c>
      <c r="G5" s="16">
        <v>18893.46</v>
      </c>
      <c r="H5" s="16">
        <v>95875.55</v>
      </c>
      <c r="I5" s="16">
        <v>13633.02</v>
      </c>
      <c r="J5" s="16">
        <v>15600.22</v>
      </c>
      <c r="K5" s="16">
        <v>12105.51</v>
      </c>
      <c r="L5" s="15">
        <v>11039.26</v>
      </c>
      <c r="M5" s="15">
        <v>13250.04</v>
      </c>
      <c r="N5" s="15">
        <v>6873.54</v>
      </c>
      <c r="O5" s="15">
        <v>10477.35</v>
      </c>
      <c r="P5" s="24">
        <f>SUM(D5:O5)</f>
        <v>251046.09000000005</v>
      </c>
    </row>
    <row r="6" spans="1:16" ht="16.5" customHeight="1" thickBot="1">
      <c r="A6" s="186"/>
      <c r="B6" s="209"/>
      <c r="C6" s="44" t="s">
        <v>88</v>
      </c>
      <c r="D6" s="130">
        <v>1.77</v>
      </c>
      <c r="E6" s="130">
        <v>11.03</v>
      </c>
      <c r="F6" s="130">
        <v>31.72</v>
      </c>
      <c r="G6" s="130">
        <v>22.3</v>
      </c>
      <c r="H6" s="130">
        <v>64.31</v>
      </c>
      <c r="I6" s="130">
        <v>28.59</v>
      </c>
      <c r="J6" s="130">
        <v>13.26</v>
      </c>
      <c r="K6" s="130">
        <v>33.75</v>
      </c>
      <c r="L6" s="130">
        <v>21.55</v>
      </c>
      <c r="M6" s="130">
        <v>23.77</v>
      </c>
      <c r="N6" s="130">
        <v>5.93</v>
      </c>
      <c r="O6" s="130">
        <v>31.64</v>
      </c>
      <c r="P6" s="131">
        <f>P5*100/P$59</f>
        <v>13.424581791107117</v>
      </c>
    </row>
    <row r="7" spans="1:16" ht="16.5" customHeight="1">
      <c r="A7" s="186"/>
      <c r="B7" s="210" t="s">
        <v>59</v>
      </c>
      <c r="C7" s="42" t="s">
        <v>0</v>
      </c>
      <c r="D7" s="16">
        <v>7242.48</v>
      </c>
      <c r="E7" s="15">
        <v>5109.96</v>
      </c>
      <c r="F7" s="16">
        <v>6310.96</v>
      </c>
      <c r="G7" s="16">
        <v>5068.84</v>
      </c>
      <c r="H7" s="16">
        <v>32752</v>
      </c>
      <c r="I7" s="16">
        <v>5008.36</v>
      </c>
      <c r="J7" s="16">
        <v>5593.4</v>
      </c>
      <c r="K7" s="16">
        <v>3757.09</v>
      </c>
      <c r="L7" s="15">
        <v>2697.77</v>
      </c>
      <c r="M7" s="15">
        <v>5586.25</v>
      </c>
      <c r="N7" s="15">
        <v>3507.36</v>
      </c>
      <c r="O7" s="15">
        <v>2602.77</v>
      </c>
      <c r="P7" s="24">
        <f>SUM(D7:O7)</f>
        <v>85237.24</v>
      </c>
    </row>
    <row r="8" spans="1:16" s="8" customFormat="1" ht="16.5" customHeight="1" thickBot="1">
      <c r="A8" s="187"/>
      <c r="B8" s="211"/>
      <c r="C8" s="44" t="s">
        <v>88</v>
      </c>
      <c r="D8" s="130">
        <v>0.75</v>
      </c>
      <c r="E8" s="130">
        <v>3.22</v>
      </c>
      <c r="F8" s="130">
        <v>10.69</v>
      </c>
      <c r="G8" s="130">
        <v>5.98</v>
      </c>
      <c r="H8" s="130">
        <v>21.97</v>
      </c>
      <c r="I8" s="130">
        <v>10.5</v>
      </c>
      <c r="J8" s="130">
        <v>4.75</v>
      </c>
      <c r="K8" s="130">
        <v>10.48</v>
      </c>
      <c r="L8" s="130">
        <v>5.27</v>
      </c>
      <c r="M8" s="130">
        <v>10.02</v>
      </c>
      <c r="N8" s="130">
        <v>3.02</v>
      </c>
      <c r="O8" s="130">
        <v>7.86</v>
      </c>
      <c r="P8" s="131">
        <f>P7*100/P$59</f>
        <v>4.558024783529698</v>
      </c>
    </row>
    <row r="9" spans="1:16" s="4" customFormat="1" ht="9.75" customHeight="1">
      <c r="A9" s="193" t="s">
        <v>65</v>
      </c>
      <c r="B9" s="210" t="s">
        <v>1</v>
      </c>
      <c r="C9" s="42" t="s">
        <v>0</v>
      </c>
      <c r="D9" s="62">
        <v>18.06</v>
      </c>
      <c r="E9" s="70">
        <v>18.6</v>
      </c>
      <c r="F9" s="62">
        <v>29.14</v>
      </c>
      <c r="G9" s="62">
        <v>0</v>
      </c>
      <c r="H9" s="62">
        <v>0</v>
      </c>
      <c r="I9" s="62">
        <v>0</v>
      </c>
      <c r="J9" s="16">
        <v>0</v>
      </c>
      <c r="K9" s="16">
        <v>0</v>
      </c>
      <c r="L9" s="16">
        <v>2.88</v>
      </c>
      <c r="M9" s="70">
        <v>0</v>
      </c>
      <c r="N9" s="15">
        <v>1078.65</v>
      </c>
      <c r="O9" s="15">
        <v>0.002</v>
      </c>
      <c r="P9" s="24">
        <f>SUM(D9:O9)</f>
        <v>1147.332</v>
      </c>
    </row>
    <row r="10" spans="1:16" s="4" customFormat="1" ht="9.75" customHeight="1" thickBot="1">
      <c r="A10" s="194"/>
      <c r="B10" s="211"/>
      <c r="C10" s="44" t="s">
        <v>88</v>
      </c>
      <c r="D10" s="130">
        <v>0</v>
      </c>
      <c r="E10" s="130">
        <v>0.01</v>
      </c>
      <c r="F10" s="130">
        <v>0.05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0.01</v>
      </c>
      <c r="M10" s="130">
        <v>0</v>
      </c>
      <c r="N10" s="130">
        <v>0.93</v>
      </c>
      <c r="O10" s="130">
        <v>0</v>
      </c>
      <c r="P10" s="131">
        <f>P9*100/P$59</f>
        <v>0.06135308570451948</v>
      </c>
    </row>
    <row r="11" spans="1:16" s="4" customFormat="1" ht="9.75" customHeight="1">
      <c r="A11" s="194"/>
      <c r="B11" s="210" t="s">
        <v>2</v>
      </c>
      <c r="C11" s="42" t="s">
        <v>0</v>
      </c>
      <c r="D11" s="16">
        <v>697305.33</v>
      </c>
      <c r="E11" s="15">
        <v>1045.96</v>
      </c>
      <c r="F11" s="16">
        <v>3302.32</v>
      </c>
      <c r="G11" s="16">
        <v>1714.61</v>
      </c>
      <c r="H11" s="16">
        <v>4643.01</v>
      </c>
      <c r="I11" s="16">
        <v>5668.82</v>
      </c>
      <c r="J11" s="16">
        <v>8204.98</v>
      </c>
      <c r="K11" s="16">
        <v>6374.22</v>
      </c>
      <c r="L11" s="15">
        <v>6414.28</v>
      </c>
      <c r="M11" s="15">
        <v>19427.99</v>
      </c>
      <c r="N11" s="15">
        <v>68192.61</v>
      </c>
      <c r="O11" s="15">
        <v>5936.14</v>
      </c>
      <c r="P11" s="24">
        <f>SUM(D11:O11)</f>
        <v>828230.2699999998</v>
      </c>
    </row>
    <row r="12" spans="1:16" s="4" customFormat="1" ht="9.75" customHeight="1" thickBot="1">
      <c r="A12" s="194"/>
      <c r="B12" s="211"/>
      <c r="C12" s="44" t="s">
        <v>88</v>
      </c>
      <c r="D12" s="130">
        <v>72.51</v>
      </c>
      <c r="E12" s="130">
        <v>0.66</v>
      </c>
      <c r="F12" s="130">
        <v>5.59</v>
      </c>
      <c r="G12" s="130">
        <v>2.02</v>
      </c>
      <c r="H12" s="130">
        <v>3.11</v>
      </c>
      <c r="I12" s="130">
        <v>11.76</v>
      </c>
      <c r="J12" s="130">
        <v>6.97</v>
      </c>
      <c r="K12" s="130">
        <v>17.77</v>
      </c>
      <c r="L12" s="130">
        <v>12.52</v>
      </c>
      <c r="M12" s="130">
        <v>34.85</v>
      </c>
      <c r="N12" s="130">
        <v>58.81</v>
      </c>
      <c r="O12" s="130">
        <v>17.93</v>
      </c>
      <c r="P12" s="131">
        <f>P11*100/P$59</f>
        <v>44.289257807145006</v>
      </c>
    </row>
    <row r="13" spans="1:16" s="4" customFormat="1" ht="9.75" customHeight="1">
      <c r="A13" s="194"/>
      <c r="B13" s="210" t="s">
        <v>3</v>
      </c>
      <c r="C13" s="42" t="s">
        <v>0</v>
      </c>
      <c r="D13" s="16">
        <v>231332.97</v>
      </c>
      <c r="E13" s="15">
        <v>2583</v>
      </c>
      <c r="F13" s="16">
        <v>2427.64</v>
      </c>
      <c r="G13" s="16">
        <v>3181.37</v>
      </c>
      <c r="H13" s="16">
        <v>535.23</v>
      </c>
      <c r="I13" s="16">
        <v>2283.22</v>
      </c>
      <c r="J13" s="16">
        <v>1410.47</v>
      </c>
      <c r="K13" s="16">
        <v>3540.24</v>
      </c>
      <c r="L13" s="15">
        <v>666.66</v>
      </c>
      <c r="M13" s="15">
        <v>390.76</v>
      </c>
      <c r="N13" s="15">
        <v>170.18</v>
      </c>
      <c r="O13" s="15">
        <v>5906.37</v>
      </c>
      <c r="P13" s="24">
        <f>SUM(D13:O13)</f>
        <v>254428.11000000002</v>
      </c>
    </row>
    <row r="14" spans="1:16" s="4" customFormat="1" ht="9.75" customHeight="1" thickBot="1">
      <c r="A14" s="194"/>
      <c r="B14" s="211"/>
      <c r="C14" s="44" t="s">
        <v>88</v>
      </c>
      <c r="D14" s="130">
        <v>24.05</v>
      </c>
      <c r="E14" s="130">
        <v>1.63</v>
      </c>
      <c r="F14" s="130">
        <v>4.11</v>
      </c>
      <c r="G14" s="130">
        <v>3.76</v>
      </c>
      <c r="H14" s="130">
        <v>0.36</v>
      </c>
      <c r="I14" s="130">
        <v>4.79</v>
      </c>
      <c r="J14" s="130">
        <v>1.2</v>
      </c>
      <c r="K14" s="130">
        <v>9.87</v>
      </c>
      <c r="L14" s="130">
        <v>1.3</v>
      </c>
      <c r="M14" s="130">
        <v>0.7</v>
      </c>
      <c r="N14" s="130">
        <v>0.15</v>
      </c>
      <c r="O14" s="130">
        <v>17.84</v>
      </c>
      <c r="P14" s="131">
        <f>P13*100/P$59</f>
        <v>13.605433857391677</v>
      </c>
    </row>
    <row r="15" spans="1:16" s="4" customFormat="1" ht="9.75" customHeight="1">
      <c r="A15" s="194"/>
      <c r="B15" s="210" t="s">
        <v>4</v>
      </c>
      <c r="C15" s="42" t="s">
        <v>0</v>
      </c>
      <c r="D15" s="16">
        <v>183.96</v>
      </c>
      <c r="E15" s="15">
        <v>107</v>
      </c>
      <c r="F15" s="135">
        <v>2.68</v>
      </c>
      <c r="G15" s="16">
        <v>994.44</v>
      </c>
      <c r="H15" s="16">
        <v>1633.76</v>
      </c>
      <c r="I15" s="16">
        <v>513.26</v>
      </c>
      <c r="J15" s="16">
        <v>507.4</v>
      </c>
      <c r="K15" s="16">
        <v>267.18</v>
      </c>
      <c r="L15" s="15">
        <v>3.14</v>
      </c>
      <c r="M15" s="15">
        <v>54.35</v>
      </c>
      <c r="N15" s="15">
        <v>432.44</v>
      </c>
      <c r="O15" s="15">
        <v>802.51</v>
      </c>
      <c r="P15" s="24">
        <f>SUM(D15:O15)</f>
        <v>5502.120000000001</v>
      </c>
    </row>
    <row r="16" spans="1:16" s="4" customFormat="1" ht="9.75" customHeight="1" thickBot="1">
      <c r="A16" s="194"/>
      <c r="B16" s="211"/>
      <c r="C16" s="44" t="s">
        <v>88</v>
      </c>
      <c r="D16" s="130">
        <v>0.02</v>
      </c>
      <c r="E16" s="130">
        <v>0.07</v>
      </c>
      <c r="F16" s="130">
        <v>0</v>
      </c>
      <c r="G16" s="130">
        <v>1.17</v>
      </c>
      <c r="H16" s="130">
        <v>1.1</v>
      </c>
      <c r="I16" s="130">
        <v>1.08</v>
      </c>
      <c r="J16" s="130">
        <v>0.43</v>
      </c>
      <c r="K16" s="130">
        <v>0.74</v>
      </c>
      <c r="L16" s="130">
        <v>0.01</v>
      </c>
      <c r="M16" s="130">
        <v>0.1</v>
      </c>
      <c r="N16" s="130">
        <v>0.37</v>
      </c>
      <c r="O16" s="130">
        <v>2.42</v>
      </c>
      <c r="P16" s="131">
        <f>P15*100/P$59</f>
        <v>0.2942235028017616</v>
      </c>
    </row>
    <row r="17" spans="1:16" s="4" customFormat="1" ht="9.75" customHeight="1">
      <c r="A17" s="194"/>
      <c r="B17" s="208" t="s">
        <v>155</v>
      </c>
      <c r="C17" s="42" t="s">
        <v>0</v>
      </c>
      <c r="D17" s="16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6">
        <v>691</v>
      </c>
      <c r="K17" s="62">
        <v>141.85</v>
      </c>
      <c r="L17" s="15">
        <v>1039.86</v>
      </c>
      <c r="M17" s="15">
        <v>620.99</v>
      </c>
      <c r="N17" s="15">
        <v>502.5</v>
      </c>
      <c r="O17" s="15">
        <v>203.31</v>
      </c>
      <c r="P17" s="136">
        <f>SUM(D17:O17)</f>
        <v>3199.5099999999998</v>
      </c>
    </row>
    <row r="18" spans="1:16" s="4" customFormat="1" ht="9.75" customHeight="1" thickBot="1">
      <c r="A18" s="194"/>
      <c r="B18" s="209"/>
      <c r="C18" s="44" t="s">
        <v>88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0.59</v>
      </c>
      <c r="K18" s="130">
        <v>0.4</v>
      </c>
      <c r="L18" s="130">
        <v>2.03</v>
      </c>
      <c r="M18" s="130">
        <v>1.11</v>
      </c>
      <c r="N18" s="130">
        <v>0.43</v>
      </c>
      <c r="O18" s="130">
        <v>0.61</v>
      </c>
      <c r="P18" s="132">
        <f>P17*100/P$59</f>
        <v>0.17109242245702821</v>
      </c>
    </row>
    <row r="19" spans="1:16" s="4" customFormat="1" ht="9.75" customHeight="1">
      <c r="A19" s="194"/>
      <c r="B19" s="210" t="s">
        <v>5</v>
      </c>
      <c r="C19" s="42" t="s">
        <v>0</v>
      </c>
      <c r="D19" s="16">
        <v>0.53</v>
      </c>
      <c r="E19" s="15">
        <v>18.84</v>
      </c>
      <c r="F19" s="15">
        <v>37.2</v>
      </c>
      <c r="G19" s="15">
        <v>671.46</v>
      </c>
      <c r="H19" s="15">
        <v>318.32</v>
      </c>
      <c r="I19" s="15">
        <v>521.13</v>
      </c>
      <c r="J19" s="16">
        <v>24022.78</v>
      </c>
      <c r="K19" s="62">
        <v>2387.07</v>
      </c>
      <c r="L19" s="15">
        <v>8867.73</v>
      </c>
      <c r="M19" s="15">
        <v>280.69</v>
      </c>
      <c r="N19" s="15">
        <v>4002.55</v>
      </c>
      <c r="O19" s="15">
        <v>337.47</v>
      </c>
      <c r="P19" s="24">
        <f>SUM(D19:O19)</f>
        <v>41465.770000000004</v>
      </c>
    </row>
    <row r="20" spans="1:16" s="4" customFormat="1" ht="9.75" customHeight="1" thickBot="1">
      <c r="A20" s="194"/>
      <c r="B20" s="211"/>
      <c r="C20" s="44" t="s">
        <v>88</v>
      </c>
      <c r="D20" s="130">
        <v>0</v>
      </c>
      <c r="E20" s="130">
        <v>0.01</v>
      </c>
      <c r="F20" s="130">
        <v>0.06</v>
      </c>
      <c r="G20" s="130">
        <v>0.79</v>
      </c>
      <c r="H20" s="130">
        <v>0.21</v>
      </c>
      <c r="I20" s="130">
        <v>1.09</v>
      </c>
      <c r="J20" s="130">
        <v>20.41</v>
      </c>
      <c r="K20" s="130">
        <v>6.66</v>
      </c>
      <c r="L20" s="130">
        <v>17.31</v>
      </c>
      <c r="M20" s="130">
        <v>0.5</v>
      </c>
      <c r="N20" s="130">
        <v>3.45</v>
      </c>
      <c r="O20" s="130">
        <v>1.02</v>
      </c>
      <c r="P20" s="131">
        <f>P19*100/P$59</f>
        <v>2.2173642333813515</v>
      </c>
    </row>
    <row r="21" spans="1:16" s="4" customFormat="1" ht="9.75" customHeight="1">
      <c r="A21" s="194"/>
      <c r="B21" s="210" t="s">
        <v>6</v>
      </c>
      <c r="C21" s="42" t="s">
        <v>0</v>
      </c>
      <c r="D21" s="16">
        <v>108</v>
      </c>
      <c r="E21" s="15">
        <v>10.76</v>
      </c>
      <c r="F21" s="70">
        <v>71.97</v>
      </c>
      <c r="G21" s="15">
        <v>209.03</v>
      </c>
      <c r="H21" s="15">
        <v>686.46</v>
      </c>
      <c r="I21" s="15">
        <v>0</v>
      </c>
      <c r="J21" s="16">
        <v>50.6</v>
      </c>
      <c r="K21" s="16">
        <v>326.55</v>
      </c>
      <c r="L21" s="15">
        <v>0</v>
      </c>
      <c r="M21" s="15">
        <v>0</v>
      </c>
      <c r="N21" s="15">
        <v>0</v>
      </c>
      <c r="O21" s="15">
        <v>0</v>
      </c>
      <c r="P21" s="24">
        <f>SUM(D21:O21)</f>
        <v>1463.37</v>
      </c>
    </row>
    <row r="22" spans="1:16" s="4" customFormat="1" ht="9.75" customHeight="1" thickBot="1">
      <c r="A22" s="194"/>
      <c r="B22" s="211"/>
      <c r="C22" s="44" t="s">
        <v>88</v>
      </c>
      <c r="D22" s="130">
        <v>0.01</v>
      </c>
      <c r="E22" s="130">
        <v>0.01</v>
      </c>
      <c r="F22" s="130">
        <v>0.12</v>
      </c>
      <c r="G22" s="130">
        <v>0.25</v>
      </c>
      <c r="H22" s="130">
        <v>0.46</v>
      </c>
      <c r="I22" s="130">
        <v>0</v>
      </c>
      <c r="J22" s="130">
        <v>0.04</v>
      </c>
      <c r="K22" s="130">
        <v>0.91</v>
      </c>
      <c r="L22" s="130">
        <v>0</v>
      </c>
      <c r="M22" s="130">
        <v>0</v>
      </c>
      <c r="N22" s="130">
        <v>0</v>
      </c>
      <c r="O22" s="130">
        <v>0</v>
      </c>
      <c r="P22" s="131">
        <f>P21*100/P$59</f>
        <v>0.07825308195659379</v>
      </c>
    </row>
    <row r="23" spans="1:16" s="4" customFormat="1" ht="9.75" customHeight="1">
      <c r="A23" s="194"/>
      <c r="B23" s="210" t="s">
        <v>7</v>
      </c>
      <c r="C23" s="42" t="s">
        <v>0</v>
      </c>
      <c r="D23" s="16">
        <v>69.95</v>
      </c>
      <c r="E23" s="15">
        <v>0</v>
      </c>
      <c r="F23" s="15">
        <v>0</v>
      </c>
      <c r="G23" s="16">
        <v>714.08</v>
      </c>
      <c r="H23" s="16">
        <v>724.31</v>
      </c>
      <c r="I23" s="16">
        <v>113.15</v>
      </c>
      <c r="J23" s="16">
        <v>521.99</v>
      </c>
      <c r="K23" s="16">
        <v>287.2</v>
      </c>
      <c r="L23" s="15">
        <v>4416.64</v>
      </c>
      <c r="M23" s="15">
        <v>274.72</v>
      </c>
      <c r="N23" s="15">
        <v>132.5</v>
      </c>
      <c r="O23" s="15">
        <v>0</v>
      </c>
      <c r="P23" s="24">
        <f>SUM(D23:O23)</f>
        <v>7254.540000000001</v>
      </c>
    </row>
    <row r="24" spans="1:16" s="4" customFormat="1" ht="9.75" customHeight="1" thickBot="1">
      <c r="A24" s="194"/>
      <c r="B24" s="211"/>
      <c r="C24" s="44" t="s">
        <v>88</v>
      </c>
      <c r="D24" s="130">
        <v>0</v>
      </c>
      <c r="E24" s="130">
        <v>0</v>
      </c>
      <c r="F24" s="130">
        <v>0</v>
      </c>
      <c r="G24" s="130">
        <v>0.84</v>
      </c>
      <c r="H24" s="130">
        <v>0.49</v>
      </c>
      <c r="I24" s="130">
        <v>0.24</v>
      </c>
      <c r="J24" s="130">
        <v>0.44</v>
      </c>
      <c r="K24" s="130">
        <v>0.8</v>
      </c>
      <c r="L24" s="130">
        <v>8.62</v>
      </c>
      <c r="M24" s="130">
        <v>0.49</v>
      </c>
      <c r="N24" s="130">
        <v>0.11</v>
      </c>
      <c r="O24" s="130">
        <v>0</v>
      </c>
      <c r="P24" s="131">
        <f>P23*100/P$59</f>
        <v>0.38793340930686565</v>
      </c>
    </row>
    <row r="25" spans="1:16" s="4" customFormat="1" ht="9.75" customHeight="1">
      <c r="A25" s="194"/>
      <c r="B25" s="208" t="s">
        <v>23</v>
      </c>
      <c r="C25" s="42" t="s">
        <v>0</v>
      </c>
      <c r="D25" s="102">
        <v>616.85</v>
      </c>
      <c r="E25" s="102">
        <v>26.9</v>
      </c>
      <c r="F25" s="102">
        <v>0</v>
      </c>
      <c r="G25" s="102">
        <v>629.37</v>
      </c>
      <c r="H25" s="102">
        <v>188.33</v>
      </c>
      <c r="I25" s="102">
        <v>1439.41</v>
      </c>
      <c r="J25" s="102">
        <v>153</v>
      </c>
      <c r="K25" s="102">
        <v>169.32</v>
      </c>
      <c r="L25" s="102">
        <v>1429.59</v>
      </c>
      <c r="M25" s="102">
        <v>0</v>
      </c>
      <c r="N25" s="102">
        <v>153</v>
      </c>
      <c r="O25" s="102">
        <v>0</v>
      </c>
      <c r="P25" s="136">
        <f>SUM(D25:O25)</f>
        <v>4805.7699999999995</v>
      </c>
    </row>
    <row r="26" spans="1:16" s="4" customFormat="1" ht="9.75" customHeight="1" thickBot="1">
      <c r="A26" s="194"/>
      <c r="B26" s="209"/>
      <c r="C26" s="44" t="s">
        <v>88</v>
      </c>
      <c r="D26" s="133">
        <v>0.06</v>
      </c>
      <c r="E26" s="133">
        <v>0.02</v>
      </c>
      <c r="F26" s="133">
        <v>0</v>
      </c>
      <c r="G26" s="133">
        <v>0.74</v>
      </c>
      <c r="H26" s="133">
        <v>0.13</v>
      </c>
      <c r="I26" s="133">
        <v>3.02</v>
      </c>
      <c r="J26" s="133">
        <v>0.13</v>
      </c>
      <c r="K26" s="133">
        <v>0.47</v>
      </c>
      <c r="L26" s="133">
        <v>1571.06</v>
      </c>
      <c r="M26" s="133">
        <v>0</v>
      </c>
      <c r="N26" s="133">
        <v>0.13</v>
      </c>
      <c r="O26" s="133">
        <v>0</v>
      </c>
      <c r="P26" s="132">
        <f>P25*100/P$59</f>
        <v>0.25698648576541794</v>
      </c>
    </row>
    <row r="27" spans="1:16" s="4" customFormat="1" ht="9.75" customHeight="1">
      <c r="A27" s="194"/>
      <c r="B27" s="210" t="s">
        <v>8</v>
      </c>
      <c r="C27" s="42" t="s">
        <v>0</v>
      </c>
      <c r="D27" s="16">
        <v>504.61</v>
      </c>
      <c r="E27" s="15">
        <v>112468.65</v>
      </c>
      <c r="F27" s="16">
        <v>12498.49</v>
      </c>
      <c r="G27" s="16">
        <v>33509.01</v>
      </c>
      <c r="H27" s="16">
        <v>926.84</v>
      </c>
      <c r="I27" s="16">
        <v>4908.16</v>
      </c>
      <c r="J27" s="16">
        <v>9189.03</v>
      </c>
      <c r="K27" s="16">
        <v>1064.71</v>
      </c>
      <c r="L27" s="15">
        <v>1571.06</v>
      </c>
      <c r="M27" s="15">
        <v>642.75</v>
      </c>
      <c r="N27" s="15">
        <v>4143.13</v>
      </c>
      <c r="O27" s="15">
        <v>885.42</v>
      </c>
      <c r="P27" s="24">
        <f>SUM(D27:O27)</f>
        <v>182311.86000000002</v>
      </c>
    </row>
    <row r="28" spans="1:16" s="4" customFormat="1" ht="9.75" customHeight="1" thickBot="1">
      <c r="A28" s="194"/>
      <c r="B28" s="211"/>
      <c r="C28" s="44" t="s">
        <v>88</v>
      </c>
      <c r="D28" s="130">
        <v>0.05</v>
      </c>
      <c r="E28" s="130">
        <v>70.82</v>
      </c>
      <c r="F28" s="130">
        <v>21.16</v>
      </c>
      <c r="G28" s="130">
        <v>39.55</v>
      </c>
      <c r="H28" s="130">
        <v>0.62</v>
      </c>
      <c r="I28" s="130">
        <v>10.29</v>
      </c>
      <c r="J28" s="130">
        <v>7.81</v>
      </c>
      <c r="K28" s="130">
        <v>2.97</v>
      </c>
      <c r="L28" s="130">
        <v>3.07</v>
      </c>
      <c r="M28" s="130">
        <v>1.15</v>
      </c>
      <c r="N28" s="130">
        <v>3.57</v>
      </c>
      <c r="O28" s="130">
        <v>2.67</v>
      </c>
      <c r="P28" s="131">
        <f>P27*100/P$59</f>
        <v>9.749048376172158</v>
      </c>
    </row>
    <row r="29" spans="1:16" s="4" customFormat="1" ht="9.75" customHeight="1">
      <c r="A29" s="194"/>
      <c r="B29" s="210" t="s">
        <v>10</v>
      </c>
      <c r="C29" s="42" t="s">
        <v>0</v>
      </c>
      <c r="D29" s="16">
        <v>814.44</v>
      </c>
      <c r="E29" s="15">
        <v>750.3</v>
      </c>
      <c r="F29" s="16">
        <v>1307.35</v>
      </c>
      <c r="G29" s="16">
        <v>637.05</v>
      </c>
      <c r="H29" s="16">
        <v>191.91</v>
      </c>
      <c r="I29" s="16">
        <v>185.91</v>
      </c>
      <c r="J29" s="16">
        <v>42.34</v>
      </c>
      <c r="K29" s="16">
        <v>117.82</v>
      </c>
      <c r="L29" s="15">
        <v>540</v>
      </c>
      <c r="M29" s="15">
        <v>415.6</v>
      </c>
      <c r="N29" s="15">
        <v>148.55</v>
      </c>
      <c r="O29" s="15">
        <v>319.31</v>
      </c>
      <c r="P29" s="24">
        <f>SUM(D29:O29)</f>
        <v>5470.580000000002</v>
      </c>
    </row>
    <row r="30" spans="1:16" s="4" customFormat="1" ht="9.75" customHeight="1" thickBot="1">
      <c r="A30" s="194"/>
      <c r="B30" s="211"/>
      <c r="C30" s="44" t="s">
        <v>88</v>
      </c>
      <c r="D30" s="130">
        <v>0.08</v>
      </c>
      <c r="E30" s="130">
        <v>0.47</v>
      </c>
      <c r="F30" s="130">
        <v>2.21</v>
      </c>
      <c r="G30" s="130">
        <v>0.75</v>
      </c>
      <c r="H30" s="130">
        <v>0.13</v>
      </c>
      <c r="I30" s="130">
        <f>I29*100/I$59</f>
        <v>0.38943891762333127</v>
      </c>
      <c r="J30" s="130">
        <v>0.04</v>
      </c>
      <c r="K30" s="130">
        <v>0.33</v>
      </c>
      <c r="L30" s="130">
        <v>1.05</v>
      </c>
      <c r="M30" s="130">
        <v>0.75</v>
      </c>
      <c r="N30" s="130">
        <v>0.13</v>
      </c>
      <c r="O30" s="130">
        <v>0.96</v>
      </c>
      <c r="P30" s="131">
        <f>P29*100/P$59</f>
        <v>0.29253691485414013</v>
      </c>
    </row>
    <row r="31" spans="1:16" s="4" customFormat="1" ht="9.75" customHeight="1">
      <c r="A31" s="194"/>
      <c r="B31" s="210" t="s">
        <v>19</v>
      </c>
      <c r="C31" s="42" t="s">
        <v>0</v>
      </c>
      <c r="D31" s="16">
        <v>484.8</v>
      </c>
      <c r="E31" s="15">
        <v>223.45</v>
      </c>
      <c r="F31" s="16">
        <v>717.02</v>
      </c>
      <c r="G31" s="16">
        <v>589.14</v>
      </c>
      <c r="H31" s="16">
        <v>2533.18</v>
      </c>
      <c r="I31" s="16">
        <v>1467.53</v>
      </c>
      <c r="J31" s="16">
        <v>314</v>
      </c>
      <c r="K31" s="16">
        <v>362.1</v>
      </c>
      <c r="L31" s="15">
        <v>0</v>
      </c>
      <c r="M31" s="15">
        <v>80.4</v>
      </c>
      <c r="N31" s="15">
        <v>543.15</v>
      </c>
      <c r="O31" s="15">
        <v>486.75</v>
      </c>
      <c r="P31" s="24">
        <f>SUM(D31:O31)</f>
        <v>7801.5199999999995</v>
      </c>
    </row>
    <row r="32" spans="1:16" s="4" customFormat="1" ht="9.75" customHeight="1" thickBot="1">
      <c r="A32" s="194"/>
      <c r="B32" s="211"/>
      <c r="C32" s="44" t="s">
        <v>88</v>
      </c>
      <c r="D32" s="130">
        <v>0.05</v>
      </c>
      <c r="E32" s="130">
        <v>0.14</v>
      </c>
      <c r="F32" s="130">
        <v>1.21</v>
      </c>
      <c r="G32" s="130">
        <v>0.7</v>
      </c>
      <c r="H32" s="130">
        <v>1.7</v>
      </c>
      <c r="I32" s="130">
        <v>3.08</v>
      </c>
      <c r="J32" s="130">
        <v>0.27</v>
      </c>
      <c r="K32" s="130">
        <v>1.01</v>
      </c>
      <c r="L32" s="130">
        <v>0</v>
      </c>
      <c r="M32" s="130">
        <v>0.14</v>
      </c>
      <c r="N32" s="130">
        <v>0.47</v>
      </c>
      <c r="O32" s="130">
        <v>1.47</v>
      </c>
      <c r="P32" s="131">
        <f>P31*100/P$59</f>
        <v>0.4171829297757953</v>
      </c>
    </row>
    <row r="33" spans="1:16" s="4" customFormat="1" ht="9.75" customHeight="1">
      <c r="A33" s="194"/>
      <c r="B33" s="210" t="s">
        <v>22</v>
      </c>
      <c r="C33" s="42" t="s">
        <v>0</v>
      </c>
      <c r="D33" s="62">
        <v>65.4</v>
      </c>
      <c r="E33" s="70">
        <v>200.4</v>
      </c>
      <c r="F33" s="62">
        <v>709.33</v>
      </c>
      <c r="G33" s="62">
        <v>153</v>
      </c>
      <c r="H33" s="62">
        <v>418.58</v>
      </c>
      <c r="I33" s="62">
        <v>245.67</v>
      </c>
      <c r="J33" s="62">
        <v>244.7</v>
      </c>
      <c r="K33" s="62">
        <v>302</v>
      </c>
      <c r="L33" s="70">
        <v>1044.56</v>
      </c>
      <c r="M33" s="70">
        <v>188.04</v>
      </c>
      <c r="N33" s="15">
        <v>2440.86</v>
      </c>
      <c r="O33" s="15">
        <v>53.04</v>
      </c>
      <c r="P33" s="24">
        <f>SUM(D33:O33)</f>
        <v>6065.58</v>
      </c>
    </row>
    <row r="34" spans="1:16" s="4" customFormat="1" ht="9.75" customHeight="1" thickBot="1">
      <c r="A34" s="194"/>
      <c r="B34" s="211"/>
      <c r="C34" s="44" t="s">
        <v>88</v>
      </c>
      <c r="D34" s="130">
        <v>0.01</v>
      </c>
      <c r="E34" s="130">
        <v>0.13</v>
      </c>
      <c r="F34" s="130">
        <v>1.2</v>
      </c>
      <c r="G34" s="130">
        <v>0.18</v>
      </c>
      <c r="H34" s="130">
        <v>0.28</v>
      </c>
      <c r="I34" s="130">
        <v>0.52</v>
      </c>
      <c r="J34" s="130">
        <v>0.21</v>
      </c>
      <c r="K34" s="130">
        <v>0.84</v>
      </c>
      <c r="L34" s="130">
        <v>2.04</v>
      </c>
      <c r="M34" s="130">
        <v>0.34</v>
      </c>
      <c r="N34" s="130">
        <v>2.11</v>
      </c>
      <c r="O34" s="130">
        <v>0.16</v>
      </c>
      <c r="P34" s="131">
        <f>P33*100/P$59</f>
        <v>0.32435428418942314</v>
      </c>
    </row>
    <row r="35" spans="1:16" s="4" customFormat="1" ht="9.75" customHeight="1">
      <c r="A35" s="194"/>
      <c r="B35" s="210" t="s">
        <v>21</v>
      </c>
      <c r="C35" s="42" t="s">
        <v>0</v>
      </c>
      <c r="D35" s="86">
        <v>0</v>
      </c>
      <c r="E35" s="86">
        <v>10.3</v>
      </c>
      <c r="F35" s="86">
        <v>0.31</v>
      </c>
      <c r="G35" s="86">
        <v>85.13</v>
      </c>
      <c r="H35" s="86">
        <v>31.73</v>
      </c>
      <c r="I35" s="87">
        <v>0</v>
      </c>
      <c r="J35" s="87">
        <v>0</v>
      </c>
      <c r="K35" s="87">
        <v>0</v>
      </c>
      <c r="L35" s="87">
        <v>32.21</v>
      </c>
      <c r="M35" s="87">
        <v>0</v>
      </c>
      <c r="N35" s="87">
        <v>0</v>
      </c>
      <c r="O35" s="87">
        <v>35.7</v>
      </c>
      <c r="P35" s="24">
        <f>SUM(D35:O35)</f>
        <v>195.38</v>
      </c>
    </row>
    <row r="36" spans="1:16" s="4" customFormat="1" ht="9.75" customHeight="1" thickBot="1">
      <c r="A36" s="194"/>
      <c r="B36" s="211"/>
      <c r="C36" s="44" t="s">
        <v>88</v>
      </c>
      <c r="D36" s="130">
        <v>0</v>
      </c>
      <c r="E36" s="130">
        <v>0.01</v>
      </c>
      <c r="F36" s="130">
        <v>0</v>
      </c>
      <c r="G36" s="130">
        <v>0.1</v>
      </c>
      <c r="H36" s="130">
        <v>0.02</v>
      </c>
      <c r="I36" s="130">
        <v>0</v>
      </c>
      <c r="J36" s="130">
        <v>0</v>
      </c>
      <c r="K36" s="130">
        <v>0</v>
      </c>
      <c r="L36" s="130">
        <v>0.06</v>
      </c>
      <c r="M36" s="130">
        <v>0</v>
      </c>
      <c r="N36" s="130">
        <v>0</v>
      </c>
      <c r="O36" s="130">
        <v>0.11</v>
      </c>
      <c r="P36" s="131">
        <f>P35*100/P$59</f>
        <v>0.010447861547441381</v>
      </c>
    </row>
    <row r="37" spans="1:16" s="4" customFormat="1" ht="9.75" customHeight="1">
      <c r="A37" s="194"/>
      <c r="B37" s="208" t="s">
        <v>156</v>
      </c>
      <c r="C37" s="42" t="s">
        <v>0</v>
      </c>
      <c r="D37" s="102">
        <v>0</v>
      </c>
      <c r="E37" s="102">
        <v>0</v>
      </c>
      <c r="F37" s="102">
        <v>0</v>
      </c>
      <c r="G37" s="102">
        <v>2509.94</v>
      </c>
      <c r="H37" s="102">
        <v>966.88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36">
        <f>SUM(D37:O37)</f>
        <v>3476.82</v>
      </c>
    </row>
    <row r="38" spans="1:16" s="4" customFormat="1" ht="9.75" customHeight="1" thickBot="1">
      <c r="A38" s="194"/>
      <c r="B38" s="209"/>
      <c r="C38" s="44" t="s">
        <v>88</v>
      </c>
      <c r="D38" s="133">
        <v>0</v>
      </c>
      <c r="E38" s="133">
        <v>0</v>
      </c>
      <c r="F38" s="133">
        <v>0</v>
      </c>
      <c r="G38" s="133">
        <v>2.96</v>
      </c>
      <c r="H38" s="133">
        <v>0.65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2">
        <f>P37*100/P$59</f>
        <v>0.18592145555008263</v>
      </c>
    </row>
    <row r="39" spans="1:16" s="4" customFormat="1" ht="9.75" customHeight="1">
      <c r="A39" s="194"/>
      <c r="B39" s="210" t="s">
        <v>11</v>
      </c>
      <c r="C39" s="42" t="s">
        <v>0</v>
      </c>
      <c r="D39" s="16">
        <v>0</v>
      </c>
      <c r="E39" s="15">
        <v>10.75</v>
      </c>
      <c r="F39" s="16">
        <v>1273.05</v>
      </c>
      <c r="G39" s="16">
        <v>22.5</v>
      </c>
      <c r="H39" s="16">
        <v>0</v>
      </c>
      <c r="I39" s="62">
        <v>2.6</v>
      </c>
      <c r="J39" s="16">
        <v>46</v>
      </c>
      <c r="K39" s="16">
        <v>0</v>
      </c>
      <c r="L39" s="15">
        <v>10.33</v>
      </c>
      <c r="M39" s="15">
        <v>0</v>
      </c>
      <c r="N39" s="15">
        <v>81</v>
      </c>
      <c r="O39" s="15">
        <v>27.5</v>
      </c>
      <c r="P39" s="24">
        <f>SUM(D39:O39)</f>
        <v>1473.7299999999998</v>
      </c>
    </row>
    <row r="40" spans="1:16" s="4" customFormat="1" ht="9.75" customHeight="1" thickBot="1">
      <c r="A40" s="194"/>
      <c r="B40" s="211"/>
      <c r="C40" s="44" t="s">
        <v>88</v>
      </c>
      <c r="D40" s="130">
        <v>0</v>
      </c>
      <c r="E40" s="130">
        <v>0.01</v>
      </c>
      <c r="F40" s="130">
        <v>2.16</v>
      </c>
      <c r="G40" s="130">
        <v>0.03</v>
      </c>
      <c r="H40" s="130">
        <v>0</v>
      </c>
      <c r="I40" s="130">
        <v>0</v>
      </c>
      <c r="J40" s="130">
        <v>0.04</v>
      </c>
      <c r="K40" s="130">
        <v>0</v>
      </c>
      <c r="L40" s="130">
        <v>0.02</v>
      </c>
      <c r="M40" s="130">
        <v>0</v>
      </c>
      <c r="N40" s="130">
        <v>0.07</v>
      </c>
      <c r="O40" s="130">
        <v>0.08</v>
      </c>
      <c r="P40" s="131">
        <f>P39*100/P$59</f>
        <v>0.07880707850501988</v>
      </c>
    </row>
    <row r="41" spans="1:16" s="4" customFormat="1" ht="9.75" customHeight="1">
      <c r="A41" s="194"/>
      <c r="B41" s="210" t="s">
        <v>12</v>
      </c>
      <c r="C41" s="42" t="s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16">
        <v>544.5</v>
      </c>
      <c r="K41" s="16">
        <v>99</v>
      </c>
      <c r="L41" s="70">
        <v>386.7</v>
      </c>
      <c r="M41" s="15">
        <v>0</v>
      </c>
      <c r="N41" s="15">
        <v>0</v>
      </c>
      <c r="O41" s="15">
        <v>0</v>
      </c>
      <c r="P41" s="24">
        <f>SUM(D41:O41)</f>
        <v>1030.2</v>
      </c>
    </row>
    <row r="42" spans="1:16" s="4" customFormat="1" ht="9.75" customHeight="1" thickBot="1">
      <c r="A42" s="194"/>
      <c r="B42" s="211"/>
      <c r="C42" s="44" t="s">
        <v>88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0.46</v>
      </c>
      <c r="K42" s="130">
        <v>0.26</v>
      </c>
      <c r="L42" s="130">
        <v>0.75</v>
      </c>
      <c r="M42" s="130">
        <v>461.69</v>
      </c>
      <c r="N42" s="130">
        <v>0</v>
      </c>
      <c r="O42" s="130">
        <v>0</v>
      </c>
      <c r="P42" s="131">
        <f>P41*100/P$59</f>
        <v>0.055089502334804544</v>
      </c>
    </row>
    <row r="43" spans="1:16" s="4" customFormat="1" ht="9.75" customHeight="1">
      <c r="A43" s="194"/>
      <c r="B43" s="210" t="s">
        <v>13</v>
      </c>
      <c r="C43" s="42" t="s">
        <v>0</v>
      </c>
      <c r="D43" s="16">
        <v>4630.01</v>
      </c>
      <c r="E43" s="15">
        <v>13024.06</v>
      </c>
      <c r="F43" s="16">
        <v>5798.3</v>
      </c>
      <c r="G43" s="16">
        <v>6307.3</v>
      </c>
      <c r="H43" s="16">
        <v>4868</v>
      </c>
      <c r="I43" s="16">
        <v>7645.99</v>
      </c>
      <c r="J43" s="16">
        <v>23363.32</v>
      </c>
      <c r="K43" s="16">
        <v>2287.65</v>
      </c>
      <c r="L43" s="15">
        <v>2404.7</v>
      </c>
      <c r="M43" s="15">
        <v>0.83</v>
      </c>
      <c r="N43" s="15">
        <v>125.16</v>
      </c>
      <c r="O43" s="15">
        <v>3662.55</v>
      </c>
      <c r="P43" s="24">
        <f>SUM(D43:O43)</f>
        <v>74117.87</v>
      </c>
    </row>
    <row r="44" spans="1:16" s="4" customFormat="1" ht="9.75" customHeight="1" thickBot="1">
      <c r="A44" s="194"/>
      <c r="B44" s="211"/>
      <c r="C44" s="44" t="s">
        <v>88</v>
      </c>
      <c r="D44" s="130">
        <v>0.48</v>
      </c>
      <c r="E44" s="130">
        <v>8.2</v>
      </c>
      <c r="F44" s="130">
        <v>9.82</v>
      </c>
      <c r="G44" s="130">
        <v>7.44</v>
      </c>
      <c r="H44" s="130">
        <v>3.27</v>
      </c>
      <c r="I44" s="130">
        <v>16.04</v>
      </c>
      <c r="J44" s="130">
        <v>16.04</v>
      </c>
      <c r="K44" s="130">
        <v>6.38</v>
      </c>
      <c r="L44" s="130">
        <f>L43*100/L$59</f>
        <v>4.694387506100537</v>
      </c>
      <c r="M44" s="130">
        <f>M43*100/M$59</f>
        <v>0.0015013434310436578</v>
      </c>
      <c r="N44" s="130">
        <v>0.11</v>
      </c>
      <c r="O44" s="130">
        <v>11.06</v>
      </c>
      <c r="P44" s="131">
        <f>P43*100/P$59</f>
        <v>3.9634212506462236</v>
      </c>
    </row>
    <row r="45" spans="1:16" s="4" customFormat="1" ht="9.75" customHeight="1">
      <c r="A45" s="194"/>
      <c r="B45" s="210" t="s">
        <v>14</v>
      </c>
      <c r="C45" s="42" t="s">
        <v>0</v>
      </c>
      <c r="D45" s="16">
        <v>1080.04</v>
      </c>
      <c r="E45" s="15">
        <v>4320.42</v>
      </c>
      <c r="F45" s="16">
        <v>5274.04</v>
      </c>
      <c r="G45" s="16">
        <v>7764.54</v>
      </c>
      <c r="H45" s="16">
        <v>1262.29</v>
      </c>
      <c r="I45" s="16">
        <v>1120.29</v>
      </c>
      <c r="J45" s="16">
        <v>26636.07</v>
      </c>
      <c r="K45" s="16">
        <v>635.1</v>
      </c>
      <c r="L45" s="15">
        <v>8003.8</v>
      </c>
      <c r="M45" s="15">
        <v>13884.41</v>
      </c>
      <c r="N45" s="15">
        <v>23110.05</v>
      </c>
      <c r="O45" s="15">
        <v>1004.11</v>
      </c>
      <c r="P45" s="24">
        <f>SUM(D45:O45)</f>
        <v>94095.16</v>
      </c>
    </row>
    <row r="46" spans="1:16" s="4" customFormat="1" ht="9.75" customHeight="1" thickBot="1">
      <c r="A46" s="194"/>
      <c r="B46" s="211"/>
      <c r="C46" s="44" t="s">
        <v>88</v>
      </c>
      <c r="D46" s="130">
        <v>0.11</v>
      </c>
      <c r="E46" s="130">
        <v>2.72</v>
      </c>
      <c r="F46" s="130">
        <v>8.93</v>
      </c>
      <c r="G46" s="130">
        <v>9.16</v>
      </c>
      <c r="H46" s="130">
        <v>0.85</v>
      </c>
      <c r="I46" s="130">
        <v>2.35</v>
      </c>
      <c r="J46" s="130">
        <v>22.63</v>
      </c>
      <c r="K46" s="130">
        <v>1.77</v>
      </c>
      <c r="L46" s="130">
        <v>15.62</v>
      </c>
      <c r="M46" s="130">
        <v>24.91</v>
      </c>
      <c r="N46" s="130">
        <v>19.93</v>
      </c>
      <c r="O46" s="130">
        <v>3.06</v>
      </c>
      <c r="P46" s="131">
        <f>P45*100/P$59</f>
        <v>5.0316982493824565</v>
      </c>
    </row>
    <row r="47" spans="1:16" s="4" customFormat="1" ht="9.75" customHeight="1">
      <c r="A47" s="194"/>
      <c r="B47" s="210" t="s">
        <v>15</v>
      </c>
      <c r="C47" s="42" t="s">
        <v>0</v>
      </c>
      <c r="D47" s="62">
        <v>10.15</v>
      </c>
      <c r="E47" s="70">
        <v>58.06</v>
      </c>
      <c r="F47" s="62">
        <v>0</v>
      </c>
      <c r="G47" s="16">
        <v>412.24</v>
      </c>
      <c r="H47" s="16">
        <v>201.6</v>
      </c>
      <c r="I47" s="137">
        <v>1193.47</v>
      </c>
      <c r="J47" s="53">
        <v>260.57</v>
      </c>
      <c r="K47" s="53">
        <v>1227.44</v>
      </c>
      <c r="L47" s="53">
        <v>143.95</v>
      </c>
      <c r="M47" s="137">
        <v>21.42</v>
      </c>
      <c r="N47" s="53">
        <v>99.96</v>
      </c>
      <c r="O47" s="137">
        <v>52.45</v>
      </c>
      <c r="P47" s="24">
        <f>SUM(D47:O47)</f>
        <v>3681.31</v>
      </c>
    </row>
    <row r="48" spans="1:16" s="4" customFormat="1" ht="9.75" customHeight="1" thickBot="1">
      <c r="A48" s="194"/>
      <c r="B48" s="211"/>
      <c r="C48" s="44" t="s">
        <v>88</v>
      </c>
      <c r="D48" s="130">
        <v>0</v>
      </c>
      <c r="E48" s="130">
        <v>0.04</v>
      </c>
      <c r="F48" s="130">
        <v>0</v>
      </c>
      <c r="G48" s="130">
        <v>0.49</v>
      </c>
      <c r="H48" s="130">
        <v>0.14</v>
      </c>
      <c r="I48" s="130">
        <v>2.5</v>
      </c>
      <c r="J48" s="130">
        <v>0.22</v>
      </c>
      <c r="K48" s="130">
        <v>3.42</v>
      </c>
      <c r="L48" s="130">
        <v>0.28</v>
      </c>
      <c r="M48" s="130">
        <v>0.04</v>
      </c>
      <c r="N48" s="130">
        <v>0.09</v>
      </c>
      <c r="O48" s="130">
        <v>0.06</v>
      </c>
      <c r="P48" s="131">
        <f>P47*100/P$59</f>
        <v>0.19685647043306087</v>
      </c>
    </row>
    <row r="49" spans="1:16" s="4" customFormat="1" ht="9.75" customHeight="1">
      <c r="A49" s="194"/>
      <c r="B49" s="210" t="s">
        <v>16</v>
      </c>
      <c r="C49" s="42" t="s">
        <v>0</v>
      </c>
      <c r="D49" s="62">
        <v>0</v>
      </c>
      <c r="E49" s="70">
        <v>254.15</v>
      </c>
      <c r="F49" s="62">
        <v>0</v>
      </c>
      <c r="G49" s="16">
        <v>311.28</v>
      </c>
      <c r="H49" s="16">
        <v>147.26</v>
      </c>
      <c r="I49" s="16">
        <v>756.89</v>
      </c>
      <c r="J49" s="16">
        <v>179.28</v>
      </c>
      <c r="K49" s="16">
        <v>16.4</v>
      </c>
      <c r="L49" s="70">
        <v>0</v>
      </c>
      <c r="M49" s="15">
        <v>63</v>
      </c>
      <c r="N49" s="15">
        <v>0</v>
      </c>
      <c r="O49" s="15">
        <v>0</v>
      </c>
      <c r="P49" s="24">
        <f>SUM(D49:O49)</f>
        <v>1728.26</v>
      </c>
    </row>
    <row r="50" spans="1:16" s="4" customFormat="1" ht="9.75" customHeight="1" thickBot="1">
      <c r="A50" s="195"/>
      <c r="B50" s="211"/>
      <c r="C50" s="44" t="s">
        <v>88</v>
      </c>
      <c r="D50" s="130">
        <v>0</v>
      </c>
      <c r="E50" s="130">
        <v>0.16</v>
      </c>
      <c r="F50" s="130">
        <v>0</v>
      </c>
      <c r="G50" s="130">
        <v>0.37</v>
      </c>
      <c r="H50" s="130">
        <v>0.1</v>
      </c>
      <c r="I50" s="130">
        <v>1.59</v>
      </c>
      <c r="J50" s="130">
        <v>0.15</v>
      </c>
      <c r="K50" s="130">
        <v>0.05</v>
      </c>
      <c r="L50" s="130">
        <v>0</v>
      </c>
      <c r="M50" s="130">
        <v>0.11</v>
      </c>
      <c r="N50" s="130">
        <v>0</v>
      </c>
      <c r="O50" s="130">
        <v>0</v>
      </c>
      <c r="P50" s="131">
        <f>P49*100/P$59</f>
        <v>0.0924179608863806</v>
      </c>
    </row>
    <row r="51" spans="1:16" s="4" customFormat="1" ht="12" customHeight="1">
      <c r="A51" s="185" t="s">
        <v>63</v>
      </c>
      <c r="B51" s="210" t="s">
        <v>67</v>
      </c>
      <c r="C51" s="42" t="s">
        <v>0</v>
      </c>
      <c r="D51" s="62">
        <v>157</v>
      </c>
      <c r="E51" s="70">
        <v>0</v>
      </c>
      <c r="F51" s="70">
        <v>0</v>
      </c>
      <c r="G51" s="70">
        <v>0</v>
      </c>
      <c r="H51" s="70">
        <v>0</v>
      </c>
      <c r="I51" s="16">
        <v>596.85</v>
      </c>
      <c r="J51" s="16">
        <v>0</v>
      </c>
      <c r="K51" s="16">
        <v>0</v>
      </c>
      <c r="L51" s="15">
        <v>8.25</v>
      </c>
      <c r="M51" s="15">
        <v>0</v>
      </c>
      <c r="N51" s="15">
        <v>0</v>
      </c>
      <c r="O51" s="70">
        <v>0.54</v>
      </c>
      <c r="P51" s="24">
        <f>SUM(D51:O51)</f>
        <v>762.64</v>
      </c>
    </row>
    <row r="52" spans="1:16" s="4" customFormat="1" ht="12" customHeight="1" thickBot="1">
      <c r="A52" s="186"/>
      <c r="B52" s="211"/>
      <c r="C52" s="44" t="s">
        <v>88</v>
      </c>
      <c r="D52" s="130">
        <v>0.02</v>
      </c>
      <c r="E52" s="130">
        <v>0</v>
      </c>
      <c r="F52" s="130">
        <v>0</v>
      </c>
      <c r="G52" s="130">
        <v>0</v>
      </c>
      <c r="H52" s="130">
        <v>0</v>
      </c>
      <c r="I52" s="130">
        <v>1.25</v>
      </c>
      <c r="J52" s="130">
        <v>0</v>
      </c>
      <c r="K52" s="130">
        <v>0</v>
      </c>
      <c r="L52" s="130">
        <v>0.02</v>
      </c>
      <c r="M52" s="130">
        <v>0</v>
      </c>
      <c r="N52" s="130">
        <v>0</v>
      </c>
      <c r="O52" s="130">
        <v>0</v>
      </c>
      <c r="P52" s="131">
        <f>P51*100/P$59</f>
        <v>0.04078184630228629</v>
      </c>
    </row>
    <row r="53" spans="1:16" s="4" customFormat="1" ht="12" customHeight="1">
      <c r="A53" s="186"/>
      <c r="B53" s="210" t="s">
        <v>17</v>
      </c>
      <c r="C53" s="42" t="s">
        <v>0</v>
      </c>
      <c r="D53" s="16">
        <v>45.26</v>
      </c>
      <c r="E53" s="15">
        <v>208.62</v>
      </c>
      <c r="F53" s="16">
        <v>341.86</v>
      </c>
      <c r="G53" s="16">
        <v>169.6</v>
      </c>
      <c r="H53" s="16">
        <v>225.18</v>
      </c>
      <c r="I53" s="16">
        <v>225.18</v>
      </c>
      <c r="J53" s="16">
        <v>116.79</v>
      </c>
      <c r="K53" s="16">
        <v>233.67</v>
      </c>
      <c r="L53" s="15">
        <v>408.93</v>
      </c>
      <c r="M53" s="15">
        <v>75.58</v>
      </c>
      <c r="N53" s="15">
        <v>209.74</v>
      </c>
      <c r="O53" s="15">
        <v>291.06</v>
      </c>
      <c r="P53" s="24">
        <f>SUM(D53:O53)</f>
        <v>2551.47</v>
      </c>
    </row>
    <row r="54" spans="1:16" s="4" customFormat="1" ht="12" customHeight="1" thickBot="1">
      <c r="A54" s="186"/>
      <c r="B54" s="211"/>
      <c r="C54" s="44" t="s">
        <v>88</v>
      </c>
      <c r="D54" s="130">
        <v>0</v>
      </c>
      <c r="E54" s="130">
        <v>0.7</v>
      </c>
      <c r="F54" s="130">
        <v>0.4</v>
      </c>
      <c r="G54" s="130">
        <v>0.11</v>
      </c>
      <c r="H54" s="130">
        <v>0.11</v>
      </c>
      <c r="I54" s="130">
        <v>0.47</v>
      </c>
      <c r="J54" s="130">
        <v>0.1</v>
      </c>
      <c r="K54" s="130">
        <v>0.65</v>
      </c>
      <c r="L54" s="130">
        <v>0.8</v>
      </c>
      <c r="M54" s="130">
        <v>0.14</v>
      </c>
      <c r="N54" s="130">
        <v>0.18</v>
      </c>
      <c r="O54" s="130">
        <v>0.88</v>
      </c>
      <c r="P54" s="131">
        <f>P53*100/P$59</f>
        <v>0.13643876191242837</v>
      </c>
    </row>
    <row r="55" spans="1:16" s="4" customFormat="1" ht="12" customHeight="1">
      <c r="A55" s="186"/>
      <c r="B55" s="210" t="s">
        <v>105</v>
      </c>
      <c r="C55" s="42" t="s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70">
        <v>21.81</v>
      </c>
      <c r="P55" s="24">
        <f>SUM(D55:O55)</f>
        <v>21.81</v>
      </c>
    </row>
    <row r="56" spans="1:16" s="4" customFormat="1" ht="12" customHeight="1" thickBot="1">
      <c r="A56" s="186"/>
      <c r="B56" s="211"/>
      <c r="C56" s="44" t="s">
        <v>88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0.07</v>
      </c>
      <c r="P56" s="131">
        <f>P55*100/P$59</f>
        <v>0.0011662803784916395</v>
      </c>
    </row>
    <row r="57" spans="1:16" s="4" customFormat="1" ht="12" customHeight="1">
      <c r="A57" s="185" t="s">
        <v>62</v>
      </c>
      <c r="B57" s="210" t="s">
        <v>18</v>
      </c>
      <c r="C57" s="42" t="s">
        <v>0</v>
      </c>
      <c r="D57" s="16">
        <v>0</v>
      </c>
      <c r="E57" s="15">
        <v>837.94</v>
      </c>
      <c r="F57" s="70">
        <v>153</v>
      </c>
      <c r="G57" s="15">
        <v>0</v>
      </c>
      <c r="H57" s="70">
        <v>0</v>
      </c>
      <c r="I57" s="70">
        <v>209</v>
      </c>
      <c r="J57" s="15">
        <v>0</v>
      </c>
      <c r="K57" s="15">
        <v>164.8</v>
      </c>
      <c r="L57" s="15">
        <v>92.7</v>
      </c>
      <c r="M57" s="15">
        <v>26</v>
      </c>
      <c r="N57" s="70">
        <v>0</v>
      </c>
      <c r="O57" s="15">
        <v>0</v>
      </c>
      <c r="P57" s="24">
        <f>SUM(D57:O57)</f>
        <v>1483.44</v>
      </c>
    </row>
    <row r="58" spans="1:16" s="4" customFormat="1" ht="12" customHeight="1" thickBot="1">
      <c r="A58" s="186"/>
      <c r="B58" s="211"/>
      <c r="C58" s="44" t="s">
        <v>88</v>
      </c>
      <c r="D58" s="130">
        <v>0</v>
      </c>
      <c r="E58" s="130">
        <v>0.53</v>
      </c>
      <c r="F58" s="130">
        <v>0.26</v>
      </c>
      <c r="G58" s="130">
        <v>0</v>
      </c>
      <c r="H58" s="130">
        <v>0</v>
      </c>
      <c r="I58" s="130">
        <v>0.44</v>
      </c>
      <c r="J58" s="130">
        <v>0</v>
      </c>
      <c r="K58" s="130">
        <v>0.46</v>
      </c>
      <c r="L58" s="130">
        <v>0.18</v>
      </c>
      <c r="M58" s="130">
        <v>0.05</v>
      </c>
      <c r="N58" s="130">
        <v>0</v>
      </c>
      <c r="O58" s="130">
        <v>0</v>
      </c>
      <c r="P58" s="131">
        <f>P57*100/P$59</f>
        <v>0.0793263165827436</v>
      </c>
    </row>
    <row r="59" spans="1:16" ht="12" customHeight="1" thickBot="1">
      <c r="A59" s="178" t="s">
        <v>135</v>
      </c>
      <c r="B59" s="178"/>
      <c r="C59" s="178"/>
      <c r="D59" s="37">
        <f>D5+D7+D9+D11+D13+D15+D17+D19+D21+D23+D25+D27+D29+D31+D33+D35+D37+D39+D41+D43+D45+D47+D49+D51+D53+D55+D57</f>
        <v>961719.1399999999</v>
      </c>
      <c r="E59" s="37">
        <f aca="true" t="shared" si="0" ref="E59:P59">E5+E7+E9+E11+E13+E15+E17+E19+E21+E23+E25+E27+E29+E31+E33+E35+E37+E39+E41+E43+E45+E47+E49+E51+E53+E55+E57</f>
        <v>158808.03999999998</v>
      </c>
      <c r="F59" s="37">
        <f t="shared" si="0"/>
        <v>58983.58</v>
      </c>
      <c r="G59" s="37">
        <f t="shared" si="0"/>
        <v>84547.39000000001</v>
      </c>
      <c r="H59" s="37">
        <f t="shared" si="0"/>
        <v>149130.42</v>
      </c>
      <c r="I59" s="37">
        <f t="shared" si="0"/>
        <v>47737.909999999996</v>
      </c>
      <c r="J59" s="37">
        <f t="shared" si="0"/>
        <v>117692.43999999999</v>
      </c>
      <c r="K59" s="37">
        <f t="shared" si="0"/>
        <v>35866.92</v>
      </c>
      <c r="L59" s="37">
        <f t="shared" si="0"/>
        <v>51224.999999999985</v>
      </c>
      <c r="M59" s="37">
        <f t="shared" si="0"/>
        <v>55283.82000000001</v>
      </c>
      <c r="N59" s="37">
        <f t="shared" si="0"/>
        <v>115946.93000000002</v>
      </c>
      <c r="O59" s="37">
        <f t="shared" si="0"/>
        <v>33106.162</v>
      </c>
      <c r="P59" s="37">
        <f t="shared" si="0"/>
        <v>1870047.7520000003</v>
      </c>
    </row>
    <row r="60" spans="1:16" ht="12" customHeight="1" thickBot="1">
      <c r="A60" s="212" t="s">
        <v>88</v>
      </c>
      <c r="B60" s="212"/>
      <c r="C60" s="212"/>
      <c r="D60" s="134">
        <v>100</v>
      </c>
      <c r="E60" s="134">
        <v>100</v>
      </c>
      <c r="F60" s="134">
        <v>100</v>
      </c>
      <c r="G60" s="134">
        <v>100</v>
      </c>
      <c r="H60" s="134">
        <v>100</v>
      </c>
      <c r="I60" s="134">
        <v>100</v>
      </c>
      <c r="J60" s="134">
        <v>100</v>
      </c>
      <c r="K60" s="134">
        <v>100</v>
      </c>
      <c r="L60" s="134">
        <v>100</v>
      </c>
      <c r="M60" s="134">
        <v>100</v>
      </c>
      <c r="N60" s="134">
        <v>100</v>
      </c>
      <c r="O60" s="134">
        <v>100</v>
      </c>
      <c r="P60" s="134">
        <v>100</v>
      </c>
    </row>
    <row r="61" spans="1:15" ht="13.5" customHeight="1">
      <c r="A61" s="7" t="s">
        <v>43</v>
      </c>
      <c r="M61" s="10"/>
      <c r="N61" s="6"/>
      <c r="O61" s="6"/>
    </row>
  </sheetData>
  <sheetProtection/>
  <mergeCells count="34">
    <mergeCell ref="C3:P3"/>
    <mergeCell ref="A60:C60"/>
    <mergeCell ref="B31:B32"/>
    <mergeCell ref="B33:B34"/>
    <mergeCell ref="B39:B40"/>
    <mergeCell ref="B41:B42"/>
    <mergeCell ref="B19:B20"/>
    <mergeCell ref="B53:B54"/>
    <mergeCell ref="B51:B52"/>
    <mergeCell ref="B29:B30"/>
    <mergeCell ref="B17:B18"/>
    <mergeCell ref="B25:B26"/>
    <mergeCell ref="B37:B38"/>
    <mergeCell ref="B55:B56"/>
    <mergeCell ref="B49:B50"/>
    <mergeCell ref="B43:B44"/>
    <mergeCell ref="B47:B48"/>
    <mergeCell ref="A57:A58"/>
    <mergeCell ref="B57:B58"/>
    <mergeCell ref="B35:B36"/>
    <mergeCell ref="B21:B22"/>
    <mergeCell ref="B23:B24"/>
    <mergeCell ref="B27:B28"/>
    <mergeCell ref="A51:A56"/>
    <mergeCell ref="A59:C59"/>
    <mergeCell ref="A5:A8"/>
    <mergeCell ref="B5:B6"/>
    <mergeCell ref="B7:B8"/>
    <mergeCell ref="B9:B10"/>
    <mergeCell ref="B11:B12"/>
    <mergeCell ref="B13:B14"/>
    <mergeCell ref="B15:B16"/>
    <mergeCell ref="B45:B46"/>
    <mergeCell ref="A9:A5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2012-09-29T09:35:37Z</cp:lastPrinted>
  <dcterms:created xsi:type="dcterms:W3CDTF">2006-02-24T09:38:25Z</dcterms:created>
  <dcterms:modified xsi:type="dcterms:W3CDTF">2013-10-26T20:23:42Z</dcterms:modified>
  <cp:category/>
  <cp:version/>
  <cp:contentType/>
  <cp:contentStatus/>
</cp:coreProperties>
</file>