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260" tabRatio="601" activeTab="0"/>
  </bookViews>
  <sheets>
    <sheet name="2." sheetId="1" r:id="rId1"/>
    <sheet name="2.1" sheetId="2" r:id="rId2"/>
    <sheet name="2.2-3" sheetId="3" r:id="rId3"/>
    <sheet name="2.4-5-6-7-8-9-10-11-12-13-14" sheetId="4" r:id="rId4"/>
    <sheet name="2.15-16" sheetId="5" r:id="rId5"/>
  </sheets>
  <definedNames/>
  <calcPr fullCalcOnLoad="1"/>
</workbook>
</file>

<file path=xl/sharedStrings.xml><?xml version="1.0" encoding="utf-8"?>
<sst xmlns="http://schemas.openxmlformats.org/spreadsheetml/2006/main" count="404" uniqueCount="218">
  <si>
    <t>2. ENVIRONMENT</t>
  </si>
  <si>
    <t>Total</t>
  </si>
  <si>
    <t>99-100</t>
  </si>
  <si>
    <t>50-80</t>
  </si>
  <si>
    <t>50-100</t>
  </si>
  <si>
    <t>Bekaa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</si>
  <si>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</si>
  <si>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</si>
  <si>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</si>
  <si>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</si>
  <si>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</si>
  <si>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</si>
  <si>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</si>
  <si>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</si>
  <si>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</si>
  <si>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</si>
  <si>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</si>
  <si>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</si>
  <si>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Mount Lebanon</t>
  </si>
  <si>
    <t>North Lebanon</t>
  </si>
  <si>
    <t>South Lebanon</t>
  </si>
  <si>
    <t>20-300</t>
  </si>
  <si>
    <t>30-100</t>
  </si>
  <si>
    <t>30-80</t>
  </si>
  <si>
    <t>Table 2.1 - Climatology</t>
  </si>
  <si>
    <t>Source: General Directorate of Civil Aviation, Climatology Service</t>
  </si>
  <si>
    <t>Total / Mean 2007</t>
  </si>
  <si>
    <t>Rafic Hariri International Airport</t>
  </si>
  <si>
    <t>Temperature</t>
  </si>
  <si>
    <t>Mean Temperature</t>
  </si>
  <si>
    <t>Maximum Temperature</t>
  </si>
  <si>
    <t>Minimal Temperature</t>
  </si>
  <si>
    <t>Mm of rain</t>
  </si>
  <si>
    <t>Relative Humidity (%)</t>
  </si>
  <si>
    <t>Rainy Days</t>
  </si>
  <si>
    <t>Days of calm sea</t>
  </si>
  <si>
    <t>Rain &amp; Humidity</t>
  </si>
  <si>
    <t>(degrees C)</t>
  </si>
  <si>
    <t>(% &amp; mm)</t>
  </si>
  <si>
    <t>Beirut Golf</t>
  </si>
  <si>
    <t>Zahleh (Bekaa)</t>
  </si>
  <si>
    <t xml:space="preserve"> Tripoli (North Lebanon)</t>
  </si>
  <si>
    <t>Table 2.2 - Number of forest fires</t>
  </si>
  <si>
    <t>Source: Ministry of Environment</t>
  </si>
  <si>
    <t>Number of fires</t>
  </si>
  <si>
    <t>Year 2004</t>
  </si>
  <si>
    <t>Year 2005</t>
  </si>
  <si>
    <t>Year 2006</t>
  </si>
  <si>
    <t>Year 2007</t>
  </si>
  <si>
    <t>Nabatieh</t>
  </si>
  <si>
    <t>Lebanon</t>
  </si>
  <si>
    <t>Table 2.3 - Burnt area by mohafazat</t>
  </si>
  <si>
    <t>Table 2.4 - Water sources in North Lebanon in 2007</t>
  </si>
  <si>
    <t>Water sources</t>
  </si>
  <si>
    <t>Akkar</t>
  </si>
  <si>
    <t>Qobeyyat</t>
  </si>
  <si>
    <t>Zghorta</t>
  </si>
  <si>
    <t>Becharreh</t>
  </si>
  <si>
    <t>Tripoli</t>
  </si>
  <si>
    <t>Batroun</t>
  </si>
  <si>
    <t>Koura</t>
  </si>
  <si>
    <t>Rivers and springs</t>
  </si>
  <si>
    <t>Total Number</t>
  </si>
  <si>
    <t>Exploited number by the establishment</t>
  </si>
  <si>
    <t>Available average cubic meters per day</t>
  </si>
  <si>
    <t>Exploited cubic meters by the Establishment per day</t>
  </si>
  <si>
    <t>Available cubic meters of tap water per day</t>
  </si>
  <si>
    <t>Available cubic meters of irrigation water per day</t>
  </si>
  <si>
    <t>Wells</t>
  </si>
  <si>
    <t>Total production capacity of cubic meters per day</t>
  </si>
  <si>
    <t>Total production capacity of cubic meters per day exploited by the Establishment</t>
  </si>
  <si>
    <t>Available cubic meters produced by the Establishment wells per day</t>
  </si>
  <si>
    <t>Total average value of tap water produced in cubic meters/day</t>
  </si>
  <si>
    <t>Table 2.5 - Water and Wastewater treatment plants in North Lebanon in 2007</t>
  </si>
  <si>
    <t xml:space="preserve">Treatment plants </t>
  </si>
  <si>
    <t>Tap water treatment plants</t>
  </si>
  <si>
    <t>Exploited number</t>
  </si>
  <si>
    <t>Cubic meters per day that can be treated by day</t>
  </si>
  <si>
    <t>Treated cubic meters per day</t>
  </si>
  <si>
    <t>Wastewater treatment plants</t>
  </si>
  <si>
    <t>Under construction treatment plants</t>
  </si>
  <si>
    <t>Suggested treatment plants to be constructed</t>
  </si>
  <si>
    <t>Working treatment plants</t>
  </si>
  <si>
    <t>Cubic meters of collected wastewater by the Establishment</t>
  </si>
  <si>
    <t>Water tanks</t>
  </si>
  <si>
    <t>Number</t>
  </si>
  <si>
    <t>Exploited tanks</t>
  </si>
  <si>
    <t>Volume that may be stocked</t>
  </si>
  <si>
    <t>Stocked volume</t>
  </si>
  <si>
    <t>Cubic meters of pumped water to tanks by year</t>
  </si>
  <si>
    <t>Networks/Channels</t>
  </si>
  <si>
    <t>Conduction networks</t>
  </si>
  <si>
    <t>Table 2.7 - Irrigation network and channels in North Lebanon in 2007</t>
  </si>
  <si>
    <t>Length in meters</t>
  </si>
  <si>
    <t>Smallest  perimeter</t>
  </si>
  <si>
    <t>Biggest perimeter</t>
  </si>
  <si>
    <t>Distribution networks</t>
  </si>
  <si>
    <t>Dimensions (cm)</t>
  </si>
  <si>
    <t>Water subscriptions</t>
  </si>
  <si>
    <t>Tap water subscriptions</t>
  </si>
  <si>
    <t>Probable subscriptions (number of dwellings)</t>
  </si>
  <si>
    <t>Subscriptions in 2007</t>
  </si>
  <si>
    <t>New subscriptions in 2007</t>
  </si>
  <si>
    <t>Installed counters</t>
  </si>
  <si>
    <t>Number of Installed gauges</t>
  </si>
  <si>
    <t>Volume of charged water (cubic meters/day)</t>
  </si>
  <si>
    <t>Percentage of inhabitants connected to the network</t>
  </si>
  <si>
    <t>Percentage of inhabitants having access to tap water</t>
  </si>
  <si>
    <t>Irrigation water subscriptions</t>
  </si>
  <si>
    <t>Subscriptions - trees and vegetables (in 2006)</t>
  </si>
  <si>
    <t>Subscriptions - nylon (in 2006)</t>
  </si>
  <si>
    <t>Total subscription in 2006</t>
  </si>
  <si>
    <t>Area of agricultural land in dounams</t>
  </si>
  <si>
    <t>Area of irrigated agricultural land in dounams</t>
  </si>
  <si>
    <t>Area of irrigated agricultural land in dounams - Nylon</t>
  </si>
  <si>
    <t>Area of irrigated agricultural land through pumping in dounams</t>
  </si>
  <si>
    <t>Total area of irrigated agricultural land in dounams</t>
  </si>
  <si>
    <t>1 Dounam = 1000 m2</t>
  </si>
  <si>
    <t>Table 2.9 - Water  quality in North Lebanon in 2007</t>
  </si>
  <si>
    <t>Quality</t>
  </si>
  <si>
    <t>% of conformation analysis related to required standards</t>
  </si>
  <si>
    <t>Tap water</t>
  </si>
  <si>
    <t>Ground water</t>
  </si>
  <si>
    <t>Pollution rate</t>
  </si>
  <si>
    <t>Water leakages</t>
  </si>
  <si>
    <t>Network leakages in cubic meters/day</t>
  </si>
  <si>
    <t>Network leakages in %</t>
  </si>
  <si>
    <t>Leaks because of illegal connections in cubic meters/day</t>
  </si>
  <si>
    <t>Leaks because of illegal connections in %</t>
  </si>
  <si>
    <t>Total leakages in cubic meters per day</t>
  </si>
  <si>
    <t>Table 2.10 - Tap water  daily consumption in North Lebanon in 2007</t>
  </si>
  <si>
    <t>Consumption</t>
  </si>
  <si>
    <t>Population</t>
  </si>
  <si>
    <t>Daily water demand in cubic meters</t>
  </si>
  <si>
    <t>Daily produced cubic meters</t>
  </si>
  <si>
    <t>Water leakages in cubic meters/day</t>
  </si>
  <si>
    <t>Consumed cubic meters of water per year</t>
  </si>
  <si>
    <t>Subscribers</t>
  </si>
  <si>
    <t>Connected inhabitants to network</t>
  </si>
  <si>
    <t>Water leters/inhabitant/day</t>
  </si>
  <si>
    <t>Yearly part by inhabitant in cubic meters</t>
  </si>
  <si>
    <t xml:space="preserve">Complaints and offences </t>
  </si>
  <si>
    <t>Offences</t>
  </si>
  <si>
    <t>Removed offences</t>
  </si>
  <si>
    <t>Complains</t>
  </si>
  <si>
    <t>Treated complains</t>
  </si>
  <si>
    <t>Project</t>
  </si>
  <si>
    <t>Current projects</t>
  </si>
  <si>
    <t>Table 2.13 - Water tariff without taxes in North Lebanon in 2007</t>
  </si>
  <si>
    <t>Tariff in LBP</t>
  </si>
  <si>
    <t xml:space="preserve">Tap water (1 cubic meter) </t>
  </si>
  <si>
    <t>Employees</t>
  </si>
  <si>
    <t>Wagers</t>
  </si>
  <si>
    <t>Employees in exploitation departments</t>
  </si>
  <si>
    <t>Constructed stations</t>
  </si>
  <si>
    <t>Minieh Dannieh</t>
  </si>
  <si>
    <t>Total Average</t>
  </si>
  <si>
    <t>Table assembled by CAS</t>
  </si>
  <si>
    <t>Hectar burnt by Mohafazat</t>
  </si>
  <si>
    <t xml:space="preserve">Source: Water and Usedwater Establishment in North Lebanon </t>
  </si>
  <si>
    <t>Table 2.6 - Water tanks in North Lebanon in 2007</t>
  </si>
  <si>
    <t>Table 2.8 - Water  subscriptions in North Lebanon in 2007</t>
  </si>
  <si>
    <t>Table 2.11 - Complaints and offences in North Lebanon in 2007</t>
  </si>
  <si>
    <t>Table 2.12 - Water projects in North Lebanon in 2007</t>
  </si>
  <si>
    <t>Table 2.14 - Human Resources at the North Lebanon water establishment in 2007</t>
  </si>
  <si>
    <t>Human Resources</t>
  </si>
  <si>
    <t>Irrigation water for one dounaum of trees and vegetables</t>
  </si>
  <si>
    <t>Irrigation water for one dounam of green houses</t>
  </si>
  <si>
    <t>Pumped irrigation water for one dounam</t>
  </si>
  <si>
    <t>Equipments for MEW &amp; for Water Establishments</t>
  </si>
  <si>
    <t>Technical assistance for Water Establishments</t>
  </si>
  <si>
    <t>Beirut water networks rehabilitation and enlargement</t>
  </si>
  <si>
    <t>Out of Beirut water networks rehabilitation and enlargement</t>
  </si>
  <si>
    <t>Constuction of new water networks</t>
  </si>
  <si>
    <t>Waste water networks rehabilitation</t>
  </si>
  <si>
    <t>Connection of new wastewater networks</t>
  </si>
  <si>
    <t>Networks and treatment plants to protect the shores from pollution</t>
  </si>
  <si>
    <t>USD</t>
  </si>
  <si>
    <t>Source: Council of Development and reconstruction</t>
  </si>
  <si>
    <t>Technical Assistance</t>
  </si>
  <si>
    <t>Investments</t>
  </si>
  <si>
    <t>Water treatment</t>
  </si>
  <si>
    <t>Tap water and irrigation water</t>
  </si>
  <si>
    <t>Wastewater constructions</t>
  </si>
  <si>
    <t>Water lumpsum</t>
  </si>
  <si>
    <t>Total tap and water irrigation</t>
  </si>
  <si>
    <t>Buying lands to build tap water constructions</t>
  </si>
  <si>
    <t>Buying lands to build irrigation water constructions</t>
  </si>
  <si>
    <t>Buying lands to build flood water constructions</t>
  </si>
  <si>
    <t>Tap water constructions</t>
  </si>
  <si>
    <t>Irrigation water constructions</t>
  </si>
  <si>
    <t>Flood water constructions</t>
  </si>
  <si>
    <t>Tap water constructions maintenance</t>
  </si>
  <si>
    <t>Irrigation water constructions maintenance</t>
  </si>
  <si>
    <t>Flood water constructions maintenance</t>
  </si>
  <si>
    <t>Total wastewater constructions</t>
  </si>
  <si>
    <t>Wastewater constructions maintenance</t>
  </si>
  <si>
    <t>Ministry of Environemeny</t>
  </si>
  <si>
    <t>Ministry of Energy and Water</t>
  </si>
  <si>
    <t>Ministry of Agriculture</t>
  </si>
  <si>
    <t>Ministry of Environement</t>
  </si>
  <si>
    <t>Current expenses</t>
  </si>
  <si>
    <t>Wages and salaries</t>
  </si>
  <si>
    <t>Social constructions</t>
  </si>
  <si>
    <t>Buildings</t>
  </si>
  <si>
    <t>Equipments</t>
  </si>
  <si>
    <t>Studies, consulting and monitoring</t>
  </si>
  <si>
    <t>Other constructions</t>
  </si>
  <si>
    <t>Tap and irrigation water</t>
  </si>
  <si>
    <t>Ministry of Interior and Municipalities</t>
  </si>
  <si>
    <t>Electricity</t>
  </si>
  <si>
    <t>LBP</t>
  </si>
  <si>
    <t>Budget &amp; Treasury Expenses with public debt service</t>
  </si>
  <si>
    <t>Budget expenses by economic classification</t>
  </si>
  <si>
    <t>Budget expenses by administrative classification</t>
  </si>
  <si>
    <t>Table 2.15 - Water expenditures in Lebanon in 2006</t>
  </si>
  <si>
    <t>Table 2.16 - Environment public expenditures in Lebanon in 2006</t>
  </si>
  <si>
    <t>Source: Ministry of Finance</t>
  </si>
</sst>
</file>

<file path=xl/styles.xml><?xml version="1.0" encoding="utf-8"?>
<styleSheet xmlns="http://schemas.openxmlformats.org/spreadsheetml/2006/main">
  <numFmts count="58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</numFmts>
  <fonts count="20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7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26" applyFont="1" applyFill="1" applyBorder="1" applyAlignment="1">
      <alignment horizontal="center" vertical="center" wrapText="1" readingOrder="1"/>
      <protection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7" fillId="2" borderId="7" xfId="26" applyFont="1" applyFill="1" applyBorder="1" applyAlignment="1">
      <alignment horizontal="center" vertical="center" wrapText="1" readingOrder="1"/>
      <protection/>
    </xf>
    <xf numFmtId="0" fontId="7" fillId="2" borderId="8" xfId="26" applyFont="1" applyFill="1" applyBorder="1" applyAlignment="1">
      <alignment horizontal="center" vertical="center" wrapText="1" readingOrder="1"/>
      <protection/>
    </xf>
    <xf numFmtId="0" fontId="7" fillId="2" borderId="9" xfId="26" applyFont="1" applyFill="1" applyBorder="1" applyAlignment="1">
      <alignment horizontal="center" vertical="center" wrapText="1" readingOrder="1"/>
      <protection/>
    </xf>
    <xf numFmtId="0" fontId="7" fillId="2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14" fillId="2" borderId="11" xfId="0" applyFont="1" applyFill="1" applyBorder="1" applyAlignment="1">
      <alignment horizontal="center" vertical="center" textRotation="90" wrapText="1" readingOrder="1"/>
    </xf>
    <xf numFmtId="0" fontId="14" fillId="2" borderId="12" xfId="0" applyFont="1" applyFill="1" applyBorder="1" applyAlignment="1">
      <alignment horizontal="center" vertical="center" textRotation="90" wrapText="1" readingOrder="1"/>
    </xf>
    <xf numFmtId="0" fontId="14" fillId="2" borderId="13" xfId="0" applyFont="1" applyFill="1" applyBorder="1" applyAlignment="1">
      <alignment horizontal="center" vertical="center" textRotation="90" wrapText="1" readingOrder="1"/>
    </xf>
    <xf numFmtId="0" fontId="14" fillId="2" borderId="14" xfId="0" applyFont="1" applyFill="1" applyBorder="1" applyAlignment="1">
      <alignment horizontal="center" vertical="center" textRotation="90" wrapText="1" readingOrder="1"/>
    </xf>
    <xf numFmtId="0" fontId="7" fillId="2" borderId="5" xfId="26" applyFont="1" applyFill="1" applyBorder="1" applyAlignment="1">
      <alignment horizontal="center" vertical="center" wrapText="1" readingOrder="1"/>
      <protection/>
    </xf>
    <xf numFmtId="2" fontId="10" fillId="0" borderId="15" xfId="0" applyNumberFormat="1" applyFont="1" applyBorder="1" applyAlignment="1">
      <alignment horizontal="center" vertical="center" readingOrder="1"/>
    </xf>
    <xf numFmtId="2" fontId="10" fillId="0" borderId="16" xfId="0" applyNumberFormat="1" applyFont="1" applyBorder="1" applyAlignment="1">
      <alignment horizontal="center" vertical="center" readingOrder="1"/>
    </xf>
    <xf numFmtId="2" fontId="10" fillId="0" borderId="17" xfId="0" applyNumberFormat="1" applyFont="1" applyBorder="1" applyAlignment="1">
      <alignment horizontal="center" vertical="center" readingOrder="1"/>
    </xf>
    <xf numFmtId="2" fontId="10" fillId="0" borderId="5" xfId="0" applyNumberFormat="1" applyFont="1" applyBorder="1" applyAlignment="1">
      <alignment horizontal="center" vertical="center" readingOrder="1"/>
    </xf>
    <xf numFmtId="2" fontId="10" fillId="0" borderId="6" xfId="0" applyNumberFormat="1" applyFont="1" applyBorder="1" applyAlignment="1">
      <alignment horizontal="center" vertical="center" readingOrder="1"/>
    </xf>
    <xf numFmtId="2" fontId="10" fillId="0" borderId="18" xfId="0" applyNumberFormat="1" applyFont="1" applyBorder="1" applyAlignment="1">
      <alignment horizontal="center" vertical="center" readingOrder="1"/>
    </xf>
    <xf numFmtId="2" fontId="10" fillId="0" borderId="19" xfId="0" applyNumberFormat="1" applyFont="1" applyBorder="1" applyAlignment="1">
      <alignment horizontal="center" vertical="center" readingOrder="1"/>
    </xf>
    <xf numFmtId="2" fontId="10" fillId="0" borderId="20" xfId="0" applyNumberFormat="1" applyFont="1" applyBorder="1" applyAlignment="1">
      <alignment horizontal="center" vertical="center" readingOrder="1"/>
    </xf>
    <xf numFmtId="2" fontId="10" fillId="0" borderId="21" xfId="0" applyNumberFormat="1" applyFont="1" applyBorder="1" applyAlignment="1">
      <alignment horizontal="center" vertical="center" readingOrder="1"/>
    </xf>
    <xf numFmtId="2" fontId="10" fillId="0" borderId="22" xfId="0" applyNumberFormat="1" applyFont="1" applyBorder="1" applyAlignment="1">
      <alignment horizontal="center" vertical="center" readingOrder="1"/>
    </xf>
    <xf numFmtId="2" fontId="10" fillId="0" borderId="4" xfId="0" applyNumberFormat="1" applyFont="1" applyBorder="1" applyAlignment="1">
      <alignment horizontal="center" vertical="center" readingOrder="1"/>
    </xf>
    <xf numFmtId="2" fontId="10" fillId="0" borderId="23" xfId="0" applyNumberFormat="1" applyFont="1" applyBorder="1" applyAlignment="1">
      <alignment horizontal="center" vertical="center" readingOrder="1"/>
    </xf>
    <xf numFmtId="2" fontId="10" fillId="0" borderId="24" xfId="0" applyNumberFormat="1" applyFont="1" applyBorder="1" applyAlignment="1">
      <alignment horizontal="center" vertical="center" readingOrder="1"/>
    </xf>
    <xf numFmtId="2" fontId="10" fillId="0" borderId="25" xfId="0" applyNumberFormat="1" applyFont="1" applyBorder="1" applyAlignment="1">
      <alignment horizontal="center" vertical="center" readingOrder="1"/>
    </xf>
    <xf numFmtId="2" fontId="10" fillId="0" borderId="26" xfId="0" applyNumberFormat="1" applyFont="1" applyBorder="1" applyAlignment="1">
      <alignment horizontal="center" vertical="center" readingOrder="1"/>
    </xf>
    <xf numFmtId="2" fontId="10" fillId="0" borderId="5" xfId="0" applyNumberFormat="1" applyFont="1" applyFill="1" applyBorder="1" applyAlignment="1">
      <alignment horizontal="center" vertical="center" readingOrder="1"/>
    </xf>
    <xf numFmtId="2" fontId="10" fillId="0" borderId="6" xfId="0" applyNumberFormat="1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textRotation="90" wrapText="1" readingOrder="1"/>
    </xf>
    <xf numFmtId="0" fontId="14" fillId="2" borderId="5" xfId="0" applyFont="1" applyFill="1" applyBorder="1" applyAlignment="1">
      <alignment horizontal="center" vertical="center" wrapText="1" readingOrder="1"/>
    </xf>
    <xf numFmtId="0" fontId="9" fillId="2" borderId="27" xfId="0" applyFont="1" applyFill="1" applyBorder="1" applyAlignment="1">
      <alignment horizontal="center" vertical="center" wrapText="1" readingOrder="1"/>
    </xf>
    <xf numFmtId="2" fontId="10" fillId="0" borderId="16" xfId="0" applyNumberFormat="1" applyFont="1" applyFill="1" applyBorder="1" applyAlignment="1">
      <alignment horizontal="center" vertical="center" wrapText="1" readingOrder="1"/>
    </xf>
    <xf numFmtId="2" fontId="10" fillId="0" borderId="16" xfId="0" applyNumberFormat="1" applyFont="1" applyFill="1" applyBorder="1" applyAlignment="1">
      <alignment horizontal="center" vertical="center" readingOrder="1"/>
    </xf>
    <xf numFmtId="1" fontId="10" fillId="0" borderId="28" xfId="0" applyNumberFormat="1" applyFont="1" applyBorder="1" applyAlignment="1">
      <alignment horizontal="center" vertical="center" readingOrder="1"/>
    </xf>
    <xf numFmtId="1" fontId="10" fillId="0" borderId="29" xfId="0" applyNumberFormat="1" applyFont="1" applyBorder="1" applyAlignment="1">
      <alignment horizontal="center" vertical="center" readingOrder="1"/>
    </xf>
    <xf numFmtId="1" fontId="10" fillId="0" borderId="21" xfId="0" applyNumberFormat="1" applyFont="1" applyFill="1" applyBorder="1" applyAlignment="1">
      <alignment horizontal="center" vertical="center" readingOrder="1"/>
    </xf>
    <xf numFmtId="1" fontId="10" fillId="0" borderId="17" xfId="0" applyNumberFormat="1" applyFont="1" applyFill="1" applyBorder="1" applyAlignment="1">
      <alignment horizontal="center" vertical="center" readingOrder="1"/>
    </xf>
    <xf numFmtId="1" fontId="10" fillId="0" borderId="25" xfId="0" applyNumberFormat="1" applyFont="1" applyFill="1" applyBorder="1" applyAlignment="1">
      <alignment horizontal="center" vertical="center" readingOrder="1"/>
    </xf>
    <xf numFmtId="1" fontId="10" fillId="0" borderId="22" xfId="0" applyNumberFormat="1" applyFont="1" applyFill="1" applyBorder="1" applyAlignment="1">
      <alignment horizontal="center" vertical="center" readingOrder="1"/>
    </xf>
    <xf numFmtId="1" fontId="10" fillId="0" borderId="19" xfId="0" applyNumberFormat="1" applyFont="1" applyFill="1" applyBorder="1" applyAlignment="1">
      <alignment horizontal="center" vertical="center" readingOrder="1"/>
    </xf>
    <xf numFmtId="1" fontId="10" fillId="0" borderId="26" xfId="0" applyNumberFormat="1" applyFont="1" applyFill="1" applyBorder="1" applyAlignment="1">
      <alignment horizontal="center" vertical="center" readingOrder="1"/>
    </xf>
    <xf numFmtId="1" fontId="10" fillId="0" borderId="16" xfId="0" applyNumberFormat="1" applyFont="1" applyBorder="1" applyAlignment="1">
      <alignment horizontal="center" vertical="center" readingOrder="1"/>
    </xf>
    <xf numFmtId="1" fontId="10" fillId="0" borderId="15" xfId="0" applyNumberFormat="1" applyFont="1" applyBorder="1" applyAlignment="1">
      <alignment horizontal="center" vertical="center" readingOrder="1"/>
    </xf>
    <xf numFmtId="1" fontId="10" fillId="0" borderId="25" xfId="0" applyNumberFormat="1" applyFont="1" applyBorder="1" applyAlignment="1">
      <alignment horizontal="center" vertical="center" readingOrder="1"/>
    </xf>
    <xf numFmtId="1" fontId="10" fillId="0" borderId="25" xfId="0" applyNumberFormat="1" applyFont="1" applyFill="1" applyBorder="1" applyAlignment="1">
      <alignment horizontal="center" vertical="center" wrapText="1" readingOrder="1"/>
    </xf>
    <xf numFmtId="172" fontId="10" fillId="0" borderId="28" xfId="0" applyNumberFormat="1" applyFont="1" applyBorder="1" applyAlignment="1">
      <alignment horizontal="center" vertical="center" readingOrder="1"/>
    </xf>
    <xf numFmtId="172" fontId="10" fillId="0" borderId="17" xfId="0" applyNumberFormat="1" applyFont="1" applyBorder="1" applyAlignment="1">
      <alignment horizontal="center" vertical="center" readingOrder="1"/>
    </xf>
    <xf numFmtId="172" fontId="10" fillId="0" borderId="17" xfId="0" applyNumberFormat="1" applyFont="1" applyFill="1" applyBorder="1" applyAlignment="1">
      <alignment horizontal="center" vertical="center" readingOrder="1"/>
    </xf>
    <xf numFmtId="172" fontId="10" fillId="0" borderId="17" xfId="0" applyNumberFormat="1" applyFont="1" applyFill="1" applyBorder="1" applyAlignment="1">
      <alignment horizontal="center" vertical="center" wrapText="1" readingOrder="1"/>
    </xf>
    <xf numFmtId="172" fontId="10" fillId="0" borderId="19" xfId="0" applyNumberFormat="1" applyFont="1" applyFill="1" applyBorder="1" applyAlignment="1">
      <alignment horizontal="center" vertical="center" readingOrder="1"/>
    </xf>
    <xf numFmtId="1" fontId="10" fillId="0" borderId="17" xfId="0" applyNumberFormat="1" applyFont="1" applyBorder="1" applyAlignment="1">
      <alignment horizontal="center" vertical="center" readingOrder="1"/>
    </xf>
    <xf numFmtId="1" fontId="10" fillId="0" borderId="17" xfId="0" applyNumberFormat="1" applyFont="1" applyFill="1" applyBorder="1" applyAlignment="1">
      <alignment horizontal="center" vertical="center" wrapText="1" readingOrder="1"/>
    </xf>
    <xf numFmtId="172" fontId="10" fillId="0" borderId="30" xfId="0" applyNumberFormat="1" applyFont="1" applyBorder="1" applyAlignment="1">
      <alignment horizontal="center" vertical="center"/>
    </xf>
    <xf numFmtId="172" fontId="10" fillId="0" borderId="31" xfId="0" applyNumberFormat="1" applyFont="1" applyBorder="1" applyAlignment="1">
      <alignment horizontal="center" vertical="center"/>
    </xf>
    <xf numFmtId="172" fontId="10" fillId="0" borderId="31" xfId="0" applyNumberFormat="1" applyFont="1" applyBorder="1" applyAlignment="1">
      <alignment horizontal="center" vertical="center" readingOrder="1"/>
    </xf>
    <xf numFmtId="172" fontId="10" fillId="0" borderId="31" xfId="0" applyNumberFormat="1" applyFont="1" applyFill="1" applyBorder="1" applyAlignment="1">
      <alignment horizontal="center" vertical="center" readingOrder="1"/>
    </xf>
    <xf numFmtId="172" fontId="10" fillId="0" borderId="31" xfId="0" applyNumberFormat="1" applyFont="1" applyFill="1" applyBorder="1" applyAlignment="1">
      <alignment horizontal="center" vertical="center" wrapText="1" readingOrder="1"/>
    </xf>
    <xf numFmtId="172" fontId="10" fillId="0" borderId="32" xfId="0" applyNumberFormat="1" applyFont="1" applyFill="1" applyBorder="1" applyAlignment="1">
      <alignment horizontal="center" vertical="center" readingOrder="1"/>
    </xf>
    <xf numFmtId="172" fontId="10" fillId="0" borderId="28" xfId="0" applyNumberFormat="1" applyFont="1" applyBorder="1" applyAlignment="1">
      <alignment horizontal="center" vertical="center"/>
    </xf>
    <xf numFmtId="172" fontId="10" fillId="0" borderId="17" xfId="0" applyNumberFormat="1" applyFont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center" vertical="center" readingOrder="1"/>
    </xf>
    <xf numFmtId="2" fontId="10" fillId="0" borderId="4" xfId="0" applyNumberFormat="1" applyFont="1" applyFill="1" applyBorder="1" applyAlignment="1">
      <alignment horizontal="center" vertical="center" readingOrder="1"/>
    </xf>
    <xf numFmtId="172" fontId="10" fillId="0" borderId="21" xfId="0" applyNumberFormat="1" applyFont="1" applyFill="1" applyBorder="1" applyAlignment="1">
      <alignment horizontal="center" vertical="center" readingOrder="1"/>
    </xf>
    <xf numFmtId="172" fontId="10" fillId="0" borderId="21" xfId="0" applyNumberFormat="1" applyFont="1" applyBorder="1" applyAlignment="1">
      <alignment horizontal="center" vertical="center" readingOrder="1"/>
    </xf>
    <xf numFmtId="172" fontId="10" fillId="0" borderId="22" xfId="0" applyNumberFormat="1" applyFont="1" applyFill="1" applyBorder="1" applyAlignment="1">
      <alignment horizontal="center" vertical="center" readingOrder="1"/>
    </xf>
    <xf numFmtId="1" fontId="10" fillId="0" borderId="34" xfId="0" applyNumberFormat="1" applyFont="1" applyFill="1" applyBorder="1" applyAlignment="1">
      <alignment horizontal="center" vertical="center" readingOrder="1"/>
    </xf>
    <xf numFmtId="1" fontId="10" fillId="0" borderId="21" xfId="0" applyNumberFormat="1" applyFont="1" applyBorder="1" applyAlignment="1">
      <alignment horizontal="center" vertical="center" readingOrder="1"/>
    </xf>
    <xf numFmtId="1" fontId="10" fillId="0" borderId="21" xfId="0" applyNumberFormat="1" applyFont="1" applyFill="1" applyBorder="1" applyAlignment="1">
      <alignment horizontal="center" vertical="center" wrapText="1" readingOrder="1"/>
    </xf>
    <xf numFmtId="172" fontId="10" fillId="0" borderId="17" xfId="26" applyNumberFormat="1" applyFont="1" applyFill="1" applyBorder="1" applyAlignment="1">
      <alignment horizontal="center" vertical="center" wrapText="1" readingOrder="1"/>
      <protection/>
    </xf>
    <xf numFmtId="172" fontId="10" fillId="0" borderId="19" xfId="26" applyNumberFormat="1" applyFont="1" applyFill="1" applyBorder="1" applyAlignment="1">
      <alignment horizontal="center" vertical="center" wrapText="1" readingOrder="1"/>
      <protection/>
    </xf>
    <xf numFmtId="172" fontId="10" fillId="0" borderId="20" xfId="0" applyNumberFormat="1" applyFont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72" fontId="10" fillId="0" borderId="25" xfId="0" applyNumberFormat="1" applyFont="1" applyFill="1" applyBorder="1" applyAlignment="1">
      <alignment horizontal="center" vertical="center"/>
    </xf>
    <xf numFmtId="172" fontId="10" fillId="0" borderId="26" xfId="0" applyNumberFormat="1" applyFont="1" applyFill="1" applyBorder="1" applyAlignment="1">
      <alignment horizontal="center" vertical="center"/>
    </xf>
    <xf numFmtId="172" fontId="10" fillId="0" borderId="30" xfId="0" applyNumberFormat="1" applyFont="1" applyBorder="1" applyAlignment="1">
      <alignment horizontal="center" vertical="center" readingOrder="1"/>
    </xf>
    <xf numFmtId="172" fontId="10" fillId="0" borderId="32" xfId="0" applyNumberFormat="1" applyFont="1" applyBorder="1" applyAlignment="1">
      <alignment horizontal="center" vertical="center" readingOrder="1"/>
    </xf>
    <xf numFmtId="172" fontId="10" fillId="0" borderId="19" xfId="0" applyNumberFormat="1" applyFont="1" applyBorder="1" applyAlignment="1">
      <alignment horizontal="center" vertical="center" readingOrder="1"/>
    </xf>
    <xf numFmtId="1" fontId="10" fillId="0" borderId="19" xfId="0" applyNumberFormat="1" applyFont="1" applyBorder="1" applyAlignment="1">
      <alignment horizontal="center" vertical="center" readingOrder="1"/>
    </xf>
    <xf numFmtId="1" fontId="10" fillId="0" borderId="33" xfId="0" applyNumberFormat="1" applyFont="1" applyBorder="1" applyAlignment="1">
      <alignment horizontal="center" vertical="center" readingOrder="1"/>
    </xf>
    <xf numFmtId="172" fontId="10" fillId="0" borderId="20" xfId="0" applyNumberFormat="1" applyFont="1" applyBorder="1" applyAlignment="1">
      <alignment horizontal="center" vertical="center" readingOrder="1"/>
    </xf>
    <xf numFmtId="172" fontId="10" fillId="0" borderId="22" xfId="0" applyNumberFormat="1" applyFont="1" applyBorder="1" applyAlignment="1">
      <alignment horizontal="center" vertical="center" readingOrder="1"/>
    </xf>
    <xf numFmtId="172" fontId="10" fillId="0" borderId="23" xfId="0" applyNumberFormat="1" applyFont="1" applyBorder="1" applyAlignment="1">
      <alignment horizontal="center" vertical="center" readingOrder="1"/>
    </xf>
    <xf numFmtId="1" fontId="10" fillId="0" borderId="23" xfId="0" applyNumberFormat="1" applyFont="1" applyBorder="1" applyAlignment="1">
      <alignment horizontal="center" vertical="center" readingOrder="1"/>
    </xf>
    <xf numFmtId="1" fontId="10" fillId="0" borderId="24" xfId="0" applyNumberFormat="1" applyFont="1" applyBorder="1" applyAlignment="1">
      <alignment horizontal="center" vertical="center" readingOrder="1"/>
    </xf>
    <xf numFmtId="1" fontId="10" fillId="0" borderId="26" xfId="0" applyNumberFormat="1" applyFont="1" applyBorder="1" applyAlignment="1">
      <alignment horizontal="center" vertical="center" readingOrder="1"/>
    </xf>
    <xf numFmtId="172" fontId="10" fillId="0" borderId="34" xfId="0" applyNumberFormat="1" applyFont="1" applyBorder="1" applyAlignment="1">
      <alignment horizontal="center" vertical="center" readingOrder="1"/>
    </xf>
    <xf numFmtId="3" fontId="10" fillId="0" borderId="35" xfId="15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21" xfId="15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center" vertical="center" readingOrder="1"/>
    </xf>
    <xf numFmtId="191" fontId="10" fillId="0" borderId="5" xfId="15" applyNumberFormat="1" applyFont="1" applyBorder="1" applyAlignment="1">
      <alignment vertical="center"/>
    </xf>
    <xf numFmtId="191" fontId="10" fillId="0" borderId="6" xfId="15" applyNumberFormat="1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 readingOrder="1"/>
    </xf>
    <xf numFmtId="0" fontId="14" fillId="2" borderId="36" xfId="0" applyFont="1" applyFill="1" applyBorder="1" applyAlignment="1">
      <alignment horizontal="center" vertical="center" wrapText="1" readingOrder="1"/>
    </xf>
    <xf numFmtId="0" fontId="14" fillId="2" borderId="13" xfId="0" applyFont="1" applyFill="1" applyBorder="1" applyAlignment="1">
      <alignment horizontal="center" vertical="center" wrapText="1" readingOrder="1"/>
    </xf>
    <xf numFmtId="1" fontId="10" fillId="0" borderId="5" xfId="0" applyNumberFormat="1" applyFont="1" applyBorder="1" applyAlignment="1">
      <alignment horizontal="center" vertical="center" readingOrder="1"/>
    </xf>
    <xf numFmtId="2" fontId="10" fillId="0" borderId="37" xfId="0" applyNumberFormat="1" applyFont="1" applyBorder="1" applyAlignment="1">
      <alignment horizontal="center" vertical="center" readingOrder="1"/>
    </xf>
    <xf numFmtId="172" fontId="10" fillId="0" borderId="4" xfId="0" applyNumberFormat="1" applyFont="1" applyFill="1" applyBorder="1" applyAlignment="1">
      <alignment horizontal="center" vertical="center" readingOrder="1"/>
    </xf>
    <xf numFmtId="3" fontId="10" fillId="0" borderId="22" xfId="15" applyNumberFormat="1" applyFont="1" applyFill="1" applyBorder="1" applyAlignment="1">
      <alignment horizontal="right" vertical="center"/>
    </xf>
    <xf numFmtId="3" fontId="15" fillId="0" borderId="4" xfId="15" applyNumberFormat="1" applyFont="1" applyFill="1" applyBorder="1" applyAlignment="1">
      <alignment horizontal="right" vertical="center"/>
    </xf>
    <xf numFmtId="3" fontId="15" fillId="0" borderId="5" xfId="15" applyNumberFormat="1" applyFont="1" applyFill="1" applyBorder="1" applyAlignment="1">
      <alignment horizontal="right" vertical="center"/>
    </xf>
    <xf numFmtId="3" fontId="15" fillId="0" borderId="6" xfId="15" applyNumberFormat="1" applyFont="1" applyFill="1" applyBorder="1" applyAlignment="1">
      <alignment horizontal="right" vertical="center"/>
    </xf>
    <xf numFmtId="3" fontId="15" fillId="0" borderId="37" xfId="15" applyNumberFormat="1" applyFont="1" applyFill="1" applyBorder="1" applyAlignment="1">
      <alignment horizontal="right" vertical="center"/>
    </xf>
    <xf numFmtId="0" fontId="9" fillId="2" borderId="38" xfId="0" applyFont="1" applyFill="1" applyBorder="1" applyAlignment="1">
      <alignment horizontal="center" vertical="center" wrapText="1" readingOrder="1"/>
    </xf>
    <xf numFmtId="1" fontId="10" fillId="0" borderId="21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 readingOrder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 readingOrder="1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readingOrder="1"/>
    </xf>
    <xf numFmtId="1" fontId="10" fillId="0" borderId="0" xfId="0" applyNumberFormat="1" applyFont="1" applyFill="1" applyBorder="1" applyAlignment="1">
      <alignment horizontal="center" vertical="center"/>
    </xf>
    <xf numFmtId="0" fontId="14" fillId="2" borderId="4" xfId="26" applyFont="1" applyFill="1" applyBorder="1" applyAlignment="1">
      <alignment horizontal="center" vertical="center" wrapText="1" readingOrder="1"/>
      <protection/>
    </xf>
    <xf numFmtId="172" fontId="10" fillId="0" borderId="39" xfId="0" applyNumberFormat="1" applyFont="1" applyFill="1" applyBorder="1" applyAlignment="1">
      <alignment horizontal="center" vertical="center"/>
    </xf>
    <xf numFmtId="172" fontId="10" fillId="0" borderId="31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center" vertical="center"/>
    </xf>
    <xf numFmtId="0" fontId="14" fillId="2" borderId="5" xfId="26" applyFont="1" applyFill="1" applyBorder="1" applyAlignment="1">
      <alignment horizontal="center" vertical="center" wrapText="1" readingOrder="1"/>
      <protection/>
    </xf>
    <xf numFmtId="172" fontId="10" fillId="0" borderId="41" xfId="0" applyNumberFormat="1" applyFont="1" applyFill="1" applyBorder="1" applyAlignment="1">
      <alignment horizontal="center" vertical="center"/>
    </xf>
    <xf numFmtId="172" fontId="10" fillId="0" borderId="41" xfId="0" applyNumberFormat="1" applyFont="1" applyBorder="1" applyAlignment="1">
      <alignment horizontal="center" vertical="center" readingOrder="1"/>
    </xf>
    <xf numFmtId="0" fontId="14" fillId="2" borderId="37" xfId="26" applyFont="1" applyFill="1" applyBorder="1" applyAlignment="1">
      <alignment horizontal="center" vertical="center" wrapText="1" readingOrder="1"/>
      <protection/>
    </xf>
    <xf numFmtId="172" fontId="10" fillId="0" borderId="42" xfId="0" applyNumberFormat="1" applyFont="1" applyBorder="1" applyAlignment="1">
      <alignment horizontal="center" vertical="center" readingOrder="1"/>
    </xf>
    <xf numFmtId="172" fontId="10" fillId="0" borderId="16" xfId="0" applyNumberFormat="1" applyFont="1" applyBorder="1" applyAlignment="1">
      <alignment horizontal="center" vertical="center" readingOrder="1"/>
    </xf>
    <xf numFmtId="172" fontId="10" fillId="0" borderId="43" xfId="0" applyNumberFormat="1" applyFont="1" applyBorder="1" applyAlignment="1">
      <alignment horizontal="center" vertical="center" readingOrder="1"/>
    </xf>
    <xf numFmtId="172" fontId="15" fillId="2" borderId="44" xfId="0" applyNumberFormat="1" applyFont="1" applyFill="1" applyBorder="1" applyAlignment="1">
      <alignment horizontal="center" vertical="center" readingOrder="1"/>
    </xf>
    <xf numFmtId="172" fontId="15" fillId="2" borderId="13" xfId="0" applyNumberFormat="1" applyFont="1" applyFill="1" applyBorder="1" applyAlignment="1">
      <alignment horizontal="center" vertical="center" readingOrder="1"/>
    </xf>
    <xf numFmtId="172" fontId="15" fillId="2" borderId="12" xfId="0" applyNumberFormat="1" applyFont="1" applyFill="1" applyBorder="1" applyAlignment="1">
      <alignment horizontal="center" vertical="center" readingOrder="1"/>
    </xf>
    <xf numFmtId="1" fontId="10" fillId="0" borderId="20" xfId="0" applyNumberFormat="1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14" fillId="2" borderId="6" xfId="26" applyFont="1" applyFill="1" applyBorder="1" applyAlignment="1">
      <alignment horizontal="center" vertical="center" wrapText="1" readingOrder="1"/>
      <protection/>
    </xf>
    <xf numFmtId="0" fontId="14" fillId="2" borderId="11" xfId="26" applyFont="1" applyFill="1" applyBorder="1" applyAlignment="1">
      <alignment horizontal="center" vertical="center" wrapText="1" readingOrder="1"/>
      <protection/>
    </xf>
    <xf numFmtId="0" fontId="9" fillId="0" borderId="0" xfId="0" applyFont="1" applyBorder="1" applyAlignment="1">
      <alignment vertical="center" readingOrder="1"/>
    </xf>
    <xf numFmtId="191" fontId="10" fillId="0" borderId="39" xfId="15" applyNumberFormat="1" applyFont="1" applyFill="1" applyBorder="1" applyAlignment="1">
      <alignment horizontal="center" vertical="center"/>
    </xf>
    <xf numFmtId="191" fontId="10" fillId="0" borderId="31" xfId="15" applyNumberFormat="1" applyFont="1" applyFill="1" applyBorder="1" applyAlignment="1">
      <alignment horizontal="center" vertical="center"/>
    </xf>
    <xf numFmtId="0" fontId="14" fillId="2" borderId="45" xfId="26" applyFont="1" applyFill="1" applyBorder="1" applyAlignment="1">
      <alignment horizontal="center" vertical="center" wrapText="1" readingOrder="1"/>
      <protection/>
    </xf>
    <xf numFmtId="191" fontId="10" fillId="0" borderId="32" xfId="15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18" xfId="0" applyNumberFormat="1" applyFont="1" applyFill="1" applyBorder="1" applyAlignment="1">
      <alignment horizontal="right" vertical="center"/>
    </xf>
    <xf numFmtId="191" fontId="15" fillId="0" borderId="18" xfId="15" applyNumberFormat="1" applyFont="1" applyFill="1" applyBorder="1" applyAlignment="1">
      <alignment horizontal="right" vertical="center"/>
    </xf>
    <xf numFmtId="191" fontId="15" fillId="0" borderId="1" xfId="15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0" fontId="14" fillId="0" borderId="0" xfId="26" applyFont="1" applyFill="1" applyBorder="1" applyAlignment="1">
      <alignment horizontal="center" vertical="center" wrapText="1" readingOrder="1"/>
      <protection/>
    </xf>
    <xf numFmtId="191" fontId="15" fillId="0" borderId="46" xfId="15" applyNumberFormat="1" applyFont="1" applyFill="1" applyBorder="1" applyAlignment="1">
      <alignment horizontal="right" vertical="center"/>
    </xf>
    <xf numFmtId="0" fontId="14" fillId="2" borderId="1" xfId="26" applyFont="1" applyFill="1" applyBorder="1" applyAlignment="1">
      <alignment horizontal="center" vertical="center" wrapText="1" readingOrder="1"/>
      <protection/>
    </xf>
    <xf numFmtId="191" fontId="10" fillId="0" borderId="0" xfId="15" applyNumberFormat="1" applyFont="1" applyFill="1" applyBorder="1" applyAlignment="1">
      <alignment horizontal="center" vertical="center"/>
    </xf>
    <xf numFmtId="191" fontId="15" fillId="0" borderId="0" xfId="15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right" vertical="center"/>
    </xf>
    <xf numFmtId="3" fontId="15" fillId="0" borderId="40" xfId="0" applyNumberFormat="1" applyFont="1" applyFill="1" applyBorder="1" applyAlignment="1">
      <alignment horizontal="right" vertical="center"/>
    </xf>
    <xf numFmtId="1" fontId="15" fillId="0" borderId="47" xfId="0" applyNumberFormat="1" applyFont="1" applyFill="1" applyBorder="1" applyAlignment="1">
      <alignment horizontal="right" vertical="center"/>
    </xf>
    <xf numFmtId="1" fontId="10" fillId="0" borderId="20" xfId="0" applyNumberFormat="1" applyFont="1" applyFill="1" applyBorder="1" applyAlignment="1">
      <alignment horizontal="right" vertical="center"/>
    </xf>
    <xf numFmtId="1" fontId="10" fillId="0" borderId="21" xfId="0" applyNumberFormat="1" applyFont="1" applyFill="1" applyBorder="1" applyAlignment="1">
      <alignment horizontal="right" vertical="center"/>
    </xf>
    <xf numFmtId="1" fontId="10" fillId="0" borderId="22" xfId="0" applyNumberFormat="1" applyFont="1" applyFill="1" applyBorder="1" applyAlignment="1">
      <alignment horizontal="right" vertical="center"/>
    </xf>
    <xf numFmtId="1" fontId="10" fillId="0" borderId="39" xfId="0" applyNumberFormat="1" applyFont="1" applyFill="1" applyBorder="1" applyAlignment="1">
      <alignment horizontal="right" vertical="center"/>
    </xf>
    <xf numFmtId="1" fontId="10" fillId="0" borderId="31" xfId="0" applyNumberFormat="1" applyFont="1" applyFill="1" applyBorder="1" applyAlignment="1">
      <alignment horizontal="right" vertical="center"/>
    </xf>
    <xf numFmtId="1" fontId="10" fillId="0" borderId="32" xfId="0" applyNumberFormat="1" applyFont="1" applyFill="1" applyBorder="1" applyAlignment="1">
      <alignment horizontal="right" vertical="center"/>
    </xf>
    <xf numFmtId="1" fontId="10" fillId="0" borderId="30" xfId="0" applyNumberFormat="1" applyFont="1" applyFill="1" applyBorder="1" applyAlignment="1">
      <alignment horizontal="right" vertical="center"/>
    </xf>
    <xf numFmtId="1" fontId="10" fillId="0" borderId="48" xfId="0" applyNumberFormat="1" applyFont="1" applyFill="1" applyBorder="1" applyAlignment="1">
      <alignment horizontal="right" vertical="center"/>
    </xf>
    <xf numFmtId="1" fontId="10" fillId="0" borderId="49" xfId="0" applyNumberFormat="1" applyFont="1" applyFill="1" applyBorder="1" applyAlignment="1">
      <alignment horizontal="right" vertical="center"/>
    </xf>
    <xf numFmtId="191" fontId="10" fillId="0" borderId="49" xfId="15" applyNumberFormat="1" applyFont="1" applyFill="1" applyBorder="1" applyAlignment="1">
      <alignment horizontal="right" vertical="center"/>
    </xf>
    <xf numFmtId="191" fontId="15" fillId="0" borderId="45" xfId="15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91" fontId="10" fillId="0" borderId="39" xfId="15" applyNumberFormat="1" applyFont="1" applyFill="1" applyBorder="1" applyAlignment="1">
      <alignment horizontal="right" vertical="center"/>
    </xf>
    <xf numFmtId="191" fontId="10" fillId="0" borderId="31" xfId="15" applyNumberFormat="1" applyFont="1" applyFill="1" applyBorder="1" applyAlignment="1">
      <alignment horizontal="right" vertical="center"/>
    </xf>
    <xf numFmtId="191" fontId="10" fillId="0" borderId="35" xfId="15" applyNumberFormat="1" applyFont="1" applyFill="1" applyBorder="1" applyAlignment="1">
      <alignment horizontal="right" vertical="center"/>
    </xf>
    <xf numFmtId="191" fontId="10" fillId="0" borderId="0" xfId="15" applyNumberFormat="1" applyFont="1" applyFill="1" applyBorder="1" applyAlignment="1">
      <alignment horizontal="right" vertical="center"/>
    </xf>
    <xf numFmtId="191" fontId="10" fillId="0" borderId="48" xfId="15" applyNumberFormat="1" applyFont="1" applyFill="1" applyBorder="1" applyAlignment="1">
      <alignment horizontal="right" vertical="center"/>
    </xf>
    <xf numFmtId="191" fontId="10" fillId="0" borderId="32" xfId="15" applyNumberFormat="1" applyFont="1" applyFill="1" applyBorder="1" applyAlignment="1">
      <alignment horizontal="right" vertical="center"/>
    </xf>
    <xf numFmtId="191" fontId="10" fillId="0" borderId="50" xfId="15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3" fontId="10" fillId="0" borderId="20" xfId="15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" fontId="15" fillId="0" borderId="18" xfId="15" applyNumberFormat="1" applyFont="1" applyFill="1" applyBorder="1" applyAlignment="1">
      <alignment horizontal="right" vertical="center"/>
    </xf>
    <xf numFmtId="3" fontId="15" fillId="0" borderId="45" xfId="15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5" fillId="0" borderId="0" xfId="15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4" fontId="10" fillId="0" borderId="42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5" fillId="2" borderId="4" xfId="15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5" fillId="0" borderId="18" xfId="15" applyNumberFormat="1" applyFont="1" applyFill="1" applyBorder="1" applyAlignment="1">
      <alignment horizontal="right" vertical="center"/>
    </xf>
    <xf numFmtId="4" fontId="15" fillId="0" borderId="45" xfId="15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31" xfId="0" applyNumberFormat="1" applyFont="1" applyFill="1" applyBorder="1" applyAlignment="1">
      <alignment horizontal="right" vertical="center"/>
    </xf>
    <xf numFmtId="1" fontId="10" fillId="2" borderId="48" xfId="0" applyNumberFormat="1" applyFont="1" applyFill="1" applyBorder="1" applyAlignment="1">
      <alignment horizontal="right" vertical="center"/>
    </xf>
    <xf numFmtId="1" fontId="10" fillId="2" borderId="49" xfId="0" applyNumberFormat="1" applyFont="1" applyFill="1" applyBorder="1" applyAlignment="1">
      <alignment horizontal="right" vertical="center"/>
    </xf>
    <xf numFmtId="1" fontId="10" fillId="2" borderId="50" xfId="0" applyNumberFormat="1" applyFont="1" applyFill="1" applyBorder="1" applyAlignment="1">
      <alignment horizontal="right" vertical="center"/>
    </xf>
    <xf numFmtId="3" fontId="10" fillId="2" borderId="21" xfId="15" applyNumberFormat="1" applyFont="1" applyFill="1" applyBorder="1" applyAlignment="1">
      <alignment horizontal="right" vertical="center"/>
    </xf>
    <xf numFmtId="3" fontId="10" fillId="2" borderId="49" xfId="0" applyNumberFormat="1" applyFont="1" applyFill="1" applyBorder="1" applyAlignment="1">
      <alignment horizontal="right" vertical="center"/>
    </xf>
    <xf numFmtId="3" fontId="10" fillId="2" borderId="35" xfId="0" applyNumberFormat="1" applyFont="1" applyFill="1" applyBorder="1" applyAlignment="1">
      <alignment horizontal="right" vertical="center"/>
    </xf>
    <xf numFmtId="3" fontId="10" fillId="2" borderId="53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33" xfId="0" applyNumberFormat="1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/>
    </xf>
    <xf numFmtId="3" fontId="10" fillId="2" borderId="17" xfId="0" applyNumberFormat="1" applyFont="1" applyFill="1" applyBorder="1" applyAlignment="1">
      <alignment horizontal="right" vertical="center"/>
    </xf>
    <xf numFmtId="3" fontId="15" fillId="2" borderId="18" xfId="15" applyNumberFormat="1" applyFont="1" applyFill="1" applyBorder="1" applyAlignment="1">
      <alignment horizontal="right" vertical="center"/>
    </xf>
    <xf numFmtId="3" fontId="15" fillId="0" borderId="46" xfId="15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2" borderId="32" xfId="0" applyNumberFormat="1" applyFont="1" applyFill="1" applyBorder="1" applyAlignment="1">
      <alignment horizontal="right" vertical="center"/>
    </xf>
    <xf numFmtId="3" fontId="15" fillId="0" borderId="1" xfId="15" applyNumberFormat="1" applyFont="1" applyFill="1" applyBorder="1" applyAlignment="1">
      <alignment horizontal="right" vertical="center"/>
    </xf>
    <xf numFmtId="3" fontId="10" fillId="2" borderId="42" xfId="0" applyNumberFormat="1" applyFont="1" applyFill="1" applyBorder="1" applyAlignment="1">
      <alignment horizontal="right" vertical="center"/>
    </xf>
    <xf numFmtId="3" fontId="10" fillId="2" borderId="19" xfId="0" applyNumberFormat="1" applyFont="1" applyFill="1" applyBorder="1" applyAlignment="1">
      <alignment horizontal="right" vertical="center"/>
    </xf>
    <xf numFmtId="3" fontId="10" fillId="2" borderId="24" xfId="0" applyNumberFormat="1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 applyAlignment="1">
      <alignment horizontal="right" vertical="center"/>
    </xf>
    <xf numFmtId="3" fontId="15" fillId="2" borderId="45" xfId="15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readingOrder="1"/>
    </xf>
    <xf numFmtId="3" fontId="10" fillId="0" borderId="20" xfId="0" applyNumberFormat="1" applyFont="1" applyFill="1" applyBorder="1" applyAlignment="1">
      <alignment horizontal="right" vertical="center"/>
    </xf>
    <xf numFmtId="0" fontId="14" fillId="2" borderId="11" xfId="26" applyFont="1" applyFill="1" applyBorder="1" applyAlignment="1">
      <alignment horizontal="center" vertical="center" textRotation="90" wrapText="1" readingOrder="1"/>
      <protection/>
    </xf>
    <xf numFmtId="0" fontId="14" fillId="2" borderId="13" xfId="26" applyFont="1" applyFill="1" applyBorder="1" applyAlignment="1">
      <alignment horizontal="center" vertical="center" textRotation="90" wrapText="1" readingOrder="1"/>
      <protection/>
    </xf>
    <xf numFmtId="0" fontId="14" fillId="2" borderId="12" xfId="26" applyFont="1" applyFill="1" applyBorder="1" applyAlignment="1">
      <alignment horizontal="center" vertical="center" textRotation="90" wrapText="1" readingOrder="1"/>
      <protection/>
    </xf>
    <xf numFmtId="3" fontId="15" fillId="0" borderId="48" xfId="0" applyNumberFormat="1" applyFont="1" applyFill="1" applyBorder="1" applyAlignment="1">
      <alignment horizontal="right" vertical="center"/>
    </xf>
    <xf numFmtId="3" fontId="15" fillId="0" borderId="49" xfId="0" applyNumberFormat="1" applyFont="1" applyFill="1" applyBorder="1" applyAlignment="1">
      <alignment horizontal="right" vertical="center"/>
    </xf>
    <xf numFmtId="3" fontId="15" fillId="0" borderId="5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4" fillId="2" borderId="4" xfId="26" applyFont="1" applyFill="1" applyBorder="1" applyAlignment="1">
      <alignment horizontal="left" vertical="center" wrapText="1" readingOrder="1"/>
      <protection/>
    </xf>
    <xf numFmtId="0" fontId="14" fillId="2" borderId="18" xfId="26" applyFont="1" applyFill="1" applyBorder="1" applyAlignment="1">
      <alignment horizontal="left" vertical="center" wrapText="1" readingOrder="1"/>
      <protection/>
    </xf>
    <xf numFmtId="0" fontId="14" fillId="2" borderId="45" xfId="26" applyFont="1" applyFill="1" applyBorder="1" applyAlignment="1">
      <alignment horizontal="left" vertical="center" wrapText="1" readingOrder="1"/>
      <protection/>
    </xf>
    <xf numFmtId="0" fontId="14" fillId="2" borderId="46" xfId="26" applyFont="1" applyFill="1" applyBorder="1" applyAlignment="1">
      <alignment horizontal="left" vertical="center" wrapText="1" readingOrder="1"/>
      <protection/>
    </xf>
    <xf numFmtId="1" fontId="10" fillId="0" borderId="34" xfId="0" applyNumberFormat="1" applyFont="1" applyFill="1" applyBorder="1" applyAlignment="1">
      <alignment horizontal="right" vertical="center"/>
    </xf>
    <xf numFmtId="191" fontId="10" fillId="0" borderId="30" xfId="15" applyNumberFormat="1" applyFont="1" applyFill="1" applyBorder="1" applyAlignment="1">
      <alignment horizontal="right" vertical="center"/>
    </xf>
    <xf numFmtId="191" fontId="10" fillId="0" borderId="54" xfId="15" applyNumberFormat="1" applyFont="1" applyFill="1" applyBorder="1" applyAlignment="1">
      <alignment horizontal="right" vertical="center"/>
    </xf>
    <xf numFmtId="191" fontId="10" fillId="0" borderId="53" xfId="15" applyNumberFormat="1" applyFont="1" applyFill="1" applyBorder="1" applyAlignment="1">
      <alignment horizontal="right" vertical="center"/>
    </xf>
    <xf numFmtId="191" fontId="10" fillId="0" borderId="11" xfId="15" applyNumberFormat="1" applyFont="1" applyFill="1" applyBorder="1" applyAlignment="1">
      <alignment horizontal="right" vertical="center"/>
    </xf>
    <xf numFmtId="191" fontId="10" fillId="0" borderId="13" xfId="15" applyNumberFormat="1" applyFont="1" applyFill="1" applyBorder="1" applyAlignment="1">
      <alignment horizontal="right" vertical="center"/>
    </xf>
    <xf numFmtId="191" fontId="10" fillId="0" borderId="36" xfId="15" applyNumberFormat="1" applyFont="1" applyFill="1" applyBorder="1" applyAlignment="1">
      <alignment horizontal="right" vertical="center"/>
    </xf>
    <xf numFmtId="0" fontId="14" fillId="2" borderId="1" xfId="26" applyFont="1" applyFill="1" applyBorder="1" applyAlignment="1">
      <alignment horizontal="left" vertical="center" wrapText="1" readingOrder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2" borderId="5" xfId="26" applyFont="1" applyFill="1" applyBorder="1" applyAlignment="1">
      <alignment horizontal="left" vertical="center" wrapText="1" readingOrder="1"/>
      <protection/>
    </xf>
    <xf numFmtId="0" fontId="14" fillId="2" borderId="37" xfId="26" applyFont="1" applyFill="1" applyBorder="1" applyAlignment="1">
      <alignment horizontal="left" vertical="center" wrapText="1" readingOrder="1"/>
      <protection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55" xfId="0" applyNumberFormat="1" applyFont="1" applyFill="1" applyBorder="1" applyAlignment="1">
      <alignment horizontal="right" vertical="center"/>
    </xf>
    <xf numFmtId="0" fontId="14" fillId="2" borderId="6" xfId="26" applyFont="1" applyFill="1" applyBorder="1" applyAlignment="1">
      <alignment horizontal="left" vertical="center" wrapText="1" readingOrder="1"/>
      <protection/>
    </xf>
    <xf numFmtId="191" fontId="15" fillId="0" borderId="40" xfId="15" applyNumberFormat="1" applyFont="1" applyFill="1" applyBorder="1" applyAlignment="1">
      <alignment horizontal="right" vertical="center"/>
    </xf>
    <xf numFmtId="191" fontId="15" fillId="0" borderId="47" xfId="15" applyNumberFormat="1" applyFont="1" applyFill="1" applyBorder="1" applyAlignment="1">
      <alignment horizontal="right"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191" fontId="10" fillId="0" borderId="37" xfId="15" applyNumberFormat="1" applyFont="1" applyBorder="1" applyAlignment="1">
      <alignment vertical="center"/>
    </xf>
    <xf numFmtId="191" fontId="10" fillId="0" borderId="18" xfId="15" applyNumberFormat="1" applyFont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3" fontId="10" fillId="0" borderId="37" xfId="0" applyNumberFormat="1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91" fontId="10" fillId="0" borderId="45" xfId="15" applyNumberFormat="1" applyFont="1" applyBorder="1" applyAlignment="1">
      <alignment vertical="center"/>
    </xf>
    <xf numFmtId="191" fontId="16" fillId="0" borderId="1" xfId="0" applyNumberFormat="1" applyFont="1" applyBorder="1" applyAlignment="1">
      <alignment vertical="center"/>
    </xf>
    <xf numFmtId="0" fontId="9" fillId="2" borderId="38" xfId="0" applyFont="1" applyFill="1" applyBorder="1" applyAlignment="1">
      <alignment horizontal="center" vertical="center" readingOrder="1"/>
    </xf>
    <xf numFmtId="0" fontId="9" fillId="2" borderId="55" xfId="0" applyFont="1" applyFill="1" applyBorder="1" applyAlignment="1">
      <alignment horizontal="center" vertical="center" readingOrder="1"/>
    </xf>
    <xf numFmtId="0" fontId="9" fillId="2" borderId="61" xfId="0" applyFont="1" applyFill="1" applyBorder="1" applyAlignment="1">
      <alignment horizontal="center" vertical="center" readingOrder="1"/>
    </xf>
    <xf numFmtId="0" fontId="9" fillId="2" borderId="38" xfId="0" applyFont="1" applyFill="1" applyBorder="1" applyAlignment="1">
      <alignment horizontal="center" vertical="center" wrapText="1" readingOrder="1"/>
    </xf>
    <xf numFmtId="0" fontId="9" fillId="2" borderId="61" xfId="0" applyFont="1" applyFill="1" applyBorder="1" applyAlignment="1">
      <alignment horizontal="center" vertical="center" wrapText="1" readingOrder="1"/>
    </xf>
    <xf numFmtId="0" fontId="9" fillId="2" borderId="27" xfId="0" applyFont="1" applyFill="1" applyBorder="1" applyAlignment="1">
      <alignment horizontal="center" vertical="center" textRotation="90" wrapText="1" readingOrder="1"/>
    </xf>
    <xf numFmtId="0" fontId="12" fillId="0" borderId="38" xfId="0" applyFont="1" applyBorder="1" applyAlignment="1">
      <alignment horizontal="center" vertical="center" readingOrder="1"/>
    </xf>
    <xf numFmtId="0" fontId="12" fillId="0" borderId="55" xfId="0" applyFont="1" applyBorder="1" applyAlignment="1">
      <alignment horizontal="center" vertical="center" readingOrder="1"/>
    </xf>
    <xf numFmtId="0" fontId="12" fillId="0" borderId="61" xfId="0" applyFont="1" applyBorder="1" applyAlignment="1">
      <alignment horizontal="center" vertical="center" readingOrder="1"/>
    </xf>
    <xf numFmtId="0" fontId="9" fillId="2" borderId="38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textRotation="90" wrapText="1" readingOrder="1"/>
    </xf>
    <xf numFmtId="0" fontId="9" fillId="2" borderId="63" xfId="0" applyFont="1" applyFill="1" applyBorder="1" applyAlignment="1">
      <alignment horizontal="center" vertical="center" textRotation="90" wrapText="1" readingOrder="1"/>
    </xf>
    <xf numFmtId="0" fontId="9" fillId="2" borderId="57" xfId="0" applyFont="1" applyFill="1" applyBorder="1" applyAlignment="1">
      <alignment horizontal="center" vertical="center" textRotation="90" wrapText="1" readingOrder="1"/>
    </xf>
    <xf numFmtId="0" fontId="9" fillId="2" borderId="46" xfId="0" applyFont="1" applyFill="1" applyBorder="1" applyAlignment="1">
      <alignment horizontal="center" vertical="center" textRotation="90" wrapText="1" readingOrder="1"/>
    </xf>
    <xf numFmtId="0" fontId="9" fillId="2" borderId="45" xfId="0" applyFont="1" applyFill="1" applyBorder="1" applyAlignment="1">
      <alignment horizontal="center" vertical="center" textRotation="90" wrapText="1" readingOrder="1"/>
    </xf>
    <xf numFmtId="1" fontId="10" fillId="0" borderId="16" xfId="0" applyNumberFormat="1" applyFont="1" applyFill="1" applyBorder="1" applyAlignment="1">
      <alignment horizontal="center" vertical="center" readingOrder="1"/>
    </xf>
    <xf numFmtId="1" fontId="10" fillId="0" borderId="49" xfId="0" applyNumberFormat="1" applyFont="1" applyFill="1" applyBorder="1" applyAlignment="1">
      <alignment horizontal="center" vertical="center" readingOrder="1"/>
    </xf>
    <xf numFmtId="2" fontId="10" fillId="0" borderId="37" xfId="0" applyNumberFormat="1" applyFont="1" applyFill="1" applyBorder="1" applyAlignment="1">
      <alignment horizontal="center" vertical="center" readingOrder="1"/>
    </xf>
    <xf numFmtId="2" fontId="10" fillId="0" borderId="46" xfId="0" applyNumberFormat="1" applyFont="1" applyFill="1" applyBorder="1" applyAlignment="1">
      <alignment horizontal="center" vertical="center" readingOrder="1"/>
    </xf>
    <xf numFmtId="1" fontId="10" fillId="0" borderId="43" xfId="0" applyNumberFormat="1" applyFont="1" applyFill="1" applyBorder="1" applyAlignment="1">
      <alignment horizontal="center" vertical="center" readingOrder="1"/>
    </xf>
    <xf numFmtId="1" fontId="10" fillId="0" borderId="47" xfId="0" applyNumberFormat="1" applyFont="1" applyFill="1" applyBorder="1" applyAlignment="1">
      <alignment horizontal="center" vertical="center" readingOrder="1"/>
    </xf>
    <xf numFmtId="1" fontId="10" fillId="0" borderId="16" xfId="0" applyNumberFormat="1" applyFont="1" applyFill="1" applyBorder="1" applyAlignment="1">
      <alignment horizontal="center" vertical="center" wrapText="1" readingOrder="1"/>
    </xf>
    <xf numFmtId="1" fontId="10" fillId="0" borderId="49" xfId="0" applyNumberFormat="1" applyFont="1" applyFill="1" applyBorder="1" applyAlignment="1">
      <alignment horizontal="center" vertical="center" wrapText="1" readingOrder="1"/>
    </xf>
    <xf numFmtId="0" fontId="7" fillId="2" borderId="37" xfId="0" applyFont="1" applyFill="1" applyBorder="1" applyAlignment="1">
      <alignment horizontal="center" vertical="center" wrapText="1" readingOrder="1"/>
    </xf>
    <xf numFmtId="0" fontId="7" fillId="2" borderId="45" xfId="0" applyFont="1" applyFill="1" applyBorder="1" applyAlignment="1">
      <alignment horizontal="center" vertical="center" wrapText="1" readingOrder="1"/>
    </xf>
    <xf numFmtId="1" fontId="10" fillId="0" borderId="15" xfId="0" applyNumberFormat="1" applyFont="1" applyBorder="1" applyAlignment="1">
      <alignment horizontal="center" vertical="center" readingOrder="1"/>
    </xf>
    <xf numFmtId="1" fontId="10" fillId="0" borderId="51" xfId="0" applyNumberFormat="1" applyFont="1" applyBorder="1" applyAlignment="1">
      <alignment horizontal="center" vertical="center" readingOrder="1"/>
    </xf>
    <xf numFmtId="1" fontId="10" fillId="0" borderId="16" xfId="0" applyNumberFormat="1" applyFont="1" applyBorder="1" applyAlignment="1">
      <alignment horizontal="center" vertical="center" readingOrder="1"/>
    </xf>
    <xf numFmtId="1" fontId="10" fillId="0" borderId="49" xfId="0" applyNumberFormat="1" applyFont="1" applyBorder="1" applyAlignment="1">
      <alignment horizontal="center" vertical="center" readingOrder="1"/>
    </xf>
    <xf numFmtId="0" fontId="13" fillId="2" borderId="46" xfId="0" applyFont="1" applyFill="1" applyBorder="1" applyAlignment="1">
      <alignment horizontal="center" vertical="center" textRotation="90" wrapText="1" readingOrder="1"/>
    </xf>
    <xf numFmtId="0" fontId="13" fillId="2" borderId="45" xfId="0" applyFont="1" applyFill="1" applyBorder="1" applyAlignment="1">
      <alignment horizontal="center" vertical="center" textRotation="90" wrapText="1" readingOrder="1"/>
    </xf>
    <xf numFmtId="0" fontId="13" fillId="2" borderId="27" xfId="0" applyFont="1" applyFill="1" applyBorder="1" applyAlignment="1">
      <alignment horizontal="center" vertical="center" textRotation="90" wrapText="1" readingOrder="1"/>
    </xf>
    <xf numFmtId="0" fontId="6" fillId="0" borderId="64" xfId="0" applyFont="1" applyFill="1" applyBorder="1" applyAlignment="1">
      <alignment horizontal="center" vertical="center" readingOrder="1"/>
    </xf>
    <xf numFmtId="0" fontId="6" fillId="0" borderId="65" xfId="0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left" vertical="center" readingOrder="1"/>
    </xf>
    <xf numFmtId="0" fontId="6" fillId="0" borderId="0" xfId="0" applyFont="1" applyBorder="1" applyAlignment="1">
      <alignment horizontal="left" vertical="center" readingOrder="1"/>
    </xf>
    <xf numFmtId="0" fontId="6" fillId="0" borderId="0" xfId="0" applyFont="1" applyBorder="1" applyAlignment="1">
      <alignment horizontal="center"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66" xfId="0" applyFont="1" applyFill="1" applyBorder="1" applyAlignment="1">
      <alignment horizontal="center" vertical="center" readingOrder="1"/>
    </xf>
    <xf numFmtId="0" fontId="9" fillId="2" borderId="55" xfId="0" applyFont="1" applyFill="1" applyBorder="1" applyAlignment="1">
      <alignment horizontal="center" vertical="center" wrapText="1" readingOrder="1"/>
    </xf>
    <xf numFmtId="0" fontId="14" fillId="2" borderId="38" xfId="26" applyFont="1" applyFill="1" applyBorder="1" applyAlignment="1">
      <alignment horizontal="center" vertical="center" wrapText="1" readingOrder="1"/>
      <protection/>
    </xf>
    <xf numFmtId="0" fontId="14" fillId="2" borderId="55" xfId="26" applyFont="1" applyFill="1" applyBorder="1" applyAlignment="1">
      <alignment horizontal="center" vertical="center" wrapText="1" readingOrder="1"/>
      <protection/>
    </xf>
    <xf numFmtId="0" fontId="14" fillId="2" borderId="61" xfId="26" applyFont="1" applyFill="1" applyBorder="1" applyAlignment="1">
      <alignment horizontal="center" vertical="center" wrapText="1" readingOrder="1"/>
      <protection/>
    </xf>
    <xf numFmtId="0" fontId="9" fillId="2" borderId="38" xfId="26" applyFont="1" applyFill="1" applyBorder="1" applyAlignment="1">
      <alignment horizontal="center" vertical="center" wrapText="1" readingOrder="1"/>
      <protection/>
    </xf>
    <xf numFmtId="0" fontId="9" fillId="2" borderId="55" xfId="26" applyFont="1" applyFill="1" applyBorder="1" applyAlignment="1">
      <alignment horizontal="center" vertical="center" wrapText="1" readingOrder="1"/>
      <protection/>
    </xf>
    <xf numFmtId="0" fontId="9" fillId="2" borderId="61" xfId="26" applyFont="1" applyFill="1" applyBorder="1" applyAlignment="1">
      <alignment horizontal="center" vertical="center" wrapText="1" readingOrder="1"/>
      <protection/>
    </xf>
    <xf numFmtId="0" fontId="0" fillId="0" borderId="61" xfId="0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 2" xfId="22"/>
    <cellStyle name="Normal 3" xfId="23"/>
    <cellStyle name="Normal 5" xfId="24"/>
    <cellStyle name="Normal 6" xfId="25"/>
    <cellStyle name="Normal_page_6_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1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thickBot="1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3"/>
    </row>
  </sheetData>
  <mergeCells count="1">
    <mergeCell ref="A1:J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Q33"/>
  <sheetViews>
    <sheetView workbookViewId="0" topLeftCell="A1">
      <selection activeCell="A1" sqref="A1:Q1"/>
    </sheetView>
  </sheetViews>
  <sheetFormatPr defaultColWidth="9.140625" defaultRowHeight="12.75"/>
  <cols>
    <col min="1" max="1" width="6.28125" style="4" customWidth="1"/>
    <col min="2" max="2" width="5.8515625" style="4" customWidth="1"/>
    <col min="3" max="3" width="4.7109375" style="4" customWidth="1"/>
    <col min="4" max="4" width="16.8515625" style="7" bestFit="1" customWidth="1"/>
    <col min="5" max="14" width="4.8515625" style="4" customWidth="1"/>
    <col min="15" max="17" width="4.8515625" style="2" customWidth="1"/>
    <col min="18" max="16384" width="9.140625" style="4" customWidth="1"/>
  </cols>
  <sheetData>
    <row r="1" spans="1:17" s="6" customFormat="1" ht="18.75">
      <c r="A1" s="339" t="s">
        <v>24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ht="12.75">
      <c r="A2" s="340" t="s">
        <v>25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17" ht="9.75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19.5" customHeight="1" thickBot="1">
      <c r="A4" s="342"/>
      <c r="B4" s="342"/>
      <c r="C4" s="342"/>
      <c r="D4" s="343"/>
      <c r="E4" s="305">
        <v>2007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7"/>
    </row>
    <row r="5" spans="1:17" s="8" customFormat="1" ht="48" customHeight="1" thickBot="1">
      <c r="A5" s="337"/>
      <c r="B5" s="337"/>
      <c r="C5" s="337"/>
      <c r="D5" s="338"/>
      <c r="E5" s="24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12</v>
      </c>
      <c r="L5" s="26" t="s">
        <v>13</v>
      </c>
      <c r="M5" s="26" t="s">
        <v>14</v>
      </c>
      <c r="N5" s="26" t="s">
        <v>15</v>
      </c>
      <c r="O5" s="26" t="s">
        <v>16</v>
      </c>
      <c r="P5" s="25" t="s">
        <v>17</v>
      </c>
      <c r="Q5" s="27" t="s">
        <v>26</v>
      </c>
    </row>
    <row r="6" spans="1:17" ht="22.5" customHeight="1">
      <c r="A6" s="336" t="s">
        <v>27</v>
      </c>
      <c r="B6" s="315" t="s">
        <v>28</v>
      </c>
      <c r="C6" s="310" t="s">
        <v>37</v>
      </c>
      <c r="D6" s="19" t="s">
        <v>29</v>
      </c>
      <c r="E6" s="89">
        <v>13.7</v>
      </c>
      <c r="F6" s="90">
        <v>14.5</v>
      </c>
      <c r="G6" s="90">
        <v>16.2</v>
      </c>
      <c r="H6" s="90">
        <v>18.6</v>
      </c>
      <c r="I6" s="90">
        <v>23.1</v>
      </c>
      <c r="J6" s="90">
        <v>25.3</v>
      </c>
      <c r="K6" s="90">
        <v>27.6</v>
      </c>
      <c r="L6" s="90">
        <v>29.1</v>
      </c>
      <c r="M6" s="90">
        <v>27</v>
      </c>
      <c r="N6" s="90">
        <v>26.9</v>
      </c>
      <c r="O6" s="90">
        <v>22.7</v>
      </c>
      <c r="P6" s="91">
        <v>16.9</v>
      </c>
      <c r="Q6" s="80">
        <f>SUM(E6:P6)/12</f>
        <v>21.799999999999997</v>
      </c>
    </row>
    <row r="7" spans="1:17" ht="22.5" customHeight="1">
      <c r="A7" s="334"/>
      <c r="B7" s="316"/>
      <c r="C7" s="318"/>
      <c r="D7" s="20" t="s">
        <v>30</v>
      </c>
      <c r="E7" s="92">
        <v>16.96</v>
      </c>
      <c r="F7" s="93">
        <v>17.63</v>
      </c>
      <c r="G7" s="93">
        <v>19.67</v>
      </c>
      <c r="H7" s="93">
        <v>22.07</v>
      </c>
      <c r="I7" s="93">
        <v>26.7</v>
      </c>
      <c r="J7" s="93">
        <v>28.5</v>
      </c>
      <c r="K7" s="93">
        <v>30.5</v>
      </c>
      <c r="L7" s="93">
        <v>34.4</v>
      </c>
      <c r="M7" s="93">
        <v>31.5</v>
      </c>
      <c r="N7" s="93">
        <v>35.9</v>
      </c>
      <c r="O7" s="93">
        <v>33.2</v>
      </c>
      <c r="P7" s="94">
        <v>24.2</v>
      </c>
      <c r="Q7" s="44">
        <f>SUM(E7:P7)/12</f>
        <v>26.769166666666667</v>
      </c>
    </row>
    <row r="8" spans="1:17" ht="22.5" customHeight="1" thickBot="1">
      <c r="A8" s="334"/>
      <c r="B8" s="317"/>
      <c r="C8" s="319"/>
      <c r="D8" s="21" t="s">
        <v>31</v>
      </c>
      <c r="E8" s="95">
        <v>10.37</v>
      </c>
      <c r="F8" s="96">
        <v>11.43</v>
      </c>
      <c r="G8" s="96">
        <v>12.81</v>
      </c>
      <c r="H8" s="96">
        <v>15.06</v>
      </c>
      <c r="I8" s="96">
        <v>19.5</v>
      </c>
      <c r="J8" s="96">
        <v>22.1</v>
      </c>
      <c r="K8" s="96">
        <v>24.6</v>
      </c>
      <c r="L8" s="96">
        <v>23.7</v>
      </c>
      <c r="M8" s="96">
        <v>22.4</v>
      </c>
      <c r="N8" s="96">
        <v>17.8</v>
      </c>
      <c r="O8" s="96">
        <v>12.3</v>
      </c>
      <c r="P8" s="97">
        <v>9.5</v>
      </c>
      <c r="Q8" s="45">
        <f>SUM(E8:P8)/12</f>
        <v>16.797500000000003</v>
      </c>
    </row>
    <row r="9" spans="1:17" ht="20.25" customHeight="1">
      <c r="A9" s="334"/>
      <c r="B9" s="315" t="s">
        <v>36</v>
      </c>
      <c r="C9" s="318" t="s">
        <v>38</v>
      </c>
      <c r="D9" s="12" t="s">
        <v>32</v>
      </c>
      <c r="E9" s="98">
        <v>119.4</v>
      </c>
      <c r="F9" s="73">
        <v>143.2</v>
      </c>
      <c r="G9" s="73">
        <v>45.2</v>
      </c>
      <c r="H9" s="73">
        <v>10.6</v>
      </c>
      <c r="I9" s="73">
        <v>13.2</v>
      </c>
      <c r="J9" s="73">
        <v>0.4</v>
      </c>
      <c r="K9" s="73">
        <v>0</v>
      </c>
      <c r="L9" s="73">
        <v>0</v>
      </c>
      <c r="M9" s="73">
        <v>1.6</v>
      </c>
      <c r="N9" s="73">
        <v>0.6</v>
      </c>
      <c r="O9" s="73">
        <v>93.2</v>
      </c>
      <c r="P9" s="99">
        <v>209.7</v>
      </c>
      <c r="Q9" s="34">
        <f>SUM(E9:P9)</f>
        <v>637.1</v>
      </c>
    </row>
    <row r="10" spans="1:17" ht="20.25" customHeight="1">
      <c r="A10" s="334"/>
      <c r="B10" s="316"/>
      <c r="C10" s="318"/>
      <c r="D10" s="13" t="s">
        <v>33</v>
      </c>
      <c r="E10" s="52">
        <v>71</v>
      </c>
      <c r="F10" s="69">
        <v>61</v>
      </c>
      <c r="G10" s="69">
        <v>58</v>
      </c>
      <c r="H10" s="69">
        <v>59</v>
      </c>
      <c r="I10" s="69">
        <v>66</v>
      </c>
      <c r="J10" s="69">
        <v>63</v>
      </c>
      <c r="K10" s="69">
        <v>61</v>
      </c>
      <c r="L10" s="69">
        <v>51</v>
      </c>
      <c r="M10" s="69">
        <v>57</v>
      </c>
      <c r="N10" s="69">
        <v>48</v>
      </c>
      <c r="O10" s="69">
        <v>53</v>
      </c>
      <c r="P10" s="101">
        <v>60</v>
      </c>
      <c r="Q10" s="44">
        <f>SUM(E10:P10)/12</f>
        <v>59</v>
      </c>
    </row>
    <row r="11" spans="1:17" ht="20.25" customHeight="1">
      <c r="A11" s="334"/>
      <c r="B11" s="316"/>
      <c r="C11" s="318"/>
      <c r="D11" s="14" t="s">
        <v>34</v>
      </c>
      <c r="E11" s="52">
        <v>8</v>
      </c>
      <c r="F11" s="69">
        <v>12</v>
      </c>
      <c r="G11" s="69">
        <v>9</v>
      </c>
      <c r="H11" s="69">
        <v>7</v>
      </c>
      <c r="I11" s="69">
        <v>4</v>
      </c>
      <c r="J11" s="69">
        <v>1</v>
      </c>
      <c r="K11" s="69">
        <v>0</v>
      </c>
      <c r="L11" s="69">
        <v>0</v>
      </c>
      <c r="M11" s="69">
        <v>2</v>
      </c>
      <c r="N11" s="69">
        <v>1</v>
      </c>
      <c r="O11" s="69">
        <v>9</v>
      </c>
      <c r="P11" s="101">
        <v>16</v>
      </c>
      <c r="Q11" s="121">
        <f>SUM(E11:P11)</f>
        <v>69</v>
      </c>
    </row>
    <row r="12" spans="1:17" ht="20.25" customHeight="1" thickBot="1">
      <c r="A12" s="335"/>
      <c r="B12" s="317"/>
      <c r="C12" s="319"/>
      <c r="D12" s="22" t="s">
        <v>35</v>
      </c>
      <c r="E12" s="61">
        <v>7</v>
      </c>
      <c r="F12" s="60">
        <v>6</v>
      </c>
      <c r="G12" s="60">
        <v>11</v>
      </c>
      <c r="H12" s="60">
        <v>12</v>
      </c>
      <c r="I12" s="60">
        <v>10</v>
      </c>
      <c r="J12" s="60">
        <v>9</v>
      </c>
      <c r="K12" s="60">
        <v>10</v>
      </c>
      <c r="L12" s="60">
        <v>12</v>
      </c>
      <c r="M12" s="60">
        <v>9</v>
      </c>
      <c r="N12" s="60">
        <v>8</v>
      </c>
      <c r="O12" s="60">
        <v>8</v>
      </c>
      <c r="P12" s="102">
        <v>9</v>
      </c>
      <c r="Q12" s="121">
        <f>SUM(E12:P12)</f>
        <v>111</v>
      </c>
    </row>
    <row r="13" spans="1:17" ht="27" customHeight="1">
      <c r="A13" s="336" t="s">
        <v>39</v>
      </c>
      <c r="B13" s="315" t="s">
        <v>28</v>
      </c>
      <c r="C13" s="310" t="s">
        <v>37</v>
      </c>
      <c r="D13" s="19" t="s">
        <v>29</v>
      </c>
      <c r="E13" s="36">
        <v>17.3</v>
      </c>
      <c r="F13" s="37">
        <v>15.6</v>
      </c>
      <c r="G13" s="37">
        <v>16.3</v>
      </c>
      <c r="H13" s="37">
        <v>18.6</v>
      </c>
      <c r="I13" s="37">
        <v>23.4</v>
      </c>
      <c r="J13" s="37">
        <v>25.5</v>
      </c>
      <c r="K13" s="37">
        <v>27.7</v>
      </c>
      <c r="L13" s="37">
        <v>29.8</v>
      </c>
      <c r="M13" s="37">
        <v>27.1</v>
      </c>
      <c r="N13" s="37">
        <v>25.8</v>
      </c>
      <c r="O13" s="37">
        <v>22.7</v>
      </c>
      <c r="P13" s="38">
        <v>16.9</v>
      </c>
      <c r="Q13" s="39">
        <f>(E13+F13+G13+H13+I13+J13+K13+L13+M13+N13+O13+P13)/12</f>
        <v>22.224999999999998</v>
      </c>
    </row>
    <row r="14" spans="1:17" ht="27" customHeight="1">
      <c r="A14" s="334"/>
      <c r="B14" s="316"/>
      <c r="C14" s="318"/>
      <c r="D14" s="20" t="s">
        <v>30</v>
      </c>
      <c r="E14" s="40">
        <v>21.9</v>
      </c>
      <c r="F14" s="31">
        <v>23.2</v>
      </c>
      <c r="G14" s="31">
        <v>20.2</v>
      </c>
      <c r="H14" s="31">
        <v>22.6</v>
      </c>
      <c r="I14" s="31">
        <v>27.2</v>
      </c>
      <c r="J14" s="31">
        <v>29.3</v>
      </c>
      <c r="K14" s="31">
        <v>31.3</v>
      </c>
      <c r="L14" s="31">
        <v>35.4</v>
      </c>
      <c r="M14" s="31">
        <v>32.2</v>
      </c>
      <c r="N14" s="31">
        <v>34.1</v>
      </c>
      <c r="O14" s="31">
        <v>33</v>
      </c>
      <c r="P14" s="35">
        <v>24.2</v>
      </c>
      <c r="Q14" s="32">
        <f>(E14+F14+G14+H14+I14+J14+K14+L14+M14+N14+O14+P14)/12</f>
        <v>27.883333333333336</v>
      </c>
    </row>
    <row r="15" spans="1:17" ht="27" customHeight="1" thickBot="1">
      <c r="A15" s="334"/>
      <c r="B15" s="317"/>
      <c r="C15" s="319"/>
      <c r="D15" s="21" t="s">
        <v>31</v>
      </c>
      <c r="E15" s="41">
        <v>12.6</v>
      </c>
      <c r="F15" s="42">
        <v>8</v>
      </c>
      <c r="G15" s="42">
        <v>12.4</v>
      </c>
      <c r="H15" s="42">
        <v>14.6</v>
      </c>
      <c r="I15" s="42">
        <v>19.6</v>
      </c>
      <c r="J15" s="42">
        <v>21.6</v>
      </c>
      <c r="K15" s="42">
        <v>24.1</v>
      </c>
      <c r="L15" s="42">
        <v>24.1</v>
      </c>
      <c r="M15" s="42">
        <v>22</v>
      </c>
      <c r="N15" s="42">
        <v>17.5</v>
      </c>
      <c r="O15" s="42">
        <v>12.3</v>
      </c>
      <c r="P15" s="43">
        <v>9.5</v>
      </c>
      <c r="Q15" s="33">
        <f>(E15+F15+G15+H15+I15+J15+K15+L15+M15+N15+O15+P15)/12</f>
        <v>16.525000000000002</v>
      </c>
    </row>
    <row r="16" spans="1:17" ht="12.75">
      <c r="A16" s="334"/>
      <c r="B16" s="315" t="s">
        <v>36</v>
      </c>
      <c r="C16" s="318" t="s">
        <v>38</v>
      </c>
      <c r="D16" s="15" t="s">
        <v>32</v>
      </c>
      <c r="E16" s="103">
        <v>145.9</v>
      </c>
      <c r="F16" s="82">
        <v>178.6</v>
      </c>
      <c r="G16" s="82">
        <v>41.4</v>
      </c>
      <c r="H16" s="82">
        <v>21.3</v>
      </c>
      <c r="I16" s="82">
        <v>12.2</v>
      </c>
      <c r="J16" s="82">
        <v>0.2</v>
      </c>
      <c r="K16" s="82">
        <v>0</v>
      </c>
      <c r="L16" s="82">
        <v>0</v>
      </c>
      <c r="M16" s="82">
        <v>3.2</v>
      </c>
      <c r="N16" s="82">
        <v>2.8</v>
      </c>
      <c r="O16" s="82">
        <v>93.2</v>
      </c>
      <c r="P16" s="104">
        <v>209.7</v>
      </c>
      <c r="Q16" s="39">
        <f>SUM(E16:P16)</f>
        <v>708.5</v>
      </c>
    </row>
    <row r="17" spans="1:17" ht="12.75">
      <c r="A17" s="334"/>
      <c r="B17" s="316"/>
      <c r="C17" s="318"/>
      <c r="D17" s="28" t="s">
        <v>33</v>
      </c>
      <c r="E17" s="105">
        <v>59.5</v>
      </c>
      <c r="F17" s="65">
        <v>62.5</v>
      </c>
      <c r="G17" s="65">
        <v>63.1</v>
      </c>
      <c r="H17" s="65">
        <v>65.1</v>
      </c>
      <c r="I17" s="65">
        <v>70.4</v>
      </c>
      <c r="J17" s="65">
        <v>69.7</v>
      </c>
      <c r="K17" s="65">
        <v>70</v>
      </c>
      <c r="L17" s="65">
        <v>58.5</v>
      </c>
      <c r="M17" s="65">
        <v>63</v>
      </c>
      <c r="N17" s="65">
        <v>55</v>
      </c>
      <c r="O17" s="65">
        <v>53</v>
      </c>
      <c r="P17" s="100">
        <v>60</v>
      </c>
      <c r="Q17" s="32">
        <f>(E17+F17+G17+H17+I17+J17+K17+L17+M17+N17+O17+P17)/12</f>
        <v>62.48333333333333</v>
      </c>
    </row>
    <row r="18" spans="1:17" ht="12.75">
      <c r="A18" s="334"/>
      <c r="B18" s="316"/>
      <c r="C18" s="318"/>
      <c r="D18" s="16" t="s">
        <v>34</v>
      </c>
      <c r="E18" s="106">
        <v>8</v>
      </c>
      <c r="F18" s="69">
        <v>12</v>
      </c>
      <c r="G18" s="69">
        <v>9</v>
      </c>
      <c r="H18" s="69">
        <v>6</v>
      </c>
      <c r="I18" s="69">
        <v>6</v>
      </c>
      <c r="J18" s="69">
        <v>1</v>
      </c>
      <c r="K18" s="69">
        <v>0</v>
      </c>
      <c r="L18" s="69">
        <v>0</v>
      </c>
      <c r="M18" s="69">
        <v>3</v>
      </c>
      <c r="N18" s="69">
        <v>2</v>
      </c>
      <c r="O18" s="69">
        <v>9</v>
      </c>
      <c r="P18" s="101">
        <v>16</v>
      </c>
      <c r="Q18" s="32">
        <f>SUM(E18:P18)</f>
        <v>72</v>
      </c>
    </row>
    <row r="19" spans="1:17" ht="13.5" thickBot="1">
      <c r="A19" s="335"/>
      <c r="B19" s="317"/>
      <c r="C19" s="319"/>
      <c r="D19" s="18" t="s">
        <v>35</v>
      </c>
      <c r="E19" s="107">
        <v>7</v>
      </c>
      <c r="F19" s="62">
        <v>6</v>
      </c>
      <c r="G19" s="62">
        <v>11</v>
      </c>
      <c r="H19" s="62">
        <v>12</v>
      </c>
      <c r="I19" s="62">
        <v>10</v>
      </c>
      <c r="J19" s="62">
        <v>9</v>
      </c>
      <c r="K19" s="62">
        <v>10</v>
      </c>
      <c r="L19" s="62">
        <v>12</v>
      </c>
      <c r="M19" s="62">
        <v>9</v>
      </c>
      <c r="N19" s="62">
        <v>8</v>
      </c>
      <c r="O19" s="62">
        <v>8</v>
      </c>
      <c r="P19" s="108">
        <v>7</v>
      </c>
      <c r="Q19" s="122">
        <f>SUM(E19:P19)</f>
        <v>109</v>
      </c>
    </row>
    <row r="20" spans="1:17" s="2" customFormat="1" ht="24.75" customHeight="1">
      <c r="A20" s="336" t="s">
        <v>40</v>
      </c>
      <c r="B20" s="315" t="s">
        <v>28</v>
      </c>
      <c r="C20" s="310" t="s">
        <v>37</v>
      </c>
      <c r="D20" s="19" t="s">
        <v>29</v>
      </c>
      <c r="E20" s="109">
        <v>7.1</v>
      </c>
      <c r="F20" s="82">
        <v>10.1</v>
      </c>
      <c r="G20" s="82">
        <v>11.7</v>
      </c>
      <c r="H20" s="82">
        <v>14.2</v>
      </c>
      <c r="I20" s="82">
        <v>20.6</v>
      </c>
      <c r="J20" s="82">
        <v>23.5</v>
      </c>
      <c r="K20" s="81">
        <v>26.7</v>
      </c>
      <c r="L20" s="81">
        <v>26.2</v>
      </c>
      <c r="M20" s="81">
        <v>25.1</v>
      </c>
      <c r="N20" s="81">
        <v>21.5</v>
      </c>
      <c r="O20" s="81">
        <v>15.1</v>
      </c>
      <c r="P20" s="83">
        <v>8.8</v>
      </c>
      <c r="Q20" s="39">
        <f>(E20+F20+G20+H20+I20+J20+K20+L20+M20+N20+O20+P20)/12</f>
        <v>17.55</v>
      </c>
    </row>
    <row r="21" spans="1:17" s="2" customFormat="1" ht="24.75" customHeight="1">
      <c r="A21" s="334"/>
      <c r="B21" s="316"/>
      <c r="C21" s="318"/>
      <c r="D21" s="20" t="s">
        <v>30</v>
      </c>
      <c r="E21" s="64">
        <v>12.9</v>
      </c>
      <c r="F21" s="65">
        <v>21.3</v>
      </c>
      <c r="G21" s="65">
        <v>23.3</v>
      </c>
      <c r="H21" s="65">
        <v>26.6</v>
      </c>
      <c r="I21" s="65">
        <v>35.4</v>
      </c>
      <c r="J21" s="87">
        <v>37.7</v>
      </c>
      <c r="K21" s="87">
        <v>35.1</v>
      </c>
      <c r="L21" s="87">
        <v>37.4</v>
      </c>
      <c r="M21" s="87">
        <v>39.3</v>
      </c>
      <c r="N21" s="87">
        <v>33.9</v>
      </c>
      <c r="O21" s="87">
        <v>28</v>
      </c>
      <c r="P21" s="88">
        <v>20.4</v>
      </c>
      <c r="Q21" s="32">
        <f>(E21+F21+G21+H21+I21+J21+K21+L21+M21+N21+O21+P21)/12</f>
        <v>29.274999999999995</v>
      </c>
    </row>
    <row r="22" spans="1:17" s="2" customFormat="1" ht="24.75" customHeight="1" thickBot="1">
      <c r="A22" s="334"/>
      <c r="B22" s="317"/>
      <c r="C22" s="319"/>
      <c r="D22" s="21" t="s">
        <v>31</v>
      </c>
      <c r="E22" s="29">
        <v>1.3</v>
      </c>
      <c r="F22" s="30">
        <v>-1.1</v>
      </c>
      <c r="G22" s="30">
        <v>0.1</v>
      </c>
      <c r="H22" s="30">
        <v>1.7</v>
      </c>
      <c r="I22" s="30">
        <v>5.8</v>
      </c>
      <c r="J22" s="51">
        <v>9.2</v>
      </c>
      <c r="K22" s="51">
        <v>18.2</v>
      </c>
      <c r="L22" s="50">
        <v>14.9</v>
      </c>
      <c r="M22" s="51">
        <v>10.8</v>
      </c>
      <c r="N22" s="50">
        <v>9</v>
      </c>
      <c r="O22" s="50">
        <v>3</v>
      </c>
      <c r="P22" s="79">
        <v>2.1</v>
      </c>
      <c r="Q22" s="33">
        <f>(E22+F22+G22+H22+I22+J22+K22+L22+M22+N22+O22+P22)/12</f>
        <v>6.25</v>
      </c>
    </row>
    <row r="23" spans="1:17" s="2" customFormat="1" ht="22.5" customHeight="1">
      <c r="A23" s="334"/>
      <c r="B23" s="315" t="s">
        <v>36</v>
      </c>
      <c r="C23" s="318" t="s">
        <v>38</v>
      </c>
      <c r="D23" s="15" t="s">
        <v>32</v>
      </c>
      <c r="E23" s="84">
        <v>118.8</v>
      </c>
      <c r="F23" s="54">
        <v>162.9</v>
      </c>
      <c r="G23" s="85">
        <v>55.1</v>
      </c>
      <c r="H23" s="85">
        <v>35.4</v>
      </c>
      <c r="I23" s="85">
        <v>32.8</v>
      </c>
      <c r="J23" s="54">
        <v>0</v>
      </c>
      <c r="K23" s="54">
        <v>3.2</v>
      </c>
      <c r="L23" s="86">
        <v>0</v>
      </c>
      <c r="M23" s="54">
        <v>0.4</v>
      </c>
      <c r="N23" s="86">
        <v>0.2</v>
      </c>
      <c r="O23" s="86">
        <v>79</v>
      </c>
      <c r="P23" s="57">
        <v>93.7</v>
      </c>
      <c r="Q23" s="80">
        <f>SUM(E23:P23)</f>
        <v>581.5</v>
      </c>
    </row>
    <row r="24" spans="1:17" s="2" customFormat="1" ht="12.75">
      <c r="A24" s="334"/>
      <c r="B24" s="316"/>
      <c r="C24" s="318"/>
      <c r="D24" s="28" t="s">
        <v>33</v>
      </c>
      <c r="E24" s="52">
        <v>68</v>
      </c>
      <c r="F24" s="69">
        <v>65</v>
      </c>
      <c r="G24" s="69">
        <v>61</v>
      </c>
      <c r="H24" s="69">
        <v>55</v>
      </c>
      <c r="I24" s="69">
        <v>56</v>
      </c>
      <c r="J24" s="55">
        <v>51</v>
      </c>
      <c r="K24" s="55">
        <v>42</v>
      </c>
      <c r="L24" s="70">
        <v>52</v>
      </c>
      <c r="M24" s="55">
        <v>51</v>
      </c>
      <c r="N24" s="70">
        <v>52</v>
      </c>
      <c r="O24" s="70">
        <v>44</v>
      </c>
      <c r="P24" s="58">
        <v>57</v>
      </c>
      <c r="Q24" s="32">
        <f>(E24+F24+G24+H24+I24+J24+K24+L24+M24+N24+O24+P24)/12</f>
        <v>54.5</v>
      </c>
    </row>
    <row r="25" spans="1:17" s="3" customFormat="1" ht="12">
      <c r="A25" s="334"/>
      <c r="B25" s="316"/>
      <c r="C25" s="318"/>
      <c r="D25" s="328" t="s">
        <v>34</v>
      </c>
      <c r="E25" s="330">
        <v>9</v>
      </c>
      <c r="F25" s="332">
        <v>12</v>
      </c>
      <c r="G25" s="332">
        <v>8</v>
      </c>
      <c r="H25" s="332">
        <v>13</v>
      </c>
      <c r="I25" s="332">
        <v>8</v>
      </c>
      <c r="J25" s="320">
        <v>0</v>
      </c>
      <c r="K25" s="320">
        <v>2</v>
      </c>
      <c r="L25" s="326">
        <v>0</v>
      </c>
      <c r="M25" s="320">
        <v>2</v>
      </c>
      <c r="N25" s="326">
        <v>1</v>
      </c>
      <c r="O25" s="326">
        <v>7</v>
      </c>
      <c r="P25" s="324">
        <v>12</v>
      </c>
      <c r="Q25" s="322">
        <f>SUM(E25:P26)</f>
        <v>74</v>
      </c>
    </row>
    <row r="26" spans="1:17" s="3" customFormat="1" ht="12.75" thickBot="1">
      <c r="A26" s="335"/>
      <c r="B26" s="317"/>
      <c r="C26" s="319"/>
      <c r="D26" s="329"/>
      <c r="E26" s="331"/>
      <c r="F26" s="333"/>
      <c r="G26" s="333"/>
      <c r="H26" s="333"/>
      <c r="I26" s="333"/>
      <c r="J26" s="321"/>
      <c r="K26" s="321"/>
      <c r="L26" s="327"/>
      <c r="M26" s="321"/>
      <c r="N26" s="327"/>
      <c r="O26" s="327"/>
      <c r="P26" s="325"/>
      <c r="Q26" s="323"/>
    </row>
    <row r="27" spans="1:17" s="2" customFormat="1" ht="23.25" customHeight="1">
      <c r="A27" s="334" t="s">
        <v>41</v>
      </c>
      <c r="B27" s="315" t="s">
        <v>28</v>
      </c>
      <c r="C27" s="310" t="s">
        <v>37</v>
      </c>
      <c r="D27" s="19" t="s">
        <v>29</v>
      </c>
      <c r="E27" s="71">
        <v>12.1</v>
      </c>
      <c r="F27" s="72">
        <v>13.8</v>
      </c>
      <c r="G27" s="72">
        <v>17</v>
      </c>
      <c r="H27" s="72">
        <v>17.5</v>
      </c>
      <c r="I27" s="73">
        <v>21.8</v>
      </c>
      <c r="J27" s="74">
        <v>25.4</v>
      </c>
      <c r="K27" s="74">
        <v>25.6</v>
      </c>
      <c r="L27" s="75">
        <v>27.5</v>
      </c>
      <c r="M27" s="74">
        <v>26.1</v>
      </c>
      <c r="N27" s="75">
        <v>21.2</v>
      </c>
      <c r="O27" s="75">
        <v>20.3</v>
      </c>
      <c r="P27" s="76">
        <v>12.8</v>
      </c>
      <c r="Q27" s="123">
        <f>(E27+F27+G27+H27+I27+J27+K27+L27+M27+N27+O27)/11</f>
        <v>20.754545454545454</v>
      </c>
    </row>
    <row r="28" spans="1:17" s="2" customFormat="1" ht="23.25" customHeight="1">
      <c r="A28" s="334"/>
      <c r="B28" s="316"/>
      <c r="C28" s="318"/>
      <c r="D28" s="20" t="s">
        <v>30</v>
      </c>
      <c r="E28" s="77">
        <v>20.6</v>
      </c>
      <c r="F28" s="78">
        <v>22.5</v>
      </c>
      <c r="G28" s="78">
        <v>27.6</v>
      </c>
      <c r="H28" s="78">
        <v>26.2</v>
      </c>
      <c r="I28" s="65">
        <v>31.5</v>
      </c>
      <c r="J28" s="66">
        <v>34.6</v>
      </c>
      <c r="K28" s="66">
        <v>32.8</v>
      </c>
      <c r="L28" s="67">
        <v>33.4</v>
      </c>
      <c r="M28" s="66">
        <v>33.5</v>
      </c>
      <c r="N28" s="67">
        <v>31</v>
      </c>
      <c r="O28" s="67">
        <v>32</v>
      </c>
      <c r="P28" s="68">
        <v>22.6</v>
      </c>
      <c r="Q28" s="32">
        <f>(E28+F28+G28+H28+I28+J28+K28+L28+M28+N28+O28+P28)/12</f>
        <v>29.025000000000006</v>
      </c>
    </row>
    <row r="29" spans="1:17" s="2" customFormat="1" ht="23.25" customHeight="1" thickBot="1">
      <c r="A29" s="334"/>
      <c r="B29" s="317"/>
      <c r="C29" s="319"/>
      <c r="D29" s="21" t="s">
        <v>31</v>
      </c>
      <c r="E29" s="64">
        <v>3.5</v>
      </c>
      <c r="F29" s="65">
        <v>5.1</v>
      </c>
      <c r="G29" s="65">
        <v>6.3</v>
      </c>
      <c r="H29" s="65">
        <v>8.7</v>
      </c>
      <c r="I29" s="65">
        <v>12.1</v>
      </c>
      <c r="J29" s="66">
        <v>16.1</v>
      </c>
      <c r="K29" s="66">
        <v>18.4</v>
      </c>
      <c r="L29" s="67">
        <v>21.6</v>
      </c>
      <c r="M29" s="66">
        <v>18.7</v>
      </c>
      <c r="N29" s="67">
        <v>11.4</v>
      </c>
      <c r="O29" s="67">
        <v>8.5</v>
      </c>
      <c r="P29" s="68">
        <v>3</v>
      </c>
      <c r="Q29" s="33">
        <f>(E29+F29+G29+H29+I29+J29+K29+L29+M29+N29+O29+P29)/12</f>
        <v>11.116666666666665</v>
      </c>
    </row>
    <row r="30" spans="1:17" s="2" customFormat="1" ht="12.75">
      <c r="A30" s="334"/>
      <c r="B30" s="315" t="s">
        <v>36</v>
      </c>
      <c r="C30" s="318" t="s">
        <v>38</v>
      </c>
      <c r="D30" s="15" t="s">
        <v>32</v>
      </c>
      <c r="E30" s="64">
        <v>88.6</v>
      </c>
      <c r="F30" s="65">
        <v>154.7</v>
      </c>
      <c r="G30" s="65">
        <v>69.3</v>
      </c>
      <c r="H30" s="65">
        <v>29.7</v>
      </c>
      <c r="I30" s="65">
        <v>5.4</v>
      </c>
      <c r="J30" s="66">
        <v>0</v>
      </c>
      <c r="K30" s="66">
        <v>0</v>
      </c>
      <c r="L30" s="67">
        <v>0</v>
      </c>
      <c r="M30" s="66">
        <v>1.4</v>
      </c>
      <c r="N30" s="67">
        <v>6.6</v>
      </c>
      <c r="O30" s="67">
        <v>97.2</v>
      </c>
      <c r="P30" s="68">
        <v>205.3</v>
      </c>
      <c r="Q30" s="115">
        <f>SUM(E30:P30)</f>
        <v>658.1999999999999</v>
      </c>
    </row>
    <row r="31" spans="1:17" s="2" customFormat="1" ht="12.75">
      <c r="A31" s="334"/>
      <c r="B31" s="316"/>
      <c r="C31" s="318"/>
      <c r="D31" s="28" t="s">
        <v>33</v>
      </c>
      <c r="E31" s="52">
        <v>64</v>
      </c>
      <c r="F31" s="69">
        <v>60</v>
      </c>
      <c r="G31" s="69">
        <v>57</v>
      </c>
      <c r="H31" s="69">
        <v>58</v>
      </c>
      <c r="I31" s="55">
        <v>59</v>
      </c>
      <c r="J31" s="55">
        <v>56</v>
      </c>
      <c r="K31" s="70">
        <v>55</v>
      </c>
      <c r="L31" s="55">
        <v>65</v>
      </c>
      <c r="M31" s="55">
        <v>63</v>
      </c>
      <c r="N31" s="70">
        <v>53</v>
      </c>
      <c r="O31" s="70">
        <v>51</v>
      </c>
      <c r="P31" s="58">
        <v>63</v>
      </c>
      <c r="Q31" s="32">
        <f>(E31+F31+G31+H31+I31+J31+K31+L31+M31+N31+O31+P31)/12</f>
        <v>58.666666666666664</v>
      </c>
    </row>
    <row r="32" spans="1:17" s="2" customFormat="1" ht="12.75">
      <c r="A32" s="334"/>
      <c r="B32" s="316"/>
      <c r="C32" s="318"/>
      <c r="D32" s="16" t="s">
        <v>34</v>
      </c>
      <c r="E32" s="52">
        <v>9</v>
      </c>
      <c r="F32" s="69">
        <v>13</v>
      </c>
      <c r="G32" s="69">
        <v>8</v>
      </c>
      <c r="H32" s="69">
        <v>8</v>
      </c>
      <c r="I32" s="69">
        <v>5</v>
      </c>
      <c r="J32" s="55">
        <v>0</v>
      </c>
      <c r="K32" s="55">
        <v>0</v>
      </c>
      <c r="L32" s="70">
        <v>0</v>
      </c>
      <c r="M32" s="55">
        <v>2</v>
      </c>
      <c r="N32" s="70">
        <v>3</v>
      </c>
      <c r="O32" s="70">
        <v>9</v>
      </c>
      <c r="P32" s="58">
        <v>14</v>
      </c>
      <c r="Q32" s="44">
        <f>SUM(E32:P32)</f>
        <v>71</v>
      </c>
    </row>
    <row r="33" spans="1:17" s="2" customFormat="1" ht="13.5" thickBot="1">
      <c r="A33" s="335"/>
      <c r="B33" s="317"/>
      <c r="C33" s="319"/>
      <c r="D33" s="18" t="s">
        <v>35</v>
      </c>
      <c r="E33" s="53">
        <v>5</v>
      </c>
      <c r="F33" s="62">
        <v>7</v>
      </c>
      <c r="G33" s="62">
        <v>7</v>
      </c>
      <c r="H33" s="62">
        <v>9</v>
      </c>
      <c r="I33" s="62">
        <v>10</v>
      </c>
      <c r="J33" s="56">
        <v>12</v>
      </c>
      <c r="K33" s="56">
        <v>11</v>
      </c>
      <c r="L33" s="63">
        <v>9</v>
      </c>
      <c r="M33" s="56">
        <v>9</v>
      </c>
      <c r="N33" s="63">
        <v>7</v>
      </c>
      <c r="O33" s="63">
        <v>7</v>
      </c>
      <c r="P33" s="59">
        <v>8</v>
      </c>
      <c r="Q33" s="45">
        <f>SUM(E33:P33)</f>
        <v>101</v>
      </c>
    </row>
  </sheetData>
  <mergeCells count="40">
    <mergeCell ref="A1:Q1"/>
    <mergeCell ref="A2:Q2"/>
    <mergeCell ref="A3:Q3"/>
    <mergeCell ref="A4:D4"/>
    <mergeCell ref="E4:Q4"/>
    <mergeCell ref="A5:D5"/>
    <mergeCell ref="A6:A12"/>
    <mergeCell ref="B6:B8"/>
    <mergeCell ref="C6:C8"/>
    <mergeCell ref="B9:B12"/>
    <mergeCell ref="C9:C12"/>
    <mergeCell ref="A20:A26"/>
    <mergeCell ref="A13:A19"/>
    <mergeCell ref="B13:B15"/>
    <mergeCell ref="C13:C15"/>
    <mergeCell ref="B16:B19"/>
    <mergeCell ref="C16:C19"/>
    <mergeCell ref="B20:B22"/>
    <mergeCell ref="C20:C22"/>
    <mergeCell ref="B23:B26"/>
    <mergeCell ref="C23:C26"/>
    <mergeCell ref="A27:A33"/>
    <mergeCell ref="B27:B29"/>
    <mergeCell ref="C27:C29"/>
    <mergeCell ref="B30:B33"/>
    <mergeCell ref="C30:C33"/>
    <mergeCell ref="D25:D26"/>
    <mergeCell ref="E25:E26"/>
    <mergeCell ref="I25:I26"/>
    <mergeCell ref="H25:H26"/>
    <mergeCell ref="G25:G26"/>
    <mergeCell ref="F25:F26"/>
    <mergeCell ref="K25:K26"/>
    <mergeCell ref="J25:J26"/>
    <mergeCell ref="Q25:Q26"/>
    <mergeCell ref="P25:P26"/>
    <mergeCell ref="O25:O26"/>
    <mergeCell ref="N25:N26"/>
    <mergeCell ref="M25:M26"/>
    <mergeCell ref="L25:L2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23" customWidth="1"/>
    <col min="2" max="14" width="6.00390625" style="23" customWidth="1"/>
    <col min="15" max="16384" width="9.140625" style="23" customWidth="1"/>
  </cols>
  <sheetData>
    <row r="1" spans="1:14" ht="18.75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ht="12.75">
      <c r="A3" s="10" t="s">
        <v>157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4" ht="9.75" customHeight="1" thickBo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4"/>
    </row>
    <row r="5" spans="1:14" ht="53.25" customHeight="1" thickBot="1">
      <c r="A5" s="49" t="s">
        <v>44</v>
      </c>
      <c r="B5" s="24" t="s">
        <v>6</v>
      </c>
      <c r="C5" s="26" t="s">
        <v>7</v>
      </c>
      <c r="D5" s="26" t="s">
        <v>8</v>
      </c>
      <c r="E5" s="26" t="s">
        <v>9</v>
      </c>
      <c r="F5" s="26" t="s">
        <v>10</v>
      </c>
      <c r="G5" s="26" t="s">
        <v>11</v>
      </c>
      <c r="H5" s="26" t="s">
        <v>12</v>
      </c>
      <c r="I5" s="26" t="s">
        <v>13</v>
      </c>
      <c r="J5" s="26" t="s">
        <v>14</v>
      </c>
      <c r="K5" s="26" t="s">
        <v>15</v>
      </c>
      <c r="L5" s="26" t="s">
        <v>16</v>
      </c>
      <c r="M5" s="25" t="s">
        <v>17</v>
      </c>
      <c r="N5" s="47" t="s">
        <v>1</v>
      </c>
    </row>
    <row r="6" spans="1:14" ht="24.75" customHeight="1">
      <c r="A6" s="140" t="s">
        <v>45</v>
      </c>
      <c r="B6" s="154">
        <v>5.031</v>
      </c>
      <c r="C6" s="130">
        <v>3.999</v>
      </c>
      <c r="D6" s="130">
        <v>3.999</v>
      </c>
      <c r="E6" s="130">
        <v>5.031</v>
      </c>
      <c r="F6" s="130">
        <v>10.965</v>
      </c>
      <c r="G6" s="130">
        <v>3.999</v>
      </c>
      <c r="H6" s="130">
        <v>22.962000000000003</v>
      </c>
      <c r="I6" s="130">
        <v>18.06</v>
      </c>
      <c r="J6" s="130">
        <v>23.994000000000003</v>
      </c>
      <c r="K6" s="130">
        <v>26.058</v>
      </c>
      <c r="L6" s="130">
        <v>2.967</v>
      </c>
      <c r="M6" s="131">
        <v>2.064</v>
      </c>
      <c r="N6" s="132">
        <f>SUM(B6:M6)</f>
        <v>129.12900000000002</v>
      </c>
    </row>
    <row r="7" spans="1:14" ht="24.75" customHeight="1">
      <c r="A7" s="144" t="s">
        <v>46</v>
      </c>
      <c r="B7" s="155">
        <v>1.0530000000000002</v>
      </c>
      <c r="C7" s="133">
        <v>7.02</v>
      </c>
      <c r="D7" s="133">
        <v>7.02</v>
      </c>
      <c r="E7" s="133">
        <v>5.031</v>
      </c>
      <c r="F7" s="133">
        <v>5.967</v>
      </c>
      <c r="G7" s="133">
        <v>18.018</v>
      </c>
      <c r="H7" s="133">
        <v>23.049</v>
      </c>
      <c r="I7" s="133">
        <v>16.965</v>
      </c>
      <c r="J7" s="133">
        <v>18.018</v>
      </c>
      <c r="K7" s="133">
        <v>7.956</v>
      </c>
      <c r="L7" s="133">
        <v>5.031</v>
      </c>
      <c r="M7" s="134">
        <v>1.989</v>
      </c>
      <c r="N7" s="135">
        <f>SUM(B7:M7)</f>
        <v>117.117</v>
      </c>
    </row>
    <row r="8" spans="1:14" ht="24.75" customHeight="1">
      <c r="A8" s="144" t="s">
        <v>47</v>
      </c>
      <c r="B8" s="155">
        <v>0</v>
      </c>
      <c r="C8" s="133">
        <v>0</v>
      </c>
      <c r="D8" s="133">
        <v>1.008</v>
      </c>
      <c r="E8" s="133">
        <v>3.024</v>
      </c>
      <c r="F8" s="133">
        <v>3.024</v>
      </c>
      <c r="G8" s="133">
        <v>11.952</v>
      </c>
      <c r="H8" s="133">
        <v>33.984</v>
      </c>
      <c r="I8" s="133">
        <v>22.032</v>
      </c>
      <c r="J8" s="133">
        <v>52.992</v>
      </c>
      <c r="K8" s="133">
        <v>14.976</v>
      </c>
      <c r="L8" s="133">
        <v>0</v>
      </c>
      <c r="M8" s="134">
        <v>1.008</v>
      </c>
      <c r="N8" s="135">
        <f>SUM(B8:M8)</f>
        <v>144</v>
      </c>
    </row>
    <row r="9" spans="1:14" ht="24.75" customHeight="1" thickBot="1">
      <c r="A9" s="157" t="s">
        <v>48</v>
      </c>
      <c r="B9" s="156">
        <v>0</v>
      </c>
      <c r="C9" s="136">
        <v>0</v>
      </c>
      <c r="D9" s="136">
        <v>2</v>
      </c>
      <c r="E9" s="136">
        <v>1</v>
      </c>
      <c r="F9" s="136">
        <v>10</v>
      </c>
      <c r="G9" s="136">
        <v>61</v>
      </c>
      <c r="H9" s="136">
        <v>65</v>
      </c>
      <c r="I9" s="136">
        <v>42</v>
      </c>
      <c r="J9" s="136">
        <v>29</v>
      </c>
      <c r="K9" s="136">
        <v>65</v>
      </c>
      <c r="L9" s="136">
        <v>0</v>
      </c>
      <c r="M9" s="137">
        <v>0</v>
      </c>
      <c r="N9" s="138">
        <f>SUM(B9:M9)</f>
        <v>275</v>
      </c>
    </row>
    <row r="11" spans="1:5" ht="18.75">
      <c r="A11" s="6" t="s">
        <v>51</v>
      </c>
      <c r="B11" s="139"/>
      <c r="C11" s="139"/>
      <c r="D11" s="139"/>
      <c r="E11" s="139"/>
    </row>
    <row r="12" spans="1:5" ht="12.75">
      <c r="A12" s="5" t="s">
        <v>43</v>
      </c>
      <c r="B12" s="139"/>
      <c r="C12" s="139"/>
      <c r="D12" s="139"/>
      <c r="E12" s="139"/>
    </row>
    <row r="13" spans="1:5" ht="12.75">
      <c r="A13" s="10" t="s">
        <v>157</v>
      </c>
      <c r="B13" s="139"/>
      <c r="C13" s="139"/>
      <c r="D13" s="139"/>
      <c r="E13" s="139"/>
    </row>
    <row r="14" spans="1:5" ht="9.75" customHeight="1" thickBot="1">
      <c r="A14" s="5"/>
      <c r="B14" s="139"/>
      <c r="C14" s="139"/>
      <c r="D14" s="139"/>
      <c r="E14" s="139"/>
    </row>
    <row r="15" spans="1:5" ht="53.25" customHeight="1" thickBot="1">
      <c r="A15" s="129" t="s">
        <v>158</v>
      </c>
      <c r="B15" s="252" t="s">
        <v>45</v>
      </c>
      <c r="C15" s="253" t="s">
        <v>46</v>
      </c>
      <c r="D15" s="253" t="s">
        <v>47</v>
      </c>
      <c r="E15" s="254" t="s">
        <v>48</v>
      </c>
    </row>
    <row r="16" spans="1:5" ht="24.75" customHeight="1">
      <c r="A16" s="140" t="s">
        <v>5</v>
      </c>
      <c r="B16" s="141">
        <v>27.509099999999997</v>
      </c>
      <c r="C16" s="142">
        <v>22.88</v>
      </c>
      <c r="D16" s="142">
        <v>43.73</v>
      </c>
      <c r="E16" s="143">
        <v>325.3</v>
      </c>
    </row>
    <row r="17" spans="1:5" ht="24.75" customHeight="1">
      <c r="A17" s="144" t="s">
        <v>20</v>
      </c>
      <c r="B17" s="92">
        <v>54.432900000000004</v>
      </c>
      <c r="C17" s="93">
        <v>79.64</v>
      </c>
      <c r="D17" s="93">
        <v>86.5854</v>
      </c>
      <c r="E17" s="145">
        <v>273.59</v>
      </c>
    </row>
    <row r="18" spans="1:5" ht="24.75" customHeight="1">
      <c r="A18" s="144" t="s">
        <v>49</v>
      </c>
      <c r="B18" s="92">
        <v>36.288599999999995</v>
      </c>
      <c r="C18" s="93">
        <v>60.72</v>
      </c>
      <c r="D18" s="93">
        <v>86.5854</v>
      </c>
      <c r="E18" s="145">
        <v>232.8</v>
      </c>
    </row>
    <row r="19" spans="1:5" ht="24.75" customHeight="1">
      <c r="A19" s="48" t="s">
        <v>18</v>
      </c>
      <c r="B19" s="105">
        <v>254.0202</v>
      </c>
      <c r="C19" s="65">
        <v>155.32</v>
      </c>
      <c r="D19" s="65">
        <v>316.6052</v>
      </c>
      <c r="E19" s="146">
        <v>2372.19</v>
      </c>
    </row>
    <row r="20" spans="1:5" ht="24.75" customHeight="1" thickBot="1">
      <c r="A20" s="147" t="s">
        <v>19</v>
      </c>
      <c r="B20" s="148">
        <v>213.04919999999998</v>
      </c>
      <c r="C20" s="149">
        <v>121.44</v>
      </c>
      <c r="D20" s="149">
        <v>341.094</v>
      </c>
      <c r="E20" s="150">
        <v>827.08</v>
      </c>
    </row>
    <row r="21" spans="1:5" ht="24.75" customHeight="1" thickBot="1">
      <c r="A21" s="17" t="s">
        <v>50</v>
      </c>
      <c r="B21" s="151">
        <f>SUM(B16:B20)</f>
        <v>585.3</v>
      </c>
      <c r="C21" s="152">
        <f>SUM(C16:C20)</f>
        <v>440</v>
      </c>
      <c r="D21" s="152">
        <f>SUM(D16:D20)</f>
        <v>874.6000000000001</v>
      </c>
      <c r="E21" s="153">
        <f>SUM(E16:E20)</f>
        <v>4030.96</v>
      </c>
    </row>
  </sheetData>
  <mergeCells count="1">
    <mergeCell ref="A4:M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J179"/>
  <sheetViews>
    <sheetView workbookViewId="0" topLeftCell="A1">
      <selection activeCell="A5" sqref="A5"/>
    </sheetView>
  </sheetViews>
  <sheetFormatPr defaultColWidth="9.140625" defaultRowHeight="12.75"/>
  <cols>
    <col min="1" max="1" width="31.57421875" style="23" customWidth="1"/>
    <col min="2" max="2" width="6.57421875" style="23" bestFit="1" customWidth="1"/>
    <col min="3" max="3" width="8.140625" style="23" bestFit="1" customWidth="1"/>
    <col min="4" max="4" width="8.421875" style="23" customWidth="1"/>
    <col min="5" max="5" width="7.421875" style="23" bestFit="1" customWidth="1"/>
    <col min="6" max="6" width="8.8515625" style="23" bestFit="1" customWidth="1"/>
    <col min="7" max="7" width="8.140625" style="23" bestFit="1" customWidth="1"/>
    <col min="8" max="9" width="7.421875" style="23" bestFit="1" customWidth="1"/>
    <col min="10" max="10" width="9.00390625" style="275" customWidth="1"/>
    <col min="11" max="16384" width="9.140625" style="23" customWidth="1"/>
  </cols>
  <sheetData>
    <row r="1" spans="1:10" ht="18.75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5" t="s">
        <v>159</v>
      </c>
      <c r="B2" s="5"/>
      <c r="C2" s="5"/>
      <c r="D2" s="5"/>
      <c r="E2" s="5"/>
      <c r="F2" s="5"/>
      <c r="G2" s="5"/>
      <c r="H2" s="5"/>
      <c r="I2" s="5"/>
      <c r="J2" s="159"/>
    </row>
    <row r="3" spans="1:10" ht="9.75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3.5" thickBot="1">
      <c r="A4" s="250"/>
      <c r="B4" s="305">
        <v>2007</v>
      </c>
      <c r="C4" s="306"/>
      <c r="D4" s="306"/>
      <c r="E4" s="306"/>
      <c r="F4" s="306"/>
      <c r="G4" s="306"/>
      <c r="H4" s="306"/>
      <c r="I4" s="306"/>
      <c r="J4" s="307"/>
    </row>
    <row r="5" spans="1:10" ht="21.75" thickBot="1">
      <c r="A5" s="49" t="s">
        <v>53</v>
      </c>
      <c r="B5" s="118" t="s">
        <v>54</v>
      </c>
      <c r="C5" s="120" t="s">
        <v>55</v>
      </c>
      <c r="D5" s="120" t="s">
        <v>155</v>
      </c>
      <c r="E5" s="120" t="s">
        <v>56</v>
      </c>
      <c r="F5" s="120" t="s">
        <v>57</v>
      </c>
      <c r="G5" s="120" t="s">
        <v>58</v>
      </c>
      <c r="H5" s="120" t="s">
        <v>59</v>
      </c>
      <c r="I5" s="119" t="s">
        <v>60</v>
      </c>
      <c r="J5" s="17" t="s">
        <v>156</v>
      </c>
    </row>
    <row r="6" spans="1:10" ht="13.5" thickBot="1">
      <c r="A6" s="348" t="s">
        <v>61</v>
      </c>
      <c r="B6" s="349"/>
      <c r="C6" s="349"/>
      <c r="D6" s="349"/>
      <c r="E6" s="349"/>
      <c r="F6" s="349"/>
      <c r="G6" s="349"/>
      <c r="H6" s="349"/>
      <c r="I6" s="349"/>
      <c r="J6" s="350"/>
    </row>
    <row r="7" spans="1:10" ht="12.75">
      <c r="A7" s="259" t="s">
        <v>62</v>
      </c>
      <c r="B7" s="178">
        <v>8</v>
      </c>
      <c r="C7" s="179">
        <v>7</v>
      </c>
      <c r="D7" s="179">
        <v>18</v>
      </c>
      <c r="E7" s="179">
        <v>12</v>
      </c>
      <c r="F7" s="179">
        <v>10</v>
      </c>
      <c r="G7" s="179">
        <v>3</v>
      </c>
      <c r="H7" s="179">
        <v>3</v>
      </c>
      <c r="I7" s="180">
        <v>3</v>
      </c>
      <c r="J7" s="164">
        <f aca="true" t="shared" si="0" ref="J7:J12">SUM(B7:I7)</f>
        <v>64</v>
      </c>
    </row>
    <row r="8" spans="1:10" ht="12.75">
      <c r="A8" s="260" t="s">
        <v>63</v>
      </c>
      <c r="B8" s="181">
        <v>6</v>
      </c>
      <c r="C8" s="182">
        <v>2</v>
      </c>
      <c r="D8" s="182">
        <v>18</v>
      </c>
      <c r="E8" s="182">
        <v>3</v>
      </c>
      <c r="F8" s="182">
        <v>10</v>
      </c>
      <c r="G8" s="182">
        <v>3</v>
      </c>
      <c r="H8" s="182">
        <v>3</v>
      </c>
      <c r="I8" s="183">
        <v>3</v>
      </c>
      <c r="J8" s="165">
        <f t="shared" si="0"/>
        <v>48</v>
      </c>
    </row>
    <row r="9" spans="1:10" ht="12.75">
      <c r="A9" s="260" t="s">
        <v>64</v>
      </c>
      <c r="B9" s="160">
        <v>13650</v>
      </c>
      <c r="C9" s="161">
        <v>30725</v>
      </c>
      <c r="D9" s="161">
        <v>85903</v>
      </c>
      <c r="E9" s="161">
        <v>82575</v>
      </c>
      <c r="F9" s="161">
        <v>45125</v>
      </c>
      <c r="G9" s="161">
        <v>92500</v>
      </c>
      <c r="H9" s="161">
        <v>24600</v>
      </c>
      <c r="I9" s="163">
        <v>12400</v>
      </c>
      <c r="J9" s="166">
        <f t="shared" si="0"/>
        <v>387478</v>
      </c>
    </row>
    <row r="10" spans="1:10" ht="21">
      <c r="A10" s="260" t="s">
        <v>65</v>
      </c>
      <c r="B10" s="160">
        <v>12100</v>
      </c>
      <c r="C10" s="161">
        <v>1875</v>
      </c>
      <c r="D10" s="161">
        <v>85903</v>
      </c>
      <c r="E10" s="161">
        <v>15025</v>
      </c>
      <c r="F10" s="161">
        <v>45125</v>
      </c>
      <c r="G10" s="161">
        <v>92500</v>
      </c>
      <c r="H10" s="161">
        <v>24600</v>
      </c>
      <c r="I10" s="163">
        <v>12400</v>
      </c>
      <c r="J10" s="166">
        <f t="shared" si="0"/>
        <v>289528</v>
      </c>
    </row>
    <row r="11" spans="1:10" ht="21">
      <c r="A11" s="260" t="s">
        <v>66</v>
      </c>
      <c r="B11" s="160">
        <v>3300</v>
      </c>
      <c r="C11" s="161">
        <v>1875</v>
      </c>
      <c r="D11" s="161">
        <v>8580</v>
      </c>
      <c r="E11" s="161">
        <v>5525</v>
      </c>
      <c r="F11" s="161">
        <v>13680</v>
      </c>
      <c r="G11" s="161">
        <v>92500</v>
      </c>
      <c r="H11" s="161">
        <v>7600</v>
      </c>
      <c r="I11" s="163">
        <v>12400</v>
      </c>
      <c r="J11" s="166">
        <f t="shared" si="0"/>
        <v>145460</v>
      </c>
    </row>
    <row r="12" spans="1:10" ht="21.75" thickBot="1">
      <c r="A12" s="261" t="s">
        <v>67</v>
      </c>
      <c r="B12" s="228"/>
      <c r="C12" s="229"/>
      <c r="D12" s="187">
        <v>77313</v>
      </c>
      <c r="E12" s="229"/>
      <c r="F12" s="229"/>
      <c r="G12" s="229"/>
      <c r="H12" s="187">
        <v>11000</v>
      </c>
      <c r="I12" s="230"/>
      <c r="J12" s="188">
        <f t="shared" si="0"/>
        <v>88313</v>
      </c>
    </row>
    <row r="13" spans="1:10" ht="13.5" thickBot="1">
      <c r="A13" s="345" t="s">
        <v>68</v>
      </c>
      <c r="B13" s="346"/>
      <c r="C13" s="346"/>
      <c r="D13" s="346"/>
      <c r="E13" s="346"/>
      <c r="F13" s="346"/>
      <c r="G13" s="346"/>
      <c r="H13" s="346"/>
      <c r="I13" s="346"/>
      <c r="J13" s="347"/>
    </row>
    <row r="14" spans="1:10" ht="12.75">
      <c r="A14" s="259" t="s">
        <v>62</v>
      </c>
      <c r="B14" s="263">
        <v>35</v>
      </c>
      <c r="C14" s="179">
        <v>15</v>
      </c>
      <c r="D14" s="179">
        <v>12</v>
      </c>
      <c r="E14" s="179">
        <v>23</v>
      </c>
      <c r="F14" s="179">
        <v>3</v>
      </c>
      <c r="G14" s="179">
        <v>17</v>
      </c>
      <c r="H14" s="179">
        <v>5</v>
      </c>
      <c r="I14" s="180">
        <v>18</v>
      </c>
      <c r="J14" s="164">
        <f aca="true" t="shared" si="1" ref="J14:J19">SUM(B14:I14)</f>
        <v>128</v>
      </c>
    </row>
    <row r="15" spans="1:10" ht="12.75">
      <c r="A15" s="260" t="s">
        <v>63</v>
      </c>
      <c r="B15" s="184">
        <v>31</v>
      </c>
      <c r="C15" s="182">
        <v>13</v>
      </c>
      <c r="D15" s="182">
        <v>12</v>
      </c>
      <c r="E15" s="182">
        <v>1</v>
      </c>
      <c r="F15" s="182">
        <v>1</v>
      </c>
      <c r="G15" s="182">
        <v>17</v>
      </c>
      <c r="H15" s="182">
        <v>5</v>
      </c>
      <c r="I15" s="183">
        <v>18</v>
      </c>
      <c r="J15" s="165">
        <f t="shared" si="1"/>
        <v>98</v>
      </c>
    </row>
    <row r="16" spans="1:10" ht="21">
      <c r="A16" s="260" t="s">
        <v>69</v>
      </c>
      <c r="B16" s="264">
        <v>41100</v>
      </c>
      <c r="C16" s="192">
        <v>9108</v>
      </c>
      <c r="D16" s="192">
        <v>9350</v>
      </c>
      <c r="E16" s="192">
        <v>16095</v>
      </c>
      <c r="F16" s="192">
        <v>1500</v>
      </c>
      <c r="G16" s="192">
        <v>42215</v>
      </c>
      <c r="H16" s="192">
        <v>5945</v>
      </c>
      <c r="I16" s="196">
        <v>15520</v>
      </c>
      <c r="J16" s="166">
        <f t="shared" si="1"/>
        <v>140833</v>
      </c>
    </row>
    <row r="17" spans="1:10" ht="24.75" customHeight="1">
      <c r="A17" s="260" t="s">
        <v>70</v>
      </c>
      <c r="B17" s="264">
        <v>36600</v>
      </c>
      <c r="C17" s="192">
        <v>7508</v>
      </c>
      <c r="D17" s="192">
        <v>9350</v>
      </c>
      <c r="E17" s="192">
        <v>300</v>
      </c>
      <c r="F17" s="192">
        <v>200</v>
      </c>
      <c r="G17" s="192">
        <v>42215</v>
      </c>
      <c r="H17" s="192">
        <v>5945</v>
      </c>
      <c r="I17" s="196">
        <v>15520</v>
      </c>
      <c r="J17" s="166">
        <f t="shared" si="1"/>
        <v>117638</v>
      </c>
    </row>
    <row r="18" spans="1:10" ht="21.75" thickBot="1">
      <c r="A18" s="262" t="s">
        <v>71</v>
      </c>
      <c r="B18" s="265">
        <v>6633</v>
      </c>
      <c r="C18" s="193">
        <v>3408</v>
      </c>
      <c r="D18" s="193">
        <v>4111</v>
      </c>
      <c r="E18" s="110">
        <v>0</v>
      </c>
      <c r="F18" s="193">
        <v>200</v>
      </c>
      <c r="G18" s="193">
        <v>42215</v>
      </c>
      <c r="H18" s="193">
        <v>5945</v>
      </c>
      <c r="I18" s="266">
        <v>11875</v>
      </c>
      <c r="J18" s="170">
        <f t="shared" si="1"/>
        <v>74387</v>
      </c>
    </row>
    <row r="19" spans="1:10" ht="21.75" thickBot="1">
      <c r="A19" s="270" t="s">
        <v>72</v>
      </c>
      <c r="B19" s="267">
        <v>9933</v>
      </c>
      <c r="C19" s="268">
        <v>5283</v>
      </c>
      <c r="D19" s="268">
        <v>12691</v>
      </c>
      <c r="E19" s="268">
        <v>5525</v>
      </c>
      <c r="F19" s="268">
        <v>13880</v>
      </c>
      <c r="G19" s="268">
        <v>134715</v>
      </c>
      <c r="H19" s="268">
        <v>13545</v>
      </c>
      <c r="I19" s="269">
        <v>24275</v>
      </c>
      <c r="J19" s="167">
        <f t="shared" si="1"/>
        <v>219847</v>
      </c>
    </row>
    <row r="20" spans="1:10" ht="9.75" customHeight="1">
      <c r="A20" s="169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ht="18.75">
      <c r="A21" s="6" t="s">
        <v>73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5" t="s">
        <v>159</v>
      </c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ht="9.75" customHeight="1" thickBot="1">
      <c r="A23" s="5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3.5" thickBot="1">
      <c r="A24" s="169"/>
      <c r="B24" s="305">
        <v>2007</v>
      </c>
      <c r="C24" s="306"/>
      <c r="D24" s="306"/>
      <c r="E24" s="306"/>
      <c r="F24" s="306"/>
      <c r="G24" s="306"/>
      <c r="H24" s="306"/>
      <c r="I24" s="306"/>
      <c r="J24" s="307"/>
    </row>
    <row r="25" spans="1:10" s="271" customFormat="1" ht="21.75" thickBot="1">
      <c r="A25" s="46" t="s">
        <v>74</v>
      </c>
      <c r="B25" s="118" t="s">
        <v>54</v>
      </c>
      <c r="C25" s="120" t="s">
        <v>55</v>
      </c>
      <c r="D25" s="120" t="s">
        <v>155</v>
      </c>
      <c r="E25" s="120" t="s">
        <v>56</v>
      </c>
      <c r="F25" s="120" t="s">
        <v>57</v>
      </c>
      <c r="G25" s="120" t="s">
        <v>58</v>
      </c>
      <c r="H25" s="120" t="s">
        <v>59</v>
      </c>
      <c r="I25" s="119" t="s">
        <v>60</v>
      </c>
      <c r="J25" s="17" t="s">
        <v>156</v>
      </c>
    </row>
    <row r="26" spans="1:10" s="271" customFormat="1" ht="13.5" thickBot="1">
      <c r="A26" s="308" t="s">
        <v>75</v>
      </c>
      <c r="B26" s="344"/>
      <c r="C26" s="344"/>
      <c r="D26" s="344"/>
      <c r="E26" s="344"/>
      <c r="F26" s="344"/>
      <c r="G26" s="344"/>
      <c r="H26" s="344"/>
      <c r="I26" s="344"/>
      <c r="J26" s="309"/>
    </row>
    <row r="27" spans="1:10" ht="12.75">
      <c r="A27" s="259" t="s">
        <v>62</v>
      </c>
      <c r="B27" s="181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1</v>
      </c>
      <c r="H27" s="182">
        <v>1</v>
      </c>
      <c r="I27" s="182">
        <v>1</v>
      </c>
      <c r="J27" s="175">
        <f>SUM(B27:I27)</f>
        <v>3</v>
      </c>
    </row>
    <row r="28" spans="1:10" ht="12.75">
      <c r="A28" s="260" t="s">
        <v>76</v>
      </c>
      <c r="B28" s="181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1</v>
      </c>
      <c r="H28" s="182">
        <v>1</v>
      </c>
      <c r="I28" s="182">
        <v>1</v>
      </c>
      <c r="J28" s="175">
        <f aca="true" t="shared" si="2" ref="J28:J38">SUM(B28:I28)</f>
        <v>3</v>
      </c>
    </row>
    <row r="29" spans="1:10" ht="21">
      <c r="A29" s="260" t="s">
        <v>77</v>
      </c>
      <c r="B29" s="181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40000</v>
      </c>
      <c r="H29" s="182">
        <v>16000</v>
      </c>
      <c r="I29" s="182">
        <v>16000</v>
      </c>
      <c r="J29" s="282">
        <f t="shared" si="2"/>
        <v>72000</v>
      </c>
    </row>
    <row r="30" spans="1:10" ht="13.5" thickBot="1">
      <c r="A30" s="261" t="s">
        <v>78</v>
      </c>
      <c r="B30" s="185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32000</v>
      </c>
      <c r="H30" s="186">
        <v>7000</v>
      </c>
      <c r="I30" s="186">
        <v>10000</v>
      </c>
      <c r="J30" s="283">
        <f t="shared" si="2"/>
        <v>49000</v>
      </c>
    </row>
    <row r="31" spans="1:10" ht="13.5" thickBot="1">
      <c r="A31" s="308" t="s">
        <v>79</v>
      </c>
      <c r="B31" s="344"/>
      <c r="C31" s="344"/>
      <c r="D31" s="344"/>
      <c r="E31" s="344"/>
      <c r="F31" s="344"/>
      <c r="G31" s="344"/>
      <c r="H31" s="344"/>
      <c r="I31" s="344"/>
      <c r="J31" s="309"/>
    </row>
    <row r="32" spans="1:10" ht="12.75">
      <c r="A32" s="260" t="s">
        <v>154</v>
      </c>
      <c r="B32" s="181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1</v>
      </c>
      <c r="I32" s="182">
        <v>0</v>
      </c>
      <c r="J32" s="175">
        <f t="shared" si="2"/>
        <v>1</v>
      </c>
    </row>
    <row r="33" spans="1:10" ht="12.75">
      <c r="A33" s="260" t="s">
        <v>80</v>
      </c>
      <c r="B33" s="181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1</v>
      </c>
      <c r="H33" s="182">
        <v>1</v>
      </c>
      <c r="I33" s="182">
        <v>0</v>
      </c>
      <c r="J33" s="175">
        <f t="shared" si="2"/>
        <v>2</v>
      </c>
    </row>
    <row r="34" spans="1:10" ht="21">
      <c r="A34" s="260" t="s">
        <v>81</v>
      </c>
      <c r="B34" s="181">
        <v>1</v>
      </c>
      <c r="C34" s="182">
        <v>0</v>
      </c>
      <c r="D34" s="182">
        <v>1</v>
      </c>
      <c r="E34" s="182">
        <v>0</v>
      </c>
      <c r="F34" s="182">
        <v>1</v>
      </c>
      <c r="G34" s="182">
        <v>1</v>
      </c>
      <c r="H34" s="182">
        <v>0</v>
      </c>
      <c r="I34" s="182">
        <v>1</v>
      </c>
      <c r="J34" s="175">
        <f t="shared" si="2"/>
        <v>5</v>
      </c>
    </row>
    <row r="35" spans="1:10" ht="12.75">
      <c r="A35" s="260" t="s">
        <v>82</v>
      </c>
      <c r="B35" s="181">
        <v>0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 s="175">
        <f t="shared" si="2"/>
        <v>0</v>
      </c>
    </row>
    <row r="36" spans="1:10" ht="21">
      <c r="A36" s="260" t="s">
        <v>77</v>
      </c>
      <c r="B36" s="189">
        <v>8000</v>
      </c>
      <c r="C36" s="190">
        <v>0</v>
      </c>
      <c r="D36" s="227"/>
      <c r="E36" s="190">
        <v>0</v>
      </c>
      <c r="F36" s="190">
        <v>3500</v>
      </c>
      <c r="G36" s="190">
        <v>135000</v>
      </c>
      <c r="H36" s="190">
        <v>1750</v>
      </c>
      <c r="I36" s="227"/>
      <c r="J36" s="176">
        <f t="shared" si="2"/>
        <v>148250</v>
      </c>
    </row>
    <row r="37" spans="1:10" ht="12.75">
      <c r="A37" s="260" t="s">
        <v>78</v>
      </c>
      <c r="B37" s="181">
        <v>0</v>
      </c>
      <c r="C37" s="182">
        <v>0</v>
      </c>
      <c r="D37" s="182"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175">
        <f t="shared" si="2"/>
        <v>0</v>
      </c>
    </row>
    <row r="38" spans="1:10" ht="21.75" thickBot="1">
      <c r="A38" s="261" t="s">
        <v>83</v>
      </c>
      <c r="B38" s="185">
        <v>0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77">
        <f t="shared" si="2"/>
        <v>0</v>
      </c>
    </row>
    <row r="39" spans="1:10" s="272" customFormat="1" ht="9.75" customHeight="1">
      <c r="A39" s="169"/>
      <c r="B39" s="139"/>
      <c r="C39" s="139"/>
      <c r="D39" s="139"/>
      <c r="E39" s="139"/>
      <c r="F39" s="139"/>
      <c r="G39" s="139"/>
      <c r="H39" s="139"/>
      <c r="I39" s="139"/>
      <c r="J39" s="168"/>
    </row>
    <row r="40" spans="1:10" s="271" customFormat="1" ht="18.75">
      <c r="A40" s="6" t="s">
        <v>160</v>
      </c>
      <c r="B40" s="139"/>
      <c r="C40" s="139"/>
      <c r="D40" s="139"/>
      <c r="E40" s="139"/>
      <c r="F40" s="139"/>
      <c r="G40" s="139"/>
      <c r="H40" s="139"/>
      <c r="I40" s="139"/>
      <c r="J40" s="174"/>
    </row>
    <row r="41" spans="1:10" s="273" customFormat="1" ht="12.75">
      <c r="A41" s="5" t="s">
        <v>159</v>
      </c>
      <c r="B41" s="139"/>
      <c r="C41" s="139"/>
      <c r="D41" s="139"/>
      <c r="E41" s="139"/>
      <c r="F41" s="139"/>
      <c r="G41" s="139"/>
      <c r="H41" s="139"/>
      <c r="I41" s="139"/>
      <c r="J41" s="174"/>
    </row>
    <row r="42" spans="1:10" ht="9.75" customHeight="1" thickBot="1">
      <c r="A42" s="5"/>
      <c r="B42" s="139"/>
      <c r="C42" s="139"/>
      <c r="D42" s="139"/>
      <c r="E42" s="139"/>
      <c r="F42" s="139"/>
      <c r="G42" s="139"/>
      <c r="H42" s="139"/>
      <c r="I42" s="139"/>
      <c r="J42" s="174"/>
    </row>
    <row r="43" spans="1:10" ht="13.5" thickBot="1">
      <c r="A43" s="5"/>
      <c r="B43" s="305">
        <v>2007</v>
      </c>
      <c r="C43" s="306"/>
      <c r="D43" s="306"/>
      <c r="E43" s="306"/>
      <c r="F43" s="306"/>
      <c r="G43" s="306"/>
      <c r="H43" s="306"/>
      <c r="I43" s="306"/>
      <c r="J43" s="307"/>
    </row>
    <row r="44" spans="1:10" s="273" customFormat="1" ht="21.75" thickBot="1">
      <c r="A44" s="46" t="s">
        <v>84</v>
      </c>
      <c r="B44" s="118" t="s">
        <v>54</v>
      </c>
      <c r="C44" s="120" t="s">
        <v>55</v>
      </c>
      <c r="D44" s="120" t="s">
        <v>155</v>
      </c>
      <c r="E44" s="120" t="s">
        <v>56</v>
      </c>
      <c r="F44" s="120" t="s">
        <v>57</v>
      </c>
      <c r="G44" s="120" t="s">
        <v>58</v>
      </c>
      <c r="H44" s="120" t="s">
        <v>59</v>
      </c>
      <c r="I44" s="119" t="s">
        <v>60</v>
      </c>
      <c r="J44" s="17" t="s">
        <v>156</v>
      </c>
    </row>
    <row r="45" spans="1:10" ht="12.75">
      <c r="A45" s="260" t="s">
        <v>85</v>
      </c>
      <c r="B45" s="191">
        <v>81</v>
      </c>
      <c r="C45" s="192">
        <v>85</v>
      </c>
      <c r="D45" s="192">
        <v>100</v>
      </c>
      <c r="E45" s="192">
        <v>44</v>
      </c>
      <c r="F45" s="192">
        <v>17</v>
      </c>
      <c r="G45" s="192">
        <v>7</v>
      </c>
      <c r="H45" s="192">
        <v>86</v>
      </c>
      <c r="I45" s="196">
        <v>61</v>
      </c>
      <c r="J45" s="166">
        <f>SUM(B45:I45)</f>
        <v>481</v>
      </c>
    </row>
    <row r="46" spans="1:10" ht="12.75">
      <c r="A46" s="260" t="s">
        <v>86</v>
      </c>
      <c r="B46" s="191">
        <v>25</v>
      </c>
      <c r="C46" s="192">
        <v>44</v>
      </c>
      <c r="D46" s="192">
        <v>200</v>
      </c>
      <c r="E46" s="192">
        <v>43</v>
      </c>
      <c r="F46" s="192">
        <v>13</v>
      </c>
      <c r="G46" s="192">
        <v>7</v>
      </c>
      <c r="H46" s="192">
        <v>79</v>
      </c>
      <c r="I46" s="196">
        <v>34</v>
      </c>
      <c r="J46" s="166">
        <f>SUM(B46:I46)</f>
        <v>445</v>
      </c>
    </row>
    <row r="47" spans="1:10" ht="12.75">
      <c r="A47" s="260" t="s">
        <v>87</v>
      </c>
      <c r="B47" s="191">
        <v>42400</v>
      </c>
      <c r="C47" s="192">
        <v>9750</v>
      </c>
      <c r="D47" s="192">
        <v>500</v>
      </c>
      <c r="E47" s="192">
        <v>7025</v>
      </c>
      <c r="F47" s="192">
        <v>6390</v>
      </c>
      <c r="G47" s="192">
        <v>60155</v>
      </c>
      <c r="H47" s="192">
        <v>10555</v>
      </c>
      <c r="I47" s="196">
        <v>8010</v>
      </c>
      <c r="J47" s="166">
        <f>SUM(B47:I47)</f>
        <v>144785</v>
      </c>
    </row>
    <row r="48" spans="1:10" ht="12.75">
      <c r="A48" s="260" t="s">
        <v>88</v>
      </c>
      <c r="B48" s="191">
        <v>4600</v>
      </c>
      <c r="C48" s="192">
        <v>3750</v>
      </c>
      <c r="D48" s="192">
        <v>200</v>
      </c>
      <c r="E48" s="192">
        <v>6525</v>
      </c>
      <c r="F48" s="192">
        <v>4595</v>
      </c>
      <c r="G48" s="192">
        <v>60155</v>
      </c>
      <c r="H48" s="192">
        <v>9930</v>
      </c>
      <c r="I48" s="196">
        <v>5985</v>
      </c>
      <c r="J48" s="166">
        <f>SUM(B48:I48)</f>
        <v>95740</v>
      </c>
    </row>
    <row r="49" spans="1:10" ht="21.75" thickBot="1">
      <c r="A49" s="261" t="s">
        <v>89</v>
      </c>
      <c r="B49" s="195">
        <v>839500</v>
      </c>
      <c r="C49" s="187">
        <v>684375</v>
      </c>
      <c r="D49" s="187">
        <v>36500</v>
      </c>
      <c r="E49" s="187">
        <v>1190813</v>
      </c>
      <c r="F49" s="187">
        <v>838588</v>
      </c>
      <c r="G49" s="187">
        <v>10978288</v>
      </c>
      <c r="H49" s="187">
        <v>1812225</v>
      </c>
      <c r="I49" s="197">
        <v>1092263</v>
      </c>
      <c r="J49" s="188">
        <f>SUM(B49:I49)</f>
        <v>17472552</v>
      </c>
    </row>
    <row r="50" spans="1:10" s="271" customFormat="1" ht="9.75" customHeight="1">
      <c r="A50" s="169"/>
      <c r="B50" s="194"/>
      <c r="C50" s="194"/>
      <c r="D50" s="194"/>
      <c r="E50" s="194"/>
      <c r="F50" s="194"/>
      <c r="G50" s="194"/>
      <c r="H50" s="194"/>
      <c r="I50" s="194"/>
      <c r="J50" s="173"/>
    </row>
    <row r="51" spans="1:10" s="271" customFormat="1" ht="9.75" customHeight="1">
      <c r="A51" s="169"/>
      <c r="B51" s="194"/>
      <c r="C51" s="194"/>
      <c r="D51" s="194"/>
      <c r="E51" s="194"/>
      <c r="F51" s="194"/>
      <c r="G51" s="194"/>
      <c r="H51" s="194"/>
      <c r="I51" s="194"/>
      <c r="J51" s="173"/>
    </row>
    <row r="52" spans="1:10" s="271" customFormat="1" ht="9.75" customHeight="1">
      <c r="A52" s="169"/>
      <c r="B52" s="194"/>
      <c r="C52" s="194"/>
      <c r="D52" s="194"/>
      <c r="E52" s="194"/>
      <c r="F52" s="194"/>
      <c r="G52" s="194"/>
      <c r="H52" s="194"/>
      <c r="I52" s="194"/>
      <c r="J52" s="173"/>
    </row>
    <row r="53" spans="1:10" s="271" customFormat="1" ht="18.75">
      <c r="A53" s="6" t="s">
        <v>92</v>
      </c>
      <c r="B53" s="194"/>
      <c r="C53" s="194"/>
      <c r="D53" s="194"/>
      <c r="E53" s="194"/>
      <c r="F53" s="194"/>
      <c r="G53" s="194"/>
      <c r="H53" s="194"/>
      <c r="I53" s="194"/>
      <c r="J53" s="173"/>
    </row>
    <row r="54" spans="1:10" s="273" customFormat="1" ht="12.75">
      <c r="A54" s="5" t="s">
        <v>159</v>
      </c>
      <c r="B54" s="194"/>
      <c r="C54" s="194"/>
      <c r="D54" s="194"/>
      <c r="E54" s="194"/>
      <c r="F54" s="194"/>
      <c r="G54" s="194"/>
      <c r="H54" s="194"/>
      <c r="I54" s="194"/>
      <c r="J54" s="173"/>
    </row>
    <row r="55" spans="1:10" s="273" customFormat="1" ht="9.75" customHeight="1" thickBot="1">
      <c r="A55" s="5"/>
      <c r="B55" s="194"/>
      <c r="C55" s="194"/>
      <c r="D55" s="194"/>
      <c r="E55" s="194"/>
      <c r="F55" s="194"/>
      <c r="G55" s="194"/>
      <c r="H55" s="194"/>
      <c r="I55" s="194"/>
      <c r="J55" s="173"/>
    </row>
    <row r="56" spans="1:10" s="273" customFormat="1" ht="13.5" thickBot="1">
      <c r="A56" s="5"/>
      <c r="B56" s="305">
        <v>2007</v>
      </c>
      <c r="C56" s="306"/>
      <c r="D56" s="306"/>
      <c r="E56" s="306"/>
      <c r="F56" s="306"/>
      <c r="G56" s="306"/>
      <c r="H56" s="306"/>
      <c r="I56" s="306"/>
      <c r="J56" s="307"/>
    </row>
    <row r="57" spans="1:10" ht="21.75" thickBot="1">
      <c r="A57" s="158" t="s">
        <v>90</v>
      </c>
      <c r="B57" s="118" t="s">
        <v>54</v>
      </c>
      <c r="C57" s="120" t="s">
        <v>55</v>
      </c>
      <c r="D57" s="120" t="s">
        <v>155</v>
      </c>
      <c r="E57" s="120" t="s">
        <v>56</v>
      </c>
      <c r="F57" s="120" t="s">
        <v>57</v>
      </c>
      <c r="G57" s="120" t="s">
        <v>58</v>
      </c>
      <c r="H57" s="120" t="s">
        <v>59</v>
      </c>
      <c r="I57" s="119" t="s">
        <v>60</v>
      </c>
      <c r="J57" s="17" t="s">
        <v>156</v>
      </c>
    </row>
    <row r="58" spans="1:10" ht="13.5" thickBot="1">
      <c r="A58" s="345" t="s">
        <v>91</v>
      </c>
      <c r="B58" s="346"/>
      <c r="C58" s="346"/>
      <c r="D58" s="346"/>
      <c r="E58" s="346"/>
      <c r="F58" s="346"/>
      <c r="G58" s="346"/>
      <c r="H58" s="346"/>
      <c r="I58" s="346"/>
      <c r="J58" s="347"/>
    </row>
    <row r="59" spans="1:10" ht="12.75">
      <c r="A59" s="259" t="s">
        <v>93</v>
      </c>
      <c r="B59" s="200">
        <v>183883</v>
      </c>
      <c r="C59" s="114">
        <v>209015</v>
      </c>
      <c r="D59" s="114">
        <v>129201</v>
      </c>
      <c r="E59" s="114">
        <v>67500</v>
      </c>
      <c r="F59" s="114">
        <v>17810</v>
      </c>
      <c r="G59" s="231"/>
      <c r="H59" s="114">
        <v>79050</v>
      </c>
      <c r="I59" s="124">
        <v>159331</v>
      </c>
      <c r="J59" s="125">
        <f>SUM(B59:I59)</f>
        <v>845790</v>
      </c>
    </row>
    <row r="60" spans="1:10" ht="12.75">
      <c r="A60" s="260" t="s">
        <v>94</v>
      </c>
      <c r="B60" s="189">
        <v>60</v>
      </c>
      <c r="C60" s="190">
        <v>50</v>
      </c>
      <c r="D60" s="190">
        <v>50</v>
      </c>
      <c r="E60" s="190">
        <v>100</v>
      </c>
      <c r="F60" s="190">
        <v>35</v>
      </c>
      <c r="G60" s="227"/>
      <c r="H60" s="190">
        <v>80</v>
      </c>
      <c r="I60" s="207">
        <v>20</v>
      </c>
      <c r="J60" s="209">
        <v>53</v>
      </c>
    </row>
    <row r="61" spans="1:10" ht="13.5" thickBot="1">
      <c r="A61" s="261" t="s">
        <v>95</v>
      </c>
      <c r="B61" s="201">
        <v>500</v>
      </c>
      <c r="C61" s="202">
        <v>300</v>
      </c>
      <c r="D61" s="202">
        <v>250</v>
      </c>
      <c r="E61" s="202">
        <v>300</v>
      </c>
      <c r="F61" s="202">
        <v>150</v>
      </c>
      <c r="G61" s="232"/>
      <c r="H61" s="202">
        <v>500</v>
      </c>
      <c r="I61" s="208">
        <v>350</v>
      </c>
      <c r="J61" s="210">
        <v>361</v>
      </c>
    </row>
    <row r="62" spans="1:10" ht="13.5" thickBot="1">
      <c r="A62" s="345" t="s">
        <v>96</v>
      </c>
      <c r="B62" s="346"/>
      <c r="C62" s="346"/>
      <c r="D62" s="346"/>
      <c r="E62" s="346"/>
      <c r="F62" s="346"/>
      <c r="G62" s="346"/>
      <c r="H62" s="346"/>
      <c r="I62" s="346"/>
      <c r="J62" s="347"/>
    </row>
    <row r="63" spans="1:10" ht="12.75">
      <c r="A63" s="259" t="s">
        <v>93</v>
      </c>
      <c r="B63" s="203">
        <v>146326</v>
      </c>
      <c r="C63" s="111">
        <v>175891</v>
      </c>
      <c r="D63" s="111">
        <v>379723</v>
      </c>
      <c r="E63" s="111">
        <v>235745</v>
      </c>
      <c r="F63" s="111">
        <v>42629</v>
      </c>
      <c r="G63" s="111">
        <v>333660</v>
      </c>
      <c r="H63" s="111">
        <v>130710</v>
      </c>
      <c r="I63" s="206">
        <v>245800</v>
      </c>
      <c r="J63" s="125">
        <f>SUM(B63:I63)</f>
        <v>1690484</v>
      </c>
    </row>
    <row r="64" spans="1:10" ht="12.75">
      <c r="A64" s="260" t="s">
        <v>94</v>
      </c>
      <c r="B64" s="204">
        <v>11</v>
      </c>
      <c r="C64" s="190">
        <v>80</v>
      </c>
      <c r="D64" s="190">
        <v>20</v>
      </c>
      <c r="E64" s="190">
        <v>25</v>
      </c>
      <c r="F64" s="190">
        <v>13</v>
      </c>
      <c r="G64" s="190">
        <v>12</v>
      </c>
      <c r="H64" s="190">
        <v>80</v>
      </c>
      <c r="I64" s="207">
        <v>25</v>
      </c>
      <c r="J64" s="209">
        <v>30</v>
      </c>
    </row>
    <row r="65" spans="1:10" ht="13.5" thickBot="1">
      <c r="A65" s="261" t="s">
        <v>95</v>
      </c>
      <c r="B65" s="205">
        <v>400</v>
      </c>
      <c r="C65" s="202">
        <v>200</v>
      </c>
      <c r="D65" s="202">
        <v>200</v>
      </c>
      <c r="E65" s="202">
        <v>300</v>
      </c>
      <c r="F65" s="202">
        <v>150</v>
      </c>
      <c r="G65" s="202">
        <v>1000</v>
      </c>
      <c r="H65" s="202">
        <v>350</v>
      </c>
      <c r="I65" s="208">
        <v>150</v>
      </c>
      <c r="J65" s="210">
        <v>392</v>
      </c>
    </row>
    <row r="66" spans="1:10" ht="13.5" thickBot="1">
      <c r="A66" s="345" t="s">
        <v>96</v>
      </c>
      <c r="B66" s="346"/>
      <c r="C66" s="346"/>
      <c r="D66" s="346"/>
      <c r="E66" s="346"/>
      <c r="F66" s="346"/>
      <c r="G66" s="346"/>
      <c r="H66" s="346"/>
      <c r="I66" s="346"/>
      <c r="J66" s="347"/>
    </row>
    <row r="67" spans="1:10" ht="12.75">
      <c r="A67" s="260" t="s">
        <v>97</v>
      </c>
      <c r="B67" s="189" t="s">
        <v>21</v>
      </c>
      <c r="C67" s="190">
        <v>0</v>
      </c>
      <c r="D67" s="190" t="s">
        <v>22</v>
      </c>
      <c r="E67" s="227"/>
      <c r="F67" s="227"/>
      <c r="G67" s="190">
        <v>0</v>
      </c>
      <c r="H67" s="190" t="s">
        <v>23</v>
      </c>
      <c r="I67" s="207">
        <v>0</v>
      </c>
      <c r="J67" s="220"/>
    </row>
    <row r="68" spans="1:10" ht="13.5" thickBot="1">
      <c r="A68" s="261" t="s">
        <v>93</v>
      </c>
      <c r="B68" s="201">
        <v>20000</v>
      </c>
      <c r="C68" s="202">
        <v>0</v>
      </c>
      <c r="D68" s="202">
        <v>280000</v>
      </c>
      <c r="E68" s="232"/>
      <c r="F68" s="232"/>
      <c r="G68" s="202">
        <v>0</v>
      </c>
      <c r="H68" s="202">
        <v>45000</v>
      </c>
      <c r="I68" s="208">
        <v>0</v>
      </c>
      <c r="J68" s="210">
        <f>SUM(B68:I68)</f>
        <v>345000</v>
      </c>
    </row>
    <row r="69" spans="1:10" s="271" customFormat="1" ht="9.75" customHeight="1">
      <c r="A69" s="169"/>
      <c r="B69" s="211"/>
      <c r="C69" s="211"/>
      <c r="D69" s="211"/>
      <c r="E69" s="211"/>
      <c r="F69" s="211"/>
      <c r="G69" s="211"/>
      <c r="H69" s="211"/>
      <c r="I69" s="211"/>
      <c r="J69" s="212"/>
    </row>
    <row r="70" spans="1:10" s="271" customFormat="1" ht="18.75">
      <c r="A70" s="6" t="s">
        <v>161</v>
      </c>
      <c r="B70" s="211"/>
      <c r="C70" s="211"/>
      <c r="D70" s="211"/>
      <c r="E70" s="211"/>
      <c r="F70" s="211"/>
      <c r="G70" s="211"/>
      <c r="H70" s="211"/>
      <c r="I70" s="211"/>
      <c r="J70" s="212"/>
    </row>
    <row r="71" spans="1:10" s="271" customFormat="1" ht="12.75">
      <c r="A71" s="5" t="s">
        <v>159</v>
      </c>
      <c r="B71" s="211"/>
      <c r="C71" s="211"/>
      <c r="D71" s="211"/>
      <c r="E71" s="211"/>
      <c r="F71" s="211"/>
      <c r="G71" s="211"/>
      <c r="H71" s="211"/>
      <c r="I71" s="211"/>
      <c r="J71" s="212"/>
    </row>
    <row r="72" spans="1:10" s="271" customFormat="1" ht="9.75" customHeight="1" thickBot="1">
      <c r="A72" s="169"/>
      <c r="B72" s="211"/>
      <c r="C72" s="211"/>
      <c r="D72" s="211"/>
      <c r="E72" s="211"/>
      <c r="F72" s="211"/>
      <c r="G72" s="211"/>
      <c r="H72" s="211"/>
      <c r="I72" s="211"/>
      <c r="J72" s="212"/>
    </row>
    <row r="73" spans="1:10" s="271" customFormat="1" ht="13.5" thickBot="1">
      <c r="A73" s="169"/>
      <c r="B73" s="305">
        <v>2007</v>
      </c>
      <c r="C73" s="306"/>
      <c r="D73" s="306"/>
      <c r="E73" s="306"/>
      <c r="F73" s="306"/>
      <c r="G73" s="306"/>
      <c r="H73" s="306"/>
      <c r="I73" s="306"/>
      <c r="J73" s="307"/>
    </row>
    <row r="74" spans="1:10" ht="21.75" thickBot="1">
      <c r="A74" s="46" t="s">
        <v>98</v>
      </c>
      <c r="B74" s="118" t="s">
        <v>54</v>
      </c>
      <c r="C74" s="120" t="s">
        <v>55</v>
      </c>
      <c r="D74" s="120" t="s">
        <v>155</v>
      </c>
      <c r="E74" s="120" t="s">
        <v>56</v>
      </c>
      <c r="F74" s="120" t="s">
        <v>57</v>
      </c>
      <c r="G74" s="120" t="s">
        <v>58</v>
      </c>
      <c r="H74" s="120" t="s">
        <v>59</v>
      </c>
      <c r="I74" s="119" t="s">
        <v>60</v>
      </c>
      <c r="J74" s="17" t="s">
        <v>156</v>
      </c>
    </row>
    <row r="75" spans="1:10" ht="13.5" thickBot="1">
      <c r="A75" s="345" t="s">
        <v>99</v>
      </c>
      <c r="B75" s="346"/>
      <c r="C75" s="346"/>
      <c r="D75" s="346"/>
      <c r="E75" s="346"/>
      <c r="F75" s="346"/>
      <c r="G75" s="346"/>
      <c r="H75" s="346"/>
      <c r="I75" s="346"/>
      <c r="J75" s="347"/>
    </row>
    <row r="76" spans="1:10" ht="21">
      <c r="A76" s="260" t="s">
        <v>100</v>
      </c>
      <c r="B76" s="189">
        <v>60450</v>
      </c>
      <c r="C76" s="190">
        <v>19008</v>
      </c>
      <c r="D76" s="190">
        <v>22327</v>
      </c>
      <c r="E76" s="190">
        <v>38339</v>
      </c>
      <c r="F76" s="190">
        <v>23184</v>
      </c>
      <c r="G76" s="190">
        <v>119048</v>
      </c>
      <c r="H76" s="190">
        <v>27696</v>
      </c>
      <c r="I76" s="207">
        <v>38489</v>
      </c>
      <c r="J76" s="125">
        <f>SUM(B76:I76)</f>
        <v>348541</v>
      </c>
    </row>
    <row r="77" spans="1:10" ht="12.75">
      <c r="A77" s="260" t="s">
        <v>101</v>
      </c>
      <c r="B77" s="189">
        <v>5256</v>
      </c>
      <c r="C77" s="190">
        <v>2530</v>
      </c>
      <c r="D77" s="190">
        <v>9557</v>
      </c>
      <c r="E77" s="190">
        <v>3159</v>
      </c>
      <c r="F77" s="190">
        <v>3807</v>
      </c>
      <c r="G77" s="190">
        <v>58153</v>
      </c>
      <c r="H77" s="190">
        <v>7732</v>
      </c>
      <c r="I77" s="207">
        <v>12468</v>
      </c>
      <c r="J77" s="209">
        <v>102932</v>
      </c>
    </row>
    <row r="78" spans="1:10" ht="12.75">
      <c r="A78" s="260" t="s">
        <v>102</v>
      </c>
      <c r="B78" s="198">
        <v>38</v>
      </c>
      <c r="C78" s="112">
        <v>17</v>
      </c>
      <c r="D78" s="112">
        <v>373</v>
      </c>
      <c r="E78" s="112">
        <v>11</v>
      </c>
      <c r="F78" s="112">
        <v>14</v>
      </c>
      <c r="G78" s="112">
        <v>785</v>
      </c>
      <c r="H78" s="112">
        <v>258</v>
      </c>
      <c r="I78" s="221">
        <v>264</v>
      </c>
      <c r="J78" s="209">
        <f>SUM(B78:I78)</f>
        <v>1760</v>
      </c>
    </row>
    <row r="79" spans="1:10" ht="12.75">
      <c r="A79" s="276" t="s">
        <v>103</v>
      </c>
      <c r="B79" s="213">
        <v>0</v>
      </c>
      <c r="C79" s="214">
        <v>0</v>
      </c>
      <c r="D79" s="214">
        <v>0</v>
      </c>
      <c r="E79" s="214">
        <v>0</v>
      </c>
      <c r="F79" s="214">
        <v>0</v>
      </c>
      <c r="G79" s="214">
        <v>30000</v>
      </c>
      <c r="H79" s="214">
        <v>0</v>
      </c>
      <c r="I79" s="222">
        <v>0</v>
      </c>
      <c r="J79" s="209">
        <f>SUM(B79:I79)</f>
        <v>30000</v>
      </c>
    </row>
    <row r="80" spans="1:10" ht="12.75">
      <c r="A80" s="276" t="s">
        <v>104</v>
      </c>
      <c r="B80" s="213">
        <v>5526</v>
      </c>
      <c r="C80" s="214">
        <v>2530</v>
      </c>
      <c r="D80" s="214">
        <v>9557</v>
      </c>
      <c r="E80" s="214">
        <v>3159</v>
      </c>
      <c r="F80" s="214">
        <v>3807</v>
      </c>
      <c r="G80" s="214">
        <v>28153</v>
      </c>
      <c r="H80" s="214">
        <v>7732</v>
      </c>
      <c r="I80" s="222">
        <v>12468</v>
      </c>
      <c r="J80" s="209">
        <f>SUM(B80:I80)</f>
        <v>72932</v>
      </c>
    </row>
    <row r="81" spans="1:10" ht="21">
      <c r="A81" s="260" t="s">
        <v>105</v>
      </c>
      <c r="B81" s="213">
        <v>5694</v>
      </c>
      <c r="C81" s="214">
        <v>2203</v>
      </c>
      <c r="D81" s="214">
        <v>14164</v>
      </c>
      <c r="E81" s="214">
        <v>3197</v>
      </c>
      <c r="F81" s="214">
        <v>4395</v>
      </c>
      <c r="G81" s="214">
        <v>36382</v>
      </c>
      <c r="H81" s="214">
        <v>8316</v>
      </c>
      <c r="I81" s="222">
        <v>13102</v>
      </c>
      <c r="J81" s="209">
        <f>SUM(B81:I81)</f>
        <v>87453</v>
      </c>
    </row>
    <row r="82" spans="1:10" ht="21">
      <c r="A82" s="260" t="s">
        <v>106</v>
      </c>
      <c r="B82" s="216">
        <v>15.24</v>
      </c>
      <c r="C82" s="217">
        <v>22.18</v>
      </c>
      <c r="D82" s="218">
        <v>71.34</v>
      </c>
      <c r="E82" s="218">
        <v>13.73</v>
      </c>
      <c r="F82" s="218">
        <v>27.37</v>
      </c>
      <c r="G82" s="218">
        <v>81.41</v>
      </c>
      <c r="H82" s="218">
        <v>46.53</v>
      </c>
      <c r="I82" s="223">
        <v>53.99</v>
      </c>
      <c r="J82" s="224">
        <v>41.47</v>
      </c>
    </row>
    <row r="83" spans="1:10" ht="21.75" thickBot="1">
      <c r="A83" s="260" t="s">
        <v>107</v>
      </c>
      <c r="B83" s="216">
        <v>15.24</v>
      </c>
      <c r="C83" s="217">
        <v>22.18</v>
      </c>
      <c r="D83" s="218">
        <v>71.34</v>
      </c>
      <c r="E83" s="218">
        <v>13.73</v>
      </c>
      <c r="F83" s="218">
        <v>27.37</v>
      </c>
      <c r="G83" s="218">
        <v>81.41</v>
      </c>
      <c r="H83" s="218">
        <v>46.53</v>
      </c>
      <c r="I83" s="223">
        <v>53.99</v>
      </c>
      <c r="J83" s="225">
        <v>41.47</v>
      </c>
    </row>
    <row r="84" spans="1:10" ht="13.5" thickBot="1">
      <c r="A84" s="345" t="s">
        <v>108</v>
      </c>
      <c r="B84" s="346"/>
      <c r="C84" s="346"/>
      <c r="D84" s="346"/>
      <c r="E84" s="346"/>
      <c r="F84" s="346"/>
      <c r="G84" s="346"/>
      <c r="H84" s="346"/>
      <c r="I84" s="346"/>
      <c r="J84" s="347"/>
    </row>
    <row r="85" spans="1:10" ht="21">
      <c r="A85" s="260" t="s">
        <v>109</v>
      </c>
      <c r="B85" s="213">
        <v>1310</v>
      </c>
      <c r="C85" s="190">
        <v>0</v>
      </c>
      <c r="D85" s="214">
        <v>5201</v>
      </c>
      <c r="E85" s="214">
        <v>0</v>
      </c>
      <c r="F85" s="214">
        <v>0</v>
      </c>
      <c r="G85" s="214">
        <v>0</v>
      </c>
      <c r="H85" s="214">
        <v>168</v>
      </c>
      <c r="I85" s="222">
        <v>0</v>
      </c>
      <c r="J85" s="125">
        <f>SUM(B85:I85)</f>
        <v>6679</v>
      </c>
    </row>
    <row r="86" spans="1:10" ht="13.5" thickBot="1">
      <c r="A86" s="262" t="s">
        <v>110</v>
      </c>
      <c r="B86" s="213">
        <v>224</v>
      </c>
      <c r="C86" s="215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22</v>
      </c>
      <c r="I86" s="222">
        <v>0</v>
      </c>
      <c r="J86" s="128">
        <f aca="true" t="shared" si="3" ref="J86:J91">SUM(B86:I86)</f>
        <v>246</v>
      </c>
    </row>
    <row r="87" spans="1:10" ht="13.5" thickBot="1">
      <c r="A87" s="270" t="s">
        <v>111</v>
      </c>
      <c r="B87" s="278">
        <f>SUM(B85:B86)</f>
        <v>1534</v>
      </c>
      <c r="C87" s="279">
        <f aca="true" t="shared" si="4" ref="C87:J87">SUM(C85:C86)</f>
        <v>0</v>
      </c>
      <c r="D87" s="278">
        <f t="shared" si="4"/>
        <v>5201</v>
      </c>
      <c r="E87" s="278">
        <f t="shared" si="4"/>
        <v>0</v>
      </c>
      <c r="F87" s="278">
        <f t="shared" si="4"/>
        <v>0</v>
      </c>
      <c r="G87" s="278">
        <f t="shared" si="4"/>
        <v>0</v>
      </c>
      <c r="H87" s="278">
        <f t="shared" si="4"/>
        <v>190</v>
      </c>
      <c r="I87" s="280">
        <f t="shared" si="4"/>
        <v>0</v>
      </c>
      <c r="J87" s="258">
        <f t="shared" si="4"/>
        <v>6925</v>
      </c>
    </row>
    <row r="88" spans="1:10" ht="12.75">
      <c r="A88" s="260" t="s">
        <v>112</v>
      </c>
      <c r="B88" s="219">
        <v>20000</v>
      </c>
      <c r="C88" s="227"/>
      <c r="D88" s="215">
        <v>25000</v>
      </c>
      <c r="E88" s="233"/>
      <c r="F88" s="233"/>
      <c r="G88" s="233"/>
      <c r="H88" s="215">
        <v>1000</v>
      </c>
      <c r="I88" s="234"/>
      <c r="J88" s="209">
        <f t="shared" si="3"/>
        <v>46000</v>
      </c>
    </row>
    <row r="89" spans="1:10" ht="21">
      <c r="A89" s="276" t="s">
        <v>113</v>
      </c>
      <c r="B89" s="213">
        <v>8700</v>
      </c>
      <c r="C89" s="227"/>
      <c r="D89" s="214">
        <v>20000</v>
      </c>
      <c r="E89" s="235"/>
      <c r="F89" s="235"/>
      <c r="G89" s="235"/>
      <c r="H89" s="214">
        <v>531</v>
      </c>
      <c r="I89" s="236"/>
      <c r="J89" s="126">
        <f t="shared" si="3"/>
        <v>29231</v>
      </c>
    </row>
    <row r="90" spans="1:10" ht="21">
      <c r="A90" s="276" t="s">
        <v>114</v>
      </c>
      <c r="B90" s="213">
        <v>800</v>
      </c>
      <c r="C90" s="227"/>
      <c r="D90" s="235"/>
      <c r="E90" s="235"/>
      <c r="F90" s="235"/>
      <c r="G90" s="235"/>
      <c r="H90" s="214">
        <v>84</v>
      </c>
      <c r="I90" s="236"/>
      <c r="J90" s="209">
        <f t="shared" si="3"/>
        <v>884</v>
      </c>
    </row>
    <row r="91" spans="1:10" ht="21.75" thickBot="1">
      <c r="A91" s="277" t="s">
        <v>115</v>
      </c>
      <c r="B91" s="213">
        <v>200</v>
      </c>
      <c r="C91" s="233"/>
      <c r="D91" s="235"/>
      <c r="E91" s="235"/>
      <c r="F91" s="235"/>
      <c r="G91" s="235"/>
      <c r="H91" s="235"/>
      <c r="I91" s="236"/>
      <c r="J91" s="128">
        <f t="shared" si="3"/>
        <v>200</v>
      </c>
    </row>
    <row r="92" spans="1:10" s="274" customFormat="1" ht="21.75" thickBot="1">
      <c r="A92" s="171" t="s">
        <v>116</v>
      </c>
      <c r="B92" s="278">
        <f>SUM(B88:B91)</f>
        <v>29700</v>
      </c>
      <c r="C92" s="278">
        <f aca="true" t="shared" si="5" ref="C92:J92">SUM(C88:C91)</f>
        <v>0</v>
      </c>
      <c r="D92" s="278">
        <f t="shared" si="5"/>
        <v>45000</v>
      </c>
      <c r="E92" s="278">
        <f t="shared" si="5"/>
        <v>0</v>
      </c>
      <c r="F92" s="278">
        <f t="shared" si="5"/>
        <v>0</v>
      </c>
      <c r="G92" s="278">
        <f t="shared" si="5"/>
        <v>0</v>
      </c>
      <c r="H92" s="278">
        <f t="shared" si="5"/>
        <v>1615</v>
      </c>
      <c r="I92" s="280">
        <f t="shared" si="5"/>
        <v>0</v>
      </c>
      <c r="J92" s="258">
        <f t="shared" si="5"/>
        <v>76315</v>
      </c>
    </row>
    <row r="93" ht="12.75">
      <c r="A93" s="9" t="s">
        <v>117</v>
      </c>
    </row>
    <row r="107" spans="1:10" ht="18.75">
      <c r="A107" s="6" t="s">
        <v>118</v>
      </c>
      <c r="B107" s="211"/>
      <c r="C107" s="211"/>
      <c r="D107" s="211"/>
      <c r="E107" s="211"/>
      <c r="F107" s="211"/>
      <c r="G107" s="211"/>
      <c r="H107" s="211"/>
      <c r="I107" s="211"/>
      <c r="J107" s="212"/>
    </row>
    <row r="108" spans="1:10" ht="12.75">
      <c r="A108" s="5" t="s">
        <v>159</v>
      </c>
      <c r="B108" s="211"/>
      <c r="C108" s="211"/>
      <c r="D108" s="211"/>
      <c r="E108" s="211"/>
      <c r="F108" s="211"/>
      <c r="G108" s="211"/>
      <c r="H108" s="211"/>
      <c r="I108" s="211"/>
      <c r="J108" s="212"/>
    </row>
    <row r="109" spans="1:10" ht="9.75" customHeight="1" thickBot="1">
      <c r="A109" s="5"/>
      <c r="B109" s="211"/>
      <c r="C109" s="211"/>
      <c r="D109" s="211"/>
      <c r="E109" s="211"/>
      <c r="F109" s="211"/>
      <c r="G109" s="211"/>
      <c r="H109" s="211"/>
      <c r="I109" s="211"/>
      <c r="J109" s="212"/>
    </row>
    <row r="110" spans="1:10" ht="13.5" thickBot="1">
      <c r="A110" s="169"/>
      <c r="B110" s="305">
        <v>2007</v>
      </c>
      <c r="C110" s="306"/>
      <c r="D110" s="306"/>
      <c r="E110" s="306"/>
      <c r="F110" s="306"/>
      <c r="G110" s="306"/>
      <c r="H110" s="306"/>
      <c r="I110" s="306"/>
      <c r="J110" s="307"/>
    </row>
    <row r="111" spans="1:10" ht="21.75" thickBot="1">
      <c r="A111" s="46" t="s">
        <v>119</v>
      </c>
      <c r="B111" s="118" t="s">
        <v>54</v>
      </c>
      <c r="C111" s="120" t="s">
        <v>55</v>
      </c>
      <c r="D111" s="120" t="s">
        <v>155</v>
      </c>
      <c r="E111" s="120" t="s">
        <v>56</v>
      </c>
      <c r="F111" s="120" t="s">
        <v>57</v>
      </c>
      <c r="G111" s="120" t="s">
        <v>58</v>
      </c>
      <c r="H111" s="120" t="s">
        <v>59</v>
      </c>
      <c r="I111" s="119" t="s">
        <v>60</v>
      </c>
      <c r="J111" s="17" t="s">
        <v>156</v>
      </c>
    </row>
    <row r="112" spans="1:10" ht="13.5" thickBot="1">
      <c r="A112" s="345" t="s">
        <v>121</v>
      </c>
      <c r="B112" s="346"/>
      <c r="C112" s="346"/>
      <c r="D112" s="346"/>
      <c r="E112" s="346"/>
      <c r="F112" s="346"/>
      <c r="G112" s="346"/>
      <c r="H112" s="346"/>
      <c r="I112" s="346"/>
      <c r="J112" s="347"/>
    </row>
    <row r="113" spans="1:10" ht="21.75" thickBot="1">
      <c r="A113" s="260" t="s">
        <v>120</v>
      </c>
      <c r="B113" s="226"/>
      <c r="C113" s="227"/>
      <c r="D113" s="227"/>
      <c r="E113" s="227"/>
      <c r="F113" s="227"/>
      <c r="G113" s="190" t="s">
        <v>2</v>
      </c>
      <c r="H113" s="190" t="s">
        <v>3</v>
      </c>
      <c r="I113" s="207" t="s">
        <v>3</v>
      </c>
      <c r="J113" s="220"/>
    </row>
    <row r="114" spans="1:10" ht="13.5" thickBot="1">
      <c r="A114" s="345" t="s">
        <v>122</v>
      </c>
      <c r="B114" s="346"/>
      <c r="C114" s="346"/>
      <c r="D114" s="346"/>
      <c r="E114" s="346"/>
      <c r="F114" s="346"/>
      <c r="G114" s="346"/>
      <c r="H114" s="346"/>
      <c r="I114" s="346"/>
      <c r="J114" s="347"/>
    </row>
    <row r="115" spans="1:10" ht="13.5" thickBot="1">
      <c r="A115" s="260" t="s">
        <v>123</v>
      </c>
      <c r="B115" s="237"/>
      <c r="C115" s="238"/>
      <c r="D115" s="238"/>
      <c r="E115" s="238"/>
      <c r="F115" s="238"/>
      <c r="G115" s="112" t="s">
        <v>2</v>
      </c>
      <c r="H115" s="112" t="s">
        <v>4</v>
      </c>
      <c r="I115" s="221" t="s">
        <v>4</v>
      </c>
      <c r="J115" s="239"/>
    </row>
    <row r="116" spans="1:10" ht="13.5" thickBot="1">
      <c r="A116" s="345" t="s">
        <v>124</v>
      </c>
      <c r="B116" s="346"/>
      <c r="C116" s="346"/>
      <c r="D116" s="346"/>
      <c r="E116" s="346"/>
      <c r="F116" s="346"/>
      <c r="G116" s="346"/>
      <c r="H116" s="346"/>
      <c r="I116" s="346"/>
      <c r="J116" s="347"/>
    </row>
    <row r="117" spans="1:10" ht="12.75">
      <c r="A117" s="276" t="s">
        <v>125</v>
      </c>
      <c r="B117" s="213">
        <v>1987</v>
      </c>
      <c r="C117" s="214">
        <v>1057</v>
      </c>
      <c r="D117" s="214">
        <v>2538</v>
      </c>
      <c r="E117" s="214">
        <v>1105</v>
      </c>
      <c r="F117" s="214">
        <v>2776</v>
      </c>
      <c r="G117" s="214">
        <v>26943</v>
      </c>
      <c r="H117" s="214">
        <v>2709</v>
      </c>
      <c r="I117" s="222">
        <v>4855</v>
      </c>
      <c r="J117" s="209">
        <f>SUM(B117:I117)</f>
        <v>43970</v>
      </c>
    </row>
    <row r="118" spans="1:10" ht="12.75">
      <c r="A118" s="276" t="s">
        <v>126</v>
      </c>
      <c r="B118" s="213">
        <v>20</v>
      </c>
      <c r="C118" s="214">
        <v>20</v>
      </c>
      <c r="D118" s="214">
        <v>20</v>
      </c>
      <c r="E118" s="214">
        <v>20</v>
      </c>
      <c r="F118" s="214">
        <v>20</v>
      </c>
      <c r="G118" s="214">
        <v>20</v>
      </c>
      <c r="H118" s="214">
        <v>20</v>
      </c>
      <c r="I118" s="222">
        <v>20</v>
      </c>
      <c r="J118" s="209">
        <f>SUM(B118:I118)</f>
        <v>160</v>
      </c>
    </row>
    <row r="119" spans="1:10" ht="21">
      <c r="A119" s="260" t="s">
        <v>127</v>
      </c>
      <c r="B119" s="213">
        <v>2980</v>
      </c>
      <c r="C119" s="112">
        <v>1585</v>
      </c>
      <c r="D119" s="214">
        <v>3807</v>
      </c>
      <c r="E119" s="214">
        <v>1658</v>
      </c>
      <c r="F119" s="214">
        <v>4164</v>
      </c>
      <c r="G119" s="214">
        <v>40415</v>
      </c>
      <c r="H119" s="214">
        <v>4064</v>
      </c>
      <c r="I119" s="222">
        <v>7283</v>
      </c>
      <c r="J119" s="209">
        <f>SUM(B119:I119)</f>
        <v>65956</v>
      </c>
    </row>
    <row r="120" spans="1:10" ht="21">
      <c r="A120" s="262" t="s">
        <v>128</v>
      </c>
      <c r="B120" s="213">
        <v>30</v>
      </c>
      <c r="C120" s="214">
        <v>30</v>
      </c>
      <c r="D120" s="214">
        <v>30</v>
      </c>
      <c r="E120" s="214">
        <v>30</v>
      </c>
      <c r="F120" s="214">
        <v>30</v>
      </c>
      <c r="G120" s="214">
        <v>30</v>
      </c>
      <c r="H120" s="214">
        <v>30</v>
      </c>
      <c r="I120" s="222">
        <v>30</v>
      </c>
      <c r="J120" s="240">
        <v>30</v>
      </c>
    </row>
    <row r="121" spans="1:10" ht="13.5" thickBot="1">
      <c r="A121" s="281" t="s">
        <v>129</v>
      </c>
      <c r="B121" s="199">
        <v>4967</v>
      </c>
      <c r="C121" s="113">
        <v>2642</v>
      </c>
      <c r="D121" s="113">
        <v>6345</v>
      </c>
      <c r="E121" s="113">
        <v>2763</v>
      </c>
      <c r="F121" s="113">
        <v>6940</v>
      </c>
      <c r="G121" s="113">
        <v>67358</v>
      </c>
      <c r="H121" s="113">
        <v>6773</v>
      </c>
      <c r="I121" s="241">
        <v>12138</v>
      </c>
      <c r="J121" s="127">
        <f>SUM(B121:I121)</f>
        <v>109926</v>
      </c>
    </row>
    <row r="122" spans="1:10" s="271" customFormat="1" ht="12.75">
      <c r="A122" s="169"/>
      <c r="B122" s="211"/>
      <c r="C122" s="211"/>
      <c r="D122" s="211"/>
      <c r="E122" s="211"/>
      <c r="F122" s="211"/>
      <c r="G122" s="211"/>
      <c r="H122" s="211"/>
      <c r="I122" s="211"/>
      <c r="J122" s="212"/>
    </row>
    <row r="123" spans="1:10" s="271" customFormat="1" ht="18.75">
      <c r="A123" s="6" t="s">
        <v>130</v>
      </c>
      <c r="B123" s="211"/>
      <c r="C123" s="211"/>
      <c r="D123" s="211"/>
      <c r="E123" s="211"/>
      <c r="F123" s="211"/>
      <c r="G123" s="211"/>
      <c r="H123" s="211"/>
      <c r="I123" s="211"/>
      <c r="J123" s="212"/>
    </row>
    <row r="124" spans="1:10" s="271" customFormat="1" ht="12.75">
      <c r="A124" s="5" t="s">
        <v>159</v>
      </c>
      <c r="B124" s="211"/>
      <c r="C124" s="211"/>
      <c r="D124" s="211"/>
      <c r="E124" s="211"/>
      <c r="F124" s="211"/>
      <c r="G124" s="211"/>
      <c r="H124" s="211"/>
      <c r="I124" s="211"/>
      <c r="J124" s="212"/>
    </row>
    <row r="125" spans="1:10" s="271" customFormat="1" ht="9.75" customHeight="1" thickBot="1">
      <c r="A125" s="5"/>
      <c r="B125" s="211"/>
      <c r="C125" s="211"/>
      <c r="D125" s="211"/>
      <c r="E125" s="211"/>
      <c r="F125" s="211"/>
      <c r="G125" s="211"/>
      <c r="H125" s="211"/>
      <c r="I125" s="211"/>
      <c r="J125" s="212"/>
    </row>
    <row r="126" spans="1:10" s="271" customFormat="1" ht="13.5" thickBot="1">
      <c r="A126" s="169"/>
      <c r="B126" s="305">
        <v>2007</v>
      </c>
      <c r="C126" s="306"/>
      <c r="D126" s="306"/>
      <c r="E126" s="306"/>
      <c r="F126" s="306"/>
      <c r="G126" s="306"/>
      <c r="H126" s="306"/>
      <c r="I126" s="306"/>
      <c r="J126" s="307"/>
    </row>
    <row r="127" spans="1:10" s="271" customFormat="1" ht="21.75" thickBot="1">
      <c r="A127" s="46" t="s">
        <v>131</v>
      </c>
      <c r="B127" s="118" t="s">
        <v>54</v>
      </c>
      <c r="C127" s="120" t="s">
        <v>55</v>
      </c>
      <c r="D127" s="120" t="s">
        <v>155</v>
      </c>
      <c r="E127" s="120" t="s">
        <v>56</v>
      </c>
      <c r="F127" s="120" t="s">
        <v>57</v>
      </c>
      <c r="G127" s="120" t="s">
        <v>58</v>
      </c>
      <c r="H127" s="120" t="s">
        <v>59</v>
      </c>
      <c r="I127" s="119" t="s">
        <v>60</v>
      </c>
      <c r="J127" s="17" t="s">
        <v>156</v>
      </c>
    </row>
    <row r="128" spans="1:10" ht="12.75">
      <c r="A128" s="260" t="s">
        <v>132</v>
      </c>
      <c r="B128" s="189">
        <v>203111</v>
      </c>
      <c r="C128" s="190">
        <v>63866</v>
      </c>
      <c r="D128" s="190">
        <v>75018</v>
      </c>
      <c r="E128" s="190">
        <v>128819</v>
      </c>
      <c r="F128" s="190">
        <v>77898</v>
      </c>
      <c r="G128" s="190">
        <v>400000</v>
      </c>
      <c r="H128" s="190">
        <v>93058</v>
      </c>
      <c r="I128" s="207">
        <v>129322</v>
      </c>
      <c r="J128" s="125">
        <f aca="true" t="shared" si="6" ref="J128:J134">SUM(B128:I128)</f>
        <v>1171092</v>
      </c>
    </row>
    <row r="129" spans="1:10" ht="12.75">
      <c r="A129" s="260" t="s">
        <v>133</v>
      </c>
      <c r="B129" s="198">
        <v>33513</v>
      </c>
      <c r="C129" s="112">
        <v>10538</v>
      </c>
      <c r="D129" s="112">
        <v>12378</v>
      </c>
      <c r="E129" s="112">
        <v>21255</v>
      </c>
      <c r="F129" s="112">
        <v>12853</v>
      </c>
      <c r="G129" s="112">
        <v>66000</v>
      </c>
      <c r="H129" s="112">
        <v>15355</v>
      </c>
      <c r="I129" s="221">
        <v>21338</v>
      </c>
      <c r="J129" s="209">
        <f t="shared" si="6"/>
        <v>193230</v>
      </c>
    </row>
    <row r="130" spans="1:10" ht="12.75">
      <c r="A130" s="260" t="s">
        <v>134</v>
      </c>
      <c r="B130" s="213">
        <v>9933</v>
      </c>
      <c r="C130" s="214">
        <v>5283</v>
      </c>
      <c r="D130" s="214">
        <v>12691</v>
      </c>
      <c r="E130" s="214">
        <v>5525</v>
      </c>
      <c r="F130" s="214">
        <v>13880</v>
      </c>
      <c r="G130" s="214">
        <v>134715</v>
      </c>
      <c r="H130" s="214">
        <v>13545</v>
      </c>
      <c r="I130" s="222">
        <v>24275</v>
      </c>
      <c r="J130" s="209">
        <f t="shared" si="6"/>
        <v>219847</v>
      </c>
    </row>
    <row r="131" spans="1:10" ht="12.75">
      <c r="A131" s="260" t="s">
        <v>135</v>
      </c>
      <c r="B131" s="213">
        <v>4967</v>
      </c>
      <c r="C131" s="214">
        <v>2642</v>
      </c>
      <c r="D131" s="214">
        <v>6345</v>
      </c>
      <c r="E131" s="214">
        <v>2763</v>
      </c>
      <c r="F131" s="214">
        <v>6940</v>
      </c>
      <c r="G131" s="214">
        <v>67358</v>
      </c>
      <c r="H131" s="214">
        <v>6773</v>
      </c>
      <c r="I131" s="222">
        <v>12138</v>
      </c>
      <c r="J131" s="209">
        <f t="shared" si="6"/>
        <v>109926</v>
      </c>
    </row>
    <row r="132" spans="1:10" ht="15.75" customHeight="1">
      <c r="A132" s="260" t="s">
        <v>136</v>
      </c>
      <c r="B132" s="213">
        <v>1812773</v>
      </c>
      <c r="C132" s="214">
        <v>964148</v>
      </c>
      <c r="D132" s="214">
        <v>2316071</v>
      </c>
      <c r="E132" s="214">
        <v>1008313</v>
      </c>
      <c r="F132" s="214">
        <v>2533100</v>
      </c>
      <c r="G132" s="214">
        <v>24585488</v>
      </c>
      <c r="H132" s="214">
        <v>2471963</v>
      </c>
      <c r="I132" s="222">
        <v>4430188</v>
      </c>
      <c r="J132" s="209">
        <f t="shared" si="6"/>
        <v>40122044</v>
      </c>
    </row>
    <row r="133" spans="1:10" ht="12.75">
      <c r="A133" s="260" t="s">
        <v>137</v>
      </c>
      <c r="B133" s="213">
        <v>5526</v>
      </c>
      <c r="C133" s="214">
        <v>2530</v>
      </c>
      <c r="D133" s="214">
        <v>9557</v>
      </c>
      <c r="E133" s="214">
        <v>3159</v>
      </c>
      <c r="F133" s="214">
        <v>3807</v>
      </c>
      <c r="G133" s="214">
        <v>58153</v>
      </c>
      <c r="H133" s="214">
        <v>7732</v>
      </c>
      <c r="I133" s="222">
        <v>12468</v>
      </c>
      <c r="J133" s="209">
        <f t="shared" si="6"/>
        <v>102932</v>
      </c>
    </row>
    <row r="134" spans="1:10" ht="12.75">
      <c r="A134" s="260" t="s">
        <v>138</v>
      </c>
      <c r="B134" s="213">
        <v>30946</v>
      </c>
      <c r="C134" s="214">
        <v>14168</v>
      </c>
      <c r="D134" s="214">
        <v>53519</v>
      </c>
      <c r="E134" s="214">
        <v>17690</v>
      </c>
      <c r="F134" s="214">
        <v>21319</v>
      </c>
      <c r="G134" s="214">
        <v>325657</v>
      </c>
      <c r="H134" s="214">
        <v>43299</v>
      </c>
      <c r="I134" s="222">
        <v>69821</v>
      </c>
      <c r="J134" s="209">
        <f t="shared" si="6"/>
        <v>576419</v>
      </c>
    </row>
    <row r="135" spans="1:10" ht="12.75">
      <c r="A135" s="260" t="s">
        <v>139</v>
      </c>
      <c r="B135" s="213">
        <v>160</v>
      </c>
      <c r="C135" s="214">
        <v>186</v>
      </c>
      <c r="D135" s="214">
        <v>119</v>
      </c>
      <c r="E135" s="214">
        <v>156</v>
      </c>
      <c r="F135" s="214">
        <v>326</v>
      </c>
      <c r="G135" s="214">
        <v>207</v>
      </c>
      <c r="H135" s="214">
        <v>156</v>
      </c>
      <c r="I135" s="222">
        <v>174</v>
      </c>
      <c r="J135" s="224">
        <v>185.53</v>
      </c>
    </row>
    <row r="136" spans="1:10" ht="14.25" customHeight="1" thickBot="1">
      <c r="A136" s="261" t="s">
        <v>140</v>
      </c>
      <c r="B136" s="199">
        <v>59</v>
      </c>
      <c r="C136" s="113">
        <v>68</v>
      </c>
      <c r="D136" s="113">
        <v>43</v>
      </c>
      <c r="E136" s="113">
        <v>57</v>
      </c>
      <c r="F136" s="113">
        <v>119</v>
      </c>
      <c r="G136" s="113">
        <v>75</v>
      </c>
      <c r="H136" s="113">
        <v>57</v>
      </c>
      <c r="I136" s="241">
        <v>53</v>
      </c>
      <c r="J136" s="210">
        <v>67.72</v>
      </c>
    </row>
    <row r="138" spans="1:10" ht="18.75">
      <c r="A138" s="6" t="s">
        <v>162</v>
      </c>
      <c r="B138" s="211"/>
      <c r="C138" s="211"/>
      <c r="D138" s="211"/>
      <c r="E138" s="211"/>
      <c r="F138" s="211"/>
      <c r="G138" s="211"/>
      <c r="H138" s="211"/>
      <c r="I138" s="211"/>
      <c r="J138" s="212"/>
    </row>
    <row r="139" spans="1:10" ht="12.75">
      <c r="A139" s="5" t="s">
        <v>159</v>
      </c>
      <c r="B139" s="211"/>
      <c r="C139" s="211"/>
      <c r="D139" s="211"/>
      <c r="E139" s="211"/>
      <c r="F139" s="211"/>
      <c r="G139" s="211"/>
      <c r="H139" s="211"/>
      <c r="I139" s="211"/>
      <c r="J139" s="212"/>
    </row>
    <row r="140" spans="1:10" ht="9.75" customHeight="1" thickBot="1">
      <c r="A140" s="5"/>
      <c r="B140" s="211"/>
      <c r="C140" s="211"/>
      <c r="D140" s="211"/>
      <c r="E140" s="211"/>
      <c r="F140" s="211"/>
      <c r="G140" s="211"/>
      <c r="H140" s="211"/>
      <c r="I140" s="211"/>
      <c r="J140" s="212"/>
    </row>
    <row r="141" spans="1:10" ht="13.5" thickBot="1">
      <c r="A141" s="169"/>
      <c r="B141" s="305">
        <v>2007</v>
      </c>
      <c r="C141" s="306"/>
      <c r="D141" s="306"/>
      <c r="E141" s="306"/>
      <c r="F141" s="306"/>
      <c r="G141" s="306"/>
      <c r="H141" s="306"/>
      <c r="I141" s="306"/>
      <c r="J141" s="307"/>
    </row>
    <row r="142" spans="1:10" ht="26.25" customHeight="1" thickBot="1">
      <c r="A142" s="46" t="s">
        <v>141</v>
      </c>
      <c r="B142" s="118" t="s">
        <v>54</v>
      </c>
      <c r="C142" s="120" t="s">
        <v>55</v>
      </c>
      <c r="D142" s="120" t="s">
        <v>155</v>
      </c>
      <c r="E142" s="120" t="s">
        <v>56</v>
      </c>
      <c r="F142" s="120" t="s">
        <v>57</v>
      </c>
      <c r="G142" s="120" t="s">
        <v>58</v>
      </c>
      <c r="H142" s="120" t="s">
        <v>59</v>
      </c>
      <c r="I142" s="119" t="s">
        <v>60</v>
      </c>
      <c r="J142" s="17" t="s">
        <v>156</v>
      </c>
    </row>
    <row r="143" spans="1:10" ht="13.5" thickBot="1">
      <c r="A143" s="345" t="s">
        <v>142</v>
      </c>
      <c r="B143" s="346"/>
      <c r="C143" s="346"/>
      <c r="D143" s="346"/>
      <c r="E143" s="346"/>
      <c r="F143" s="346"/>
      <c r="G143" s="346"/>
      <c r="H143" s="346"/>
      <c r="I143" s="346"/>
      <c r="J143" s="347"/>
    </row>
    <row r="144" spans="1:10" ht="12.75">
      <c r="A144" s="260" t="s">
        <v>85</v>
      </c>
      <c r="B144" s="226"/>
      <c r="C144" s="227"/>
      <c r="D144" s="227"/>
      <c r="E144" s="227"/>
      <c r="F144" s="227"/>
      <c r="G144" s="190">
        <v>2500</v>
      </c>
      <c r="H144" s="227"/>
      <c r="I144" s="242"/>
      <c r="J144" s="209">
        <f>SUM(B144:I144)</f>
        <v>2500</v>
      </c>
    </row>
    <row r="145" spans="1:10" ht="13.5" thickBot="1">
      <c r="A145" s="260" t="s">
        <v>143</v>
      </c>
      <c r="B145" s="226"/>
      <c r="C145" s="227"/>
      <c r="D145" s="227"/>
      <c r="E145" s="227"/>
      <c r="F145" s="227"/>
      <c r="G145" s="190">
        <v>2501</v>
      </c>
      <c r="H145" s="227"/>
      <c r="I145" s="242"/>
      <c r="J145" s="209">
        <f>SUM(B145:I145)</f>
        <v>2501</v>
      </c>
    </row>
    <row r="146" spans="1:10" ht="13.5" thickBot="1">
      <c r="A146" s="345" t="s">
        <v>144</v>
      </c>
      <c r="B146" s="346"/>
      <c r="C146" s="346"/>
      <c r="D146" s="346"/>
      <c r="E146" s="346"/>
      <c r="F146" s="346"/>
      <c r="G146" s="346"/>
      <c r="H146" s="346"/>
      <c r="I146" s="346"/>
      <c r="J146" s="347"/>
    </row>
    <row r="147" spans="1:10" ht="12.75">
      <c r="A147" s="260" t="s">
        <v>85</v>
      </c>
      <c r="B147" s="213">
        <v>641</v>
      </c>
      <c r="C147" s="214">
        <v>100</v>
      </c>
      <c r="D147" s="214">
        <v>1320</v>
      </c>
      <c r="E147" s="214">
        <v>5</v>
      </c>
      <c r="F147" s="214">
        <v>25</v>
      </c>
      <c r="G147" s="214">
        <v>4100</v>
      </c>
      <c r="H147" s="214">
        <v>59</v>
      </c>
      <c r="I147" s="222">
        <v>1181</v>
      </c>
      <c r="J147" s="209">
        <f>SUM(B147:I147)</f>
        <v>7431</v>
      </c>
    </row>
    <row r="148" spans="1:10" ht="13.5" thickBot="1">
      <c r="A148" s="261" t="s">
        <v>145</v>
      </c>
      <c r="B148" s="199">
        <v>641</v>
      </c>
      <c r="C148" s="113">
        <v>80</v>
      </c>
      <c r="D148" s="113">
        <v>1320</v>
      </c>
      <c r="E148" s="113">
        <v>2</v>
      </c>
      <c r="F148" s="113">
        <v>25</v>
      </c>
      <c r="G148" s="113">
        <v>4100</v>
      </c>
      <c r="H148" s="113">
        <v>50</v>
      </c>
      <c r="I148" s="241">
        <v>1163</v>
      </c>
      <c r="J148" s="210">
        <f>SUM(B148:I148)</f>
        <v>7381</v>
      </c>
    </row>
    <row r="150" spans="1:10" ht="18.75">
      <c r="A150" s="6" t="s">
        <v>163</v>
      </c>
      <c r="B150" s="211"/>
      <c r="C150" s="211"/>
      <c r="D150" s="211"/>
      <c r="E150" s="211"/>
      <c r="F150" s="211"/>
      <c r="G150" s="211"/>
      <c r="H150" s="211"/>
      <c r="I150" s="211"/>
      <c r="J150" s="212"/>
    </row>
    <row r="151" spans="1:10" ht="12.75">
      <c r="A151" s="5" t="s">
        <v>159</v>
      </c>
      <c r="B151" s="211"/>
      <c r="C151" s="211"/>
      <c r="D151" s="211"/>
      <c r="E151" s="211"/>
      <c r="F151" s="211"/>
      <c r="G151" s="211"/>
      <c r="H151" s="211"/>
      <c r="I151" s="211"/>
      <c r="J151" s="212"/>
    </row>
    <row r="152" spans="1:10" ht="9.75" customHeight="1" thickBot="1">
      <c r="A152" s="5"/>
      <c r="B152" s="211"/>
      <c r="C152" s="211"/>
      <c r="D152" s="211"/>
      <c r="E152" s="211"/>
      <c r="F152" s="211"/>
      <c r="G152" s="211"/>
      <c r="H152" s="211"/>
      <c r="I152" s="211"/>
      <c r="J152" s="212"/>
    </row>
    <row r="153" spans="1:10" ht="13.5" thickBot="1">
      <c r="A153" s="169"/>
      <c r="B153" s="305">
        <v>2007</v>
      </c>
      <c r="C153" s="306"/>
      <c r="D153" s="306"/>
      <c r="E153" s="306"/>
      <c r="F153" s="306"/>
      <c r="G153" s="306"/>
      <c r="H153" s="306"/>
      <c r="I153" s="306"/>
      <c r="J153" s="307"/>
    </row>
    <row r="154" spans="1:10" ht="21.75" thickBot="1">
      <c r="A154" s="46" t="s">
        <v>146</v>
      </c>
      <c r="B154" s="118" t="s">
        <v>54</v>
      </c>
      <c r="C154" s="120" t="s">
        <v>55</v>
      </c>
      <c r="D154" s="120" t="s">
        <v>155</v>
      </c>
      <c r="E154" s="120" t="s">
        <v>56</v>
      </c>
      <c r="F154" s="120" t="s">
        <v>57</v>
      </c>
      <c r="G154" s="120" t="s">
        <v>58</v>
      </c>
      <c r="H154" s="120" t="s">
        <v>59</v>
      </c>
      <c r="I154" s="119" t="s">
        <v>60</v>
      </c>
      <c r="J154" s="17" t="s">
        <v>156</v>
      </c>
    </row>
    <row r="155" spans="1:10" ht="13.5" thickBot="1">
      <c r="A155" s="261" t="s">
        <v>147</v>
      </c>
      <c r="B155" s="201">
        <v>5</v>
      </c>
      <c r="C155" s="202">
        <v>1</v>
      </c>
      <c r="D155" s="202">
        <v>1</v>
      </c>
      <c r="E155" s="202">
        <v>1</v>
      </c>
      <c r="F155" s="202">
        <v>0</v>
      </c>
      <c r="G155" s="202">
        <v>3</v>
      </c>
      <c r="H155" s="202">
        <v>1</v>
      </c>
      <c r="I155" s="208">
        <v>1</v>
      </c>
      <c r="J155" s="243">
        <f>SUM(B155:I155)</f>
        <v>13</v>
      </c>
    </row>
    <row r="162" spans="1:10" ht="18.75">
      <c r="A162" s="6" t="s">
        <v>148</v>
      </c>
      <c r="B162" s="211"/>
      <c r="C162" s="211"/>
      <c r="D162" s="211"/>
      <c r="E162" s="211"/>
      <c r="F162" s="211"/>
      <c r="G162" s="211"/>
      <c r="H162" s="211"/>
      <c r="I162" s="211"/>
      <c r="J162" s="212"/>
    </row>
    <row r="163" spans="1:10" ht="12.75">
      <c r="A163" s="5" t="s">
        <v>159</v>
      </c>
      <c r="B163" s="211"/>
      <c r="C163" s="211"/>
      <c r="D163" s="211"/>
      <c r="E163" s="211"/>
      <c r="F163" s="211"/>
      <c r="G163" s="211"/>
      <c r="H163" s="211"/>
      <c r="I163" s="211"/>
      <c r="J163" s="212"/>
    </row>
    <row r="164" spans="1:10" ht="9.75" customHeight="1" thickBot="1">
      <c r="A164" s="5"/>
      <c r="B164" s="211"/>
      <c r="C164" s="211"/>
      <c r="D164" s="211"/>
      <c r="E164" s="211"/>
      <c r="F164" s="211"/>
      <c r="G164" s="211"/>
      <c r="H164" s="211"/>
      <c r="I164" s="211"/>
      <c r="J164" s="212"/>
    </row>
    <row r="165" spans="1:10" ht="13.5" thickBot="1">
      <c r="A165" s="169"/>
      <c r="B165" s="305">
        <v>2007</v>
      </c>
      <c r="C165" s="306"/>
      <c r="D165" s="306"/>
      <c r="E165" s="306"/>
      <c r="F165" s="306"/>
      <c r="G165" s="306"/>
      <c r="H165" s="306"/>
      <c r="I165" s="306"/>
      <c r="J165" s="307"/>
    </row>
    <row r="166" spans="1:10" ht="27.75" customHeight="1" thickBot="1">
      <c r="A166" s="46" t="s">
        <v>149</v>
      </c>
      <c r="B166" s="118" t="s">
        <v>54</v>
      </c>
      <c r="C166" s="120" t="s">
        <v>55</v>
      </c>
      <c r="D166" s="120" t="s">
        <v>155</v>
      </c>
      <c r="E166" s="120" t="s">
        <v>56</v>
      </c>
      <c r="F166" s="120" t="s">
        <v>57</v>
      </c>
      <c r="G166" s="120" t="s">
        <v>58</v>
      </c>
      <c r="H166" s="120" t="s">
        <v>59</v>
      </c>
      <c r="I166" s="119" t="s">
        <v>60</v>
      </c>
      <c r="J166" s="17" t="s">
        <v>156</v>
      </c>
    </row>
    <row r="167" spans="1:10" ht="12.75">
      <c r="A167" s="260" t="s">
        <v>150</v>
      </c>
      <c r="B167" s="189">
        <v>190000</v>
      </c>
      <c r="C167" s="190">
        <v>190000</v>
      </c>
      <c r="D167" s="190">
        <v>140000</v>
      </c>
      <c r="E167" s="190">
        <v>190000</v>
      </c>
      <c r="F167" s="190">
        <v>140000</v>
      </c>
      <c r="G167" s="190">
        <v>190000</v>
      </c>
      <c r="H167" s="190">
        <v>190000</v>
      </c>
      <c r="I167" s="207">
        <v>190000</v>
      </c>
      <c r="J167" s="125">
        <v>183508</v>
      </c>
    </row>
    <row r="168" spans="1:10" ht="21">
      <c r="A168" s="260" t="s">
        <v>166</v>
      </c>
      <c r="B168" s="237"/>
      <c r="C168" s="238"/>
      <c r="D168" s="112">
        <v>20000</v>
      </c>
      <c r="E168" s="238"/>
      <c r="F168" s="238"/>
      <c r="G168" s="238"/>
      <c r="H168" s="112">
        <v>20000</v>
      </c>
      <c r="I168" s="245"/>
      <c r="J168" s="239"/>
    </row>
    <row r="169" spans="1:10" ht="21">
      <c r="A169" s="260" t="s">
        <v>167</v>
      </c>
      <c r="B169" s="244"/>
      <c r="C169" s="235"/>
      <c r="D169" s="214">
        <v>50000</v>
      </c>
      <c r="E169" s="235"/>
      <c r="F169" s="235"/>
      <c r="G169" s="235"/>
      <c r="H169" s="214">
        <v>50000</v>
      </c>
      <c r="I169" s="236"/>
      <c r="J169" s="239"/>
    </row>
    <row r="170" spans="1:10" ht="21.75" thickBot="1">
      <c r="A170" s="261" t="s">
        <v>168</v>
      </c>
      <c r="B170" s="246"/>
      <c r="C170" s="247"/>
      <c r="D170" s="113">
        <v>100000</v>
      </c>
      <c r="E170" s="247"/>
      <c r="F170" s="247"/>
      <c r="G170" s="247"/>
      <c r="H170" s="247"/>
      <c r="I170" s="248"/>
      <c r="J170" s="249"/>
    </row>
    <row r="172" spans="1:10" ht="18.75">
      <c r="A172" s="6" t="s">
        <v>164</v>
      </c>
      <c r="B172" s="211"/>
      <c r="C172" s="211"/>
      <c r="D172" s="211"/>
      <c r="E172" s="211"/>
      <c r="F172" s="211"/>
      <c r="G172" s="211"/>
      <c r="H172" s="211"/>
      <c r="I172" s="211"/>
      <c r="J172" s="212"/>
    </row>
    <row r="173" spans="1:10" ht="12.75">
      <c r="A173" s="5" t="s">
        <v>159</v>
      </c>
      <c r="B173" s="211"/>
      <c r="C173" s="211"/>
      <c r="D173" s="211"/>
      <c r="E173" s="211"/>
      <c r="F173" s="211"/>
      <c r="G173" s="211"/>
      <c r="H173" s="211"/>
      <c r="I173" s="211"/>
      <c r="J173" s="212"/>
    </row>
    <row r="174" spans="1:10" ht="9.75" customHeight="1" thickBot="1">
      <c r="A174" s="5"/>
      <c r="B174" s="211"/>
      <c r="C174" s="211"/>
      <c r="D174" s="211"/>
      <c r="E174" s="211"/>
      <c r="F174" s="211"/>
      <c r="G174" s="211"/>
      <c r="H174" s="211"/>
      <c r="I174" s="211"/>
      <c r="J174" s="212"/>
    </row>
    <row r="175" spans="1:10" ht="13.5" thickBot="1">
      <c r="A175" s="169"/>
      <c r="B175" s="305">
        <v>2007</v>
      </c>
      <c r="C175" s="306"/>
      <c r="D175" s="306"/>
      <c r="E175" s="306"/>
      <c r="F175" s="306"/>
      <c r="G175" s="306"/>
      <c r="H175" s="306"/>
      <c r="I175" s="306"/>
      <c r="J175" s="307"/>
    </row>
    <row r="176" spans="1:10" ht="25.5" customHeight="1" thickBot="1">
      <c r="A176" s="46" t="s">
        <v>165</v>
      </c>
      <c r="B176" s="118" t="s">
        <v>54</v>
      </c>
      <c r="C176" s="120" t="s">
        <v>55</v>
      </c>
      <c r="D176" s="120" t="s">
        <v>155</v>
      </c>
      <c r="E176" s="120" t="s">
        <v>56</v>
      </c>
      <c r="F176" s="120" t="s">
        <v>57</v>
      </c>
      <c r="G176" s="120" t="s">
        <v>58</v>
      </c>
      <c r="H176" s="120" t="s">
        <v>59</v>
      </c>
      <c r="I176" s="119" t="s">
        <v>60</v>
      </c>
      <c r="J176" s="17" t="s">
        <v>156</v>
      </c>
    </row>
    <row r="177" spans="1:10" ht="12.75">
      <c r="A177" s="259" t="s">
        <v>151</v>
      </c>
      <c r="B177" s="251">
        <v>19</v>
      </c>
      <c r="C177" s="111">
        <v>21</v>
      </c>
      <c r="D177" s="111">
        <v>41</v>
      </c>
      <c r="E177" s="111">
        <v>11</v>
      </c>
      <c r="F177" s="111">
        <v>8</v>
      </c>
      <c r="G177" s="111">
        <v>32</v>
      </c>
      <c r="H177" s="111">
        <v>32</v>
      </c>
      <c r="I177" s="206">
        <v>28</v>
      </c>
      <c r="J177" s="125">
        <f>SUM(B177:I177)</f>
        <v>192</v>
      </c>
    </row>
    <row r="178" spans="1:10" ht="13.5" thickBot="1">
      <c r="A178" s="281" t="s">
        <v>152</v>
      </c>
      <c r="B178" s="199">
        <v>0</v>
      </c>
      <c r="C178" s="113">
        <v>0</v>
      </c>
      <c r="D178" s="113">
        <v>3</v>
      </c>
      <c r="E178" s="113">
        <v>0</v>
      </c>
      <c r="F178" s="113">
        <v>0</v>
      </c>
      <c r="G178" s="113">
        <v>0</v>
      </c>
      <c r="H178" s="113">
        <v>0</v>
      </c>
      <c r="I178" s="241">
        <v>0</v>
      </c>
      <c r="J178" s="127">
        <f>SUM(B178:I178)</f>
        <v>3</v>
      </c>
    </row>
    <row r="179" spans="1:10" ht="13.5" thickBot="1">
      <c r="A179" s="162" t="s">
        <v>153</v>
      </c>
      <c r="B179" s="255">
        <f>SUM(B177:B178)</f>
        <v>19</v>
      </c>
      <c r="C179" s="256">
        <f aca="true" t="shared" si="7" ref="C179:J179">SUM(C177:C178)</f>
        <v>21</v>
      </c>
      <c r="D179" s="256">
        <f t="shared" si="7"/>
        <v>44</v>
      </c>
      <c r="E179" s="256">
        <f t="shared" si="7"/>
        <v>11</v>
      </c>
      <c r="F179" s="256">
        <f t="shared" si="7"/>
        <v>8</v>
      </c>
      <c r="G179" s="256">
        <f t="shared" si="7"/>
        <v>32</v>
      </c>
      <c r="H179" s="256">
        <f t="shared" si="7"/>
        <v>32</v>
      </c>
      <c r="I179" s="257">
        <f t="shared" si="7"/>
        <v>28</v>
      </c>
      <c r="J179" s="258">
        <f t="shared" si="7"/>
        <v>195</v>
      </c>
    </row>
  </sheetData>
  <mergeCells count="26">
    <mergeCell ref="B165:J165"/>
    <mergeCell ref="B175:J175"/>
    <mergeCell ref="B110:J110"/>
    <mergeCell ref="B126:J126"/>
    <mergeCell ref="B141:J141"/>
    <mergeCell ref="B153:J153"/>
    <mergeCell ref="A116:J116"/>
    <mergeCell ref="A3:J3"/>
    <mergeCell ref="A6:J6"/>
    <mergeCell ref="A13:J13"/>
    <mergeCell ref="A26:J26"/>
    <mergeCell ref="B4:J4"/>
    <mergeCell ref="B24:J24"/>
    <mergeCell ref="B73:J73"/>
    <mergeCell ref="A146:J146"/>
    <mergeCell ref="A75:J75"/>
    <mergeCell ref="A143:J143"/>
    <mergeCell ref="A84:J84"/>
    <mergeCell ref="A112:J112"/>
    <mergeCell ref="A114:J114"/>
    <mergeCell ref="A31:J31"/>
    <mergeCell ref="A58:J58"/>
    <mergeCell ref="A62:J62"/>
    <mergeCell ref="A66:J66"/>
    <mergeCell ref="B43:J43"/>
    <mergeCell ref="B56:J5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D64"/>
  <sheetViews>
    <sheetView workbookViewId="0" topLeftCell="A1">
      <selection activeCell="A1" sqref="A1:D1"/>
    </sheetView>
  </sheetViews>
  <sheetFormatPr defaultColWidth="9.140625" defaultRowHeight="12.75"/>
  <cols>
    <col min="1" max="1" width="64.7109375" style="0" customWidth="1"/>
    <col min="2" max="2" width="16.140625" style="0" customWidth="1"/>
  </cols>
  <sheetData>
    <row r="1" spans="1:4" ht="18.75">
      <c r="A1" s="339" t="s">
        <v>215</v>
      </c>
      <c r="B1" s="339"/>
      <c r="C1" s="339"/>
      <c r="D1" s="339"/>
    </row>
    <row r="2" ht="12.75">
      <c r="A2" s="5" t="s">
        <v>178</v>
      </c>
    </row>
    <row r="3" spans="1:3" ht="9.75" customHeight="1" thickBot="1">
      <c r="A3" s="1"/>
      <c r="B3" s="1"/>
      <c r="C3" s="1"/>
    </row>
    <row r="4" spans="1:3" ht="12" customHeight="1" thickBot="1">
      <c r="A4" s="314" t="s">
        <v>121</v>
      </c>
      <c r="B4" s="351"/>
      <c r="C4" s="1"/>
    </row>
    <row r="5" spans="1:3" ht="12" customHeight="1" thickBot="1">
      <c r="A5" s="286" t="s">
        <v>179</v>
      </c>
      <c r="B5" s="291" t="s">
        <v>177</v>
      </c>
      <c r="C5" s="1"/>
    </row>
    <row r="6" spans="1:3" ht="12" customHeight="1">
      <c r="A6" s="284" t="s">
        <v>169</v>
      </c>
      <c r="B6" s="290">
        <v>323794</v>
      </c>
      <c r="C6" s="1"/>
    </row>
    <row r="7" spans="1:3" ht="12" customHeight="1" thickBot="1">
      <c r="A7" s="292" t="s">
        <v>170</v>
      </c>
      <c r="B7" s="293">
        <v>92000</v>
      </c>
      <c r="C7" s="1"/>
    </row>
    <row r="8" spans="1:3" ht="12" customHeight="1" thickBot="1">
      <c r="A8" s="286" t="s">
        <v>180</v>
      </c>
      <c r="B8" s="291" t="s">
        <v>177</v>
      </c>
      <c r="C8" s="1"/>
    </row>
    <row r="9" spans="1:3" ht="12" customHeight="1">
      <c r="A9" s="284" t="s">
        <v>171</v>
      </c>
      <c r="B9" s="294">
        <v>3260897</v>
      </c>
      <c r="C9" s="1"/>
    </row>
    <row r="10" spans="1:3" ht="12" customHeight="1">
      <c r="A10" s="287" t="s">
        <v>172</v>
      </c>
      <c r="B10" s="116">
        <v>4554992</v>
      </c>
      <c r="C10" s="1"/>
    </row>
    <row r="11" spans="1:3" ht="12" customHeight="1" thickBot="1">
      <c r="A11" s="292" t="s">
        <v>173</v>
      </c>
      <c r="B11" s="293">
        <v>27082910</v>
      </c>
      <c r="C11" s="1"/>
    </row>
    <row r="12" spans="1:3" ht="12" customHeight="1" thickBot="1">
      <c r="A12" s="295" t="s">
        <v>181</v>
      </c>
      <c r="B12" s="296" t="s">
        <v>177</v>
      </c>
      <c r="C12" s="1"/>
    </row>
    <row r="13" spans="1:3" ht="12" customHeight="1">
      <c r="A13" s="284" t="s">
        <v>174</v>
      </c>
      <c r="B13" s="294">
        <v>190639</v>
      </c>
      <c r="C13" s="1"/>
    </row>
    <row r="14" spans="1:3" ht="12" customHeight="1">
      <c r="A14" s="287" t="s">
        <v>175</v>
      </c>
      <c r="B14" s="116">
        <v>9076709</v>
      </c>
      <c r="C14" s="1"/>
    </row>
    <row r="15" spans="1:3" ht="12" customHeight="1" thickBot="1">
      <c r="A15" s="288" t="s">
        <v>176</v>
      </c>
      <c r="B15" s="117">
        <v>18179171</v>
      </c>
      <c r="C15" s="1"/>
    </row>
    <row r="16" spans="1:3" ht="9.75" customHeight="1">
      <c r="A16" s="1"/>
      <c r="B16" s="1"/>
      <c r="C16" s="1"/>
    </row>
    <row r="17" spans="1:4" ht="18.75">
      <c r="A17" s="339" t="s">
        <v>216</v>
      </c>
      <c r="B17" s="339"/>
      <c r="C17" s="339"/>
      <c r="D17" s="339"/>
    </row>
    <row r="18" ht="12.75">
      <c r="A18" s="5" t="s">
        <v>217</v>
      </c>
    </row>
    <row r="19" ht="9.75" customHeight="1" thickBot="1"/>
    <row r="20" spans="1:2" ht="12" customHeight="1" thickBot="1">
      <c r="A20" s="295" t="s">
        <v>212</v>
      </c>
      <c r="B20" s="11" t="s">
        <v>211</v>
      </c>
    </row>
    <row r="21" spans="1:2" ht="12" customHeight="1">
      <c r="A21" s="284" t="s">
        <v>182</v>
      </c>
      <c r="B21" s="290">
        <v>495134000000</v>
      </c>
    </row>
    <row r="22" spans="1:2" ht="12" customHeight="1" thickBot="1">
      <c r="A22" s="292" t="s">
        <v>183</v>
      </c>
      <c r="B22" s="299">
        <v>112839000000</v>
      </c>
    </row>
    <row r="23" spans="1:2" ht="12" customHeight="1" thickBot="1">
      <c r="A23" s="295" t="s">
        <v>213</v>
      </c>
      <c r="B23" s="11" t="s">
        <v>211</v>
      </c>
    </row>
    <row r="24" spans="1:2" ht="12" customHeight="1" thickBot="1">
      <c r="A24" s="298" t="s">
        <v>184</v>
      </c>
      <c r="B24" s="301">
        <v>2490000000</v>
      </c>
    </row>
    <row r="25" spans="1:2" ht="12" customHeight="1" thickBot="1">
      <c r="A25" s="298" t="s">
        <v>185</v>
      </c>
      <c r="B25" s="301">
        <f>SUM(B26:B34)</f>
        <v>39759000000</v>
      </c>
    </row>
    <row r="26" spans="1:2" ht="12" customHeight="1">
      <c r="A26" s="284" t="s">
        <v>186</v>
      </c>
      <c r="B26" s="290">
        <v>950000000</v>
      </c>
    </row>
    <row r="27" spans="1:2" ht="12" customHeight="1">
      <c r="A27" s="287" t="s">
        <v>187</v>
      </c>
      <c r="B27" s="289">
        <v>8792000000</v>
      </c>
    </row>
    <row r="28" spans="1:2" ht="12" customHeight="1">
      <c r="A28" s="287" t="s">
        <v>188</v>
      </c>
      <c r="B28" s="289">
        <v>2000000000</v>
      </c>
    </row>
    <row r="29" spans="1:2" ht="12" customHeight="1">
      <c r="A29" s="287" t="s">
        <v>189</v>
      </c>
      <c r="B29" s="289">
        <v>23023000000</v>
      </c>
    </row>
    <row r="30" spans="1:2" ht="12" customHeight="1">
      <c r="A30" s="287" t="s">
        <v>190</v>
      </c>
      <c r="B30" s="289">
        <v>1280000000</v>
      </c>
    </row>
    <row r="31" spans="1:2" ht="12" customHeight="1">
      <c r="A31" s="287" t="s">
        <v>191</v>
      </c>
      <c r="B31" s="289">
        <v>266000000</v>
      </c>
    </row>
    <row r="32" spans="1:2" ht="12" customHeight="1">
      <c r="A32" s="287" t="s">
        <v>192</v>
      </c>
      <c r="B32" s="289">
        <v>3079000000</v>
      </c>
    </row>
    <row r="33" spans="1:2" ht="12" customHeight="1">
      <c r="A33" s="287" t="s">
        <v>193</v>
      </c>
      <c r="B33" s="289">
        <v>193000000</v>
      </c>
    </row>
    <row r="34" spans="1:2" ht="12" customHeight="1" thickBot="1">
      <c r="A34" s="292" t="s">
        <v>194</v>
      </c>
      <c r="B34" s="299">
        <v>176000000</v>
      </c>
    </row>
    <row r="35" spans="1:2" ht="12" customHeight="1" thickBot="1">
      <c r="A35" s="298" t="s">
        <v>195</v>
      </c>
      <c r="B35" s="304">
        <f>SUM(B36:B37)</f>
        <v>2539000000</v>
      </c>
    </row>
    <row r="36" spans="1:2" ht="12" customHeight="1">
      <c r="A36" s="284" t="s">
        <v>183</v>
      </c>
      <c r="B36" s="294">
        <v>2516000000</v>
      </c>
    </row>
    <row r="37" spans="1:2" ht="12" customHeight="1" thickBot="1">
      <c r="A37" s="292" t="s">
        <v>196</v>
      </c>
      <c r="B37" s="293">
        <v>23000000</v>
      </c>
    </row>
    <row r="38" spans="1:2" ht="12" customHeight="1" thickBot="1">
      <c r="A38" s="295" t="s">
        <v>214</v>
      </c>
      <c r="B38" s="11" t="s">
        <v>211</v>
      </c>
    </row>
    <row r="39" spans="1:2" ht="12" customHeight="1">
      <c r="A39" s="284" t="s">
        <v>197</v>
      </c>
      <c r="B39" s="290">
        <v>2977000000</v>
      </c>
    </row>
    <row r="40" spans="1:2" ht="12" customHeight="1">
      <c r="A40" s="287" t="s">
        <v>198</v>
      </c>
      <c r="B40" s="289">
        <v>48443000000</v>
      </c>
    </row>
    <row r="41" spans="1:2" ht="12" customHeight="1" thickBot="1">
      <c r="A41" s="292" t="s">
        <v>199</v>
      </c>
      <c r="B41" s="299">
        <v>24575000000</v>
      </c>
    </row>
    <row r="42" spans="1:2" ht="12" customHeight="1" thickBot="1">
      <c r="A42" s="298" t="s">
        <v>200</v>
      </c>
      <c r="B42" s="300" t="s">
        <v>211</v>
      </c>
    </row>
    <row r="43" spans="1:2" ht="12" customHeight="1">
      <c r="A43" s="284" t="s">
        <v>201</v>
      </c>
      <c r="B43" s="290">
        <v>699000000</v>
      </c>
    </row>
    <row r="44" spans="1:2" ht="12" customHeight="1">
      <c r="A44" s="287" t="s">
        <v>202</v>
      </c>
      <c r="B44" s="289">
        <v>1090000000</v>
      </c>
    </row>
    <row r="45" spans="1:2" ht="12" customHeight="1">
      <c r="A45" s="287" t="s">
        <v>203</v>
      </c>
      <c r="B45" s="289">
        <v>145000000</v>
      </c>
    </row>
    <row r="46" spans="1:2" ht="12" customHeight="1">
      <c r="A46" s="287" t="s">
        <v>204</v>
      </c>
      <c r="B46" s="289">
        <v>848000000</v>
      </c>
    </row>
    <row r="47" spans="1:2" ht="12" customHeight="1">
      <c r="A47" s="287" t="s">
        <v>205</v>
      </c>
      <c r="B47" s="289">
        <v>90000000000</v>
      </c>
    </row>
    <row r="48" spans="1:2" ht="12" customHeight="1" thickBot="1">
      <c r="A48" s="292" t="s">
        <v>206</v>
      </c>
      <c r="B48" s="299">
        <v>104000000</v>
      </c>
    </row>
    <row r="49" spans="1:2" ht="12" customHeight="1" thickBot="1">
      <c r="A49" s="298" t="s">
        <v>198</v>
      </c>
      <c r="B49" s="300" t="s">
        <v>211</v>
      </c>
    </row>
    <row r="50" spans="1:2" ht="12" customHeight="1">
      <c r="A50" s="284" t="s">
        <v>201</v>
      </c>
      <c r="B50" s="290">
        <v>1939000000</v>
      </c>
    </row>
    <row r="51" spans="1:2" ht="12" customHeight="1">
      <c r="A51" s="287" t="s">
        <v>202</v>
      </c>
      <c r="B51" s="289">
        <v>4345000000</v>
      </c>
    </row>
    <row r="52" spans="1:2" ht="12" customHeight="1">
      <c r="A52" s="287" t="s">
        <v>203</v>
      </c>
      <c r="B52" s="289">
        <v>0</v>
      </c>
    </row>
    <row r="53" spans="1:2" ht="12" customHeight="1">
      <c r="A53" s="287" t="s">
        <v>204</v>
      </c>
      <c r="B53" s="289">
        <v>19000000</v>
      </c>
    </row>
    <row r="54" spans="1:2" ht="12" customHeight="1">
      <c r="A54" s="287" t="s">
        <v>205</v>
      </c>
      <c r="B54" s="289">
        <v>496000000</v>
      </c>
    </row>
    <row r="55" spans="1:2" ht="12" customHeight="1">
      <c r="A55" s="287" t="s">
        <v>207</v>
      </c>
      <c r="B55" s="289">
        <v>3000000</v>
      </c>
    </row>
    <row r="56" spans="1:2" ht="12" customHeight="1" thickBot="1">
      <c r="A56" s="292" t="s">
        <v>206</v>
      </c>
      <c r="B56" s="299">
        <v>104000000</v>
      </c>
    </row>
    <row r="57" spans="1:2" ht="12" customHeight="1" thickBot="1">
      <c r="A57" s="298" t="s">
        <v>208</v>
      </c>
      <c r="B57" s="301">
        <f>SUM(B58:B59)</f>
        <v>39760000000</v>
      </c>
    </row>
    <row r="58" spans="1:2" ht="12" customHeight="1">
      <c r="A58" s="284" t="s">
        <v>198</v>
      </c>
      <c r="B58" s="290">
        <v>39714000000</v>
      </c>
    </row>
    <row r="59" spans="1:2" ht="12" customHeight="1" thickBot="1">
      <c r="A59" s="292" t="s">
        <v>209</v>
      </c>
      <c r="B59" s="299">
        <v>46000000</v>
      </c>
    </row>
    <row r="60" spans="1:2" ht="12" customHeight="1" thickBot="1">
      <c r="A60" s="297" t="s">
        <v>183</v>
      </c>
      <c r="B60" s="301">
        <f>SUM(B61:B62)</f>
        <v>2539000000</v>
      </c>
    </row>
    <row r="61" spans="1:2" ht="12" customHeight="1">
      <c r="A61" s="284" t="s">
        <v>198</v>
      </c>
      <c r="B61" s="290">
        <v>2516000000</v>
      </c>
    </row>
    <row r="62" spans="1:2" ht="12" customHeight="1" thickBot="1">
      <c r="A62" s="292" t="s">
        <v>209</v>
      </c>
      <c r="B62" s="299">
        <v>23000000</v>
      </c>
    </row>
    <row r="63" spans="1:2" ht="12" customHeight="1" thickBot="1">
      <c r="A63" s="298" t="s">
        <v>210</v>
      </c>
      <c r="B63" s="302" t="s">
        <v>211</v>
      </c>
    </row>
    <row r="64" spans="1:2" ht="12" customHeight="1" thickBot="1">
      <c r="A64" s="285" t="s">
        <v>198</v>
      </c>
      <c r="B64" s="303">
        <v>28000000</v>
      </c>
    </row>
  </sheetData>
  <mergeCells count="3">
    <mergeCell ref="A1:D1"/>
    <mergeCell ref="A17:D17"/>
    <mergeCell ref="A4:B4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2008-11-11T08:09:24Z</cp:lastPrinted>
  <dcterms:created xsi:type="dcterms:W3CDTF">2006-02-24T09:38:25Z</dcterms:created>
  <dcterms:modified xsi:type="dcterms:W3CDTF">2010-04-12T10:05:23Z</dcterms:modified>
  <cp:category/>
  <cp:version/>
  <cp:contentType/>
  <cp:contentStatus/>
</cp:coreProperties>
</file>