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0"/>
  </bookViews>
  <sheets>
    <sheet name="3." sheetId="1" r:id="rId1"/>
    <sheet name="3.1-2-3-4-5-6-7-8-9-10-11-12-13" sheetId="2" r:id="rId2"/>
    <sheet name="3.14-25" sheetId="3" r:id="rId3"/>
    <sheet name="3.26-27" sheetId="4" r:id="rId4"/>
    <sheet name="3.28-34" sheetId="5" r:id="rId5"/>
    <sheet name="3.35-48" sheetId="6" r:id="rId6"/>
    <sheet name="3.49-59" sheetId="7" r:id="rId7"/>
    <sheet name="3.60-65" sheetId="8" r:id="rId8"/>
    <sheet name="3.66-68" sheetId="9" r:id="rId9"/>
    <sheet name="3.69-74" sheetId="10" r:id="rId10"/>
    <sheet name="3.75-76" sheetId="11" r:id="rId11"/>
    <sheet name="3.77-116" sheetId="12" r:id="rId12"/>
    <sheet name="3.117-128" sheetId="13" r:id="rId13"/>
    <sheet name="3.129-151" sheetId="14" r:id="rId14"/>
    <sheet name="3.152-156" sheetId="15" r:id="rId15"/>
  </sheets>
  <definedNames/>
  <calcPr fullCalcOnLoad="1"/>
</workbook>
</file>

<file path=xl/sharedStrings.xml><?xml version="1.0" encoding="utf-8"?>
<sst xmlns="http://schemas.openxmlformats.org/spreadsheetml/2006/main" count="2411" uniqueCount="332">
  <si>
    <t>Total</t>
  </si>
  <si>
    <t>2011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</si>
  <si>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</si>
  <si>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</si>
  <si>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</si>
  <si>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</si>
  <si>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</si>
  <si>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</si>
  <si>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</si>
  <si>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</si>
  <si>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October 2011</t>
  </si>
  <si>
    <t>November 2011</t>
  </si>
  <si>
    <t>December 2011</t>
  </si>
  <si>
    <t>Source: Ministry of Agriculture - Green Project</t>
  </si>
  <si>
    <t>Farmers</t>
  </si>
  <si>
    <t>Number of villages where work was done</t>
  </si>
  <si>
    <t>Reworked area (dounoms)</t>
  </si>
  <si>
    <t>Walls in square meters</t>
  </si>
  <si>
    <t>Irrigation Channels in meters</t>
  </si>
  <si>
    <t>Concrete Tanks (CM)</t>
  </si>
  <si>
    <t>Vine Columns</t>
  </si>
  <si>
    <t>Tank perforation (CM)</t>
  </si>
  <si>
    <t>Fruitful saplings</t>
  </si>
  <si>
    <t>Fence in meter</t>
  </si>
  <si>
    <t>Modern irrigation in dounoms</t>
  </si>
  <si>
    <t>Paid amounts in thousands LBP</t>
  </si>
  <si>
    <t>Nabatieh</t>
  </si>
  <si>
    <t>South Lebanon</t>
  </si>
  <si>
    <t>South Bekaa</t>
  </si>
  <si>
    <t>North Bekaa</t>
  </si>
  <si>
    <t>North Lebanon 1</t>
  </si>
  <si>
    <t>North Lebanon 2</t>
  </si>
  <si>
    <t>Mount-Lebanon 1</t>
  </si>
  <si>
    <t>Mount-Lebanon 2</t>
  </si>
  <si>
    <t>1 Dounam = 1000 m2</t>
  </si>
  <si>
    <t>Mohafazat</t>
  </si>
  <si>
    <t>September 2011</t>
  </si>
  <si>
    <t>3. GREEN PROJECT</t>
  </si>
  <si>
    <t>Table 3.1 - Executed and delivered works</t>
  </si>
  <si>
    <t>Table 3.2 - Executed and delivered works</t>
  </si>
  <si>
    <t>Table 3.3 - Executed and delivered works</t>
  </si>
  <si>
    <t>Table 3.4 - Executed and delivered works</t>
  </si>
  <si>
    <t>Table 3.5 - Executed and delivered works</t>
  </si>
  <si>
    <t>Table 3.6 - Executed and delivered works</t>
  </si>
  <si>
    <t>Table 3.7 - Executed and delivered works</t>
  </si>
  <si>
    <t>Table 3.8 - Executed and delivered works</t>
  </si>
  <si>
    <t>Table 3.9 - Executed and delivered works</t>
  </si>
  <si>
    <t>Table 3.10 - Executed and delivered works</t>
  </si>
  <si>
    <t>Table 3.11 - Executed and delivered works</t>
  </si>
  <si>
    <t>Table 3.12 - Executed and delivered works</t>
  </si>
  <si>
    <t>Table 3.13 - Executed and delivered works in 2011</t>
  </si>
  <si>
    <t>Dounams</t>
  </si>
  <si>
    <t>2010</t>
  </si>
  <si>
    <t>&lt; 1</t>
  </si>
  <si>
    <t>[1-2[</t>
  </si>
  <si>
    <t>[2-5[</t>
  </si>
  <si>
    <t>[5-10[</t>
  </si>
  <si>
    <t>[10-20[</t>
  </si>
  <si>
    <t>[20-40[</t>
  </si>
  <si>
    <t>[40-60[</t>
  </si>
  <si>
    <t>[60-80[</t>
  </si>
  <si>
    <t>[80-100[</t>
  </si>
  <si>
    <t>[100-150[</t>
  </si>
  <si>
    <t>[150-200[</t>
  </si>
  <si>
    <t>[200-500[</t>
  </si>
  <si>
    <t>&gt; 500</t>
  </si>
  <si>
    <t>Operators. Number</t>
  </si>
  <si>
    <t>Operators. %</t>
  </si>
  <si>
    <t>Source: Ministry of Agriculture</t>
  </si>
  <si>
    <t>Mount-Lebanon</t>
  </si>
  <si>
    <t>Table 3.14 - Farm operators by class-size in agricultural area</t>
  </si>
  <si>
    <t>Akkar</t>
  </si>
  <si>
    <t>North Lebanon</t>
  </si>
  <si>
    <t>Baalbeck-Hermel</t>
  </si>
  <si>
    <t>Bekaa</t>
  </si>
  <si>
    <t>Table 3.16 - Exploited agricultural area of farms by Mohafazat</t>
  </si>
  <si>
    <t>Table 3.15 - Farm operators by Mohafazat</t>
  </si>
  <si>
    <t>Dounams. %</t>
  </si>
  <si>
    <t>The rest of North Lebanon</t>
  </si>
  <si>
    <t>Table 3.17 - Farm operators by gender and sex. Number</t>
  </si>
  <si>
    <t>Males</t>
  </si>
  <si>
    <t>Females</t>
  </si>
  <si>
    <t>Age class</t>
  </si>
  <si>
    <t>&lt; 25</t>
  </si>
  <si>
    <t>[25-35[</t>
  </si>
  <si>
    <t>[35-45[</t>
  </si>
  <si>
    <t>[45-55[</t>
  </si>
  <si>
    <t>&gt; 65</t>
  </si>
  <si>
    <t>[55-65]</t>
  </si>
  <si>
    <t>%</t>
  </si>
  <si>
    <t>Total. Operators</t>
  </si>
  <si>
    <t>Table 3.18 - Average exploited agricultural area by the operator gender and class age</t>
  </si>
  <si>
    <t>Total. Dounams</t>
  </si>
  <si>
    <t>Total operators</t>
  </si>
  <si>
    <t>Table 3.19 - Farm operators with and without social security according to the age group. Number</t>
  </si>
  <si>
    <t>Total. Number</t>
  </si>
  <si>
    <t>Without Social Security</t>
  </si>
  <si>
    <t>With Social Security</t>
  </si>
  <si>
    <t>Table 3.20 - Average exploited agricultural area by Mohafazat. Dounams</t>
  </si>
  <si>
    <t>Table 3.21 - Total agricultural area of farms by size class agricultural area . Dounams</t>
  </si>
  <si>
    <t xml:space="preserve">No total agricultural area </t>
  </si>
  <si>
    <t>[0-1[</t>
  </si>
  <si>
    <t>[500-[</t>
  </si>
  <si>
    <t>Table 3.22 - Irrigated agricultural area by Mohafazat. Dounams</t>
  </si>
  <si>
    <t>Total agricultural area</t>
  </si>
  <si>
    <t>Total agricultural area. Dounams</t>
  </si>
  <si>
    <t>Total agricultural area. %</t>
  </si>
  <si>
    <t>Total irrigated agricultural area. Dounams</t>
  </si>
  <si>
    <t>Total irrigated agricultural area. %</t>
  </si>
  <si>
    <t>Table 3.23 - Total agricultural area and total irrigated area by Mohafazat. Dounams</t>
  </si>
  <si>
    <t>Table 3.24 - Total prinicipal irrigation techniques by mohafazat. Dounams</t>
  </si>
  <si>
    <t>Gravity. Dounams</t>
  </si>
  <si>
    <t>Gravity. %</t>
  </si>
  <si>
    <t>Drip drop. Dounams</t>
  </si>
  <si>
    <t>Drip drop. %</t>
  </si>
  <si>
    <t>Aspersion. Dounams</t>
  </si>
  <si>
    <t>Aspersion. %</t>
  </si>
  <si>
    <t>Table 3.25 - Legal status of the agricultural area. %</t>
  </si>
  <si>
    <t>Legal status</t>
  </si>
  <si>
    <t>Individual</t>
  </si>
  <si>
    <t>Association</t>
  </si>
  <si>
    <t>Society</t>
  </si>
  <si>
    <t>Cooperative</t>
  </si>
  <si>
    <t>Public</t>
  </si>
  <si>
    <t>Religious</t>
  </si>
  <si>
    <t>Land</t>
  </si>
  <si>
    <t>Seasonal crops</t>
  </si>
  <si>
    <t>Protected crops</t>
  </si>
  <si>
    <t>Permanent crops</t>
  </si>
  <si>
    <t>Table 3.26 - Area of occupied land</t>
  </si>
  <si>
    <t>Table 3.27 - Area of occupied land by Mohafazat</t>
  </si>
  <si>
    <t>Fruit trees</t>
  </si>
  <si>
    <t>Olives</t>
  </si>
  <si>
    <t>Cereals</t>
  </si>
  <si>
    <t>Leguminous</t>
  </si>
  <si>
    <t>Forage crops</t>
  </si>
  <si>
    <t>Industrial crops</t>
  </si>
  <si>
    <t>Table 3.28 - Crops</t>
  </si>
  <si>
    <t>Table 3.29 - Seasonal crops by Mohafazat</t>
  </si>
  <si>
    <t>Table 3.30 - Cereal crops by Mohafazat</t>
  </si>
  <si>
    <t>Table 3.31 - Wheat crops by Mohafazat</t>
  </si>
  <si>
    <t>Table 3.32 - Barley crops by Mohafazat</t>
  </si>
  <si>
    <t>Table 3.33 - Sweet corn crops by Mohafazat</t>
  </si>
  <si>
    <t>Vegetable crops</t>
  </si>
  <si>
    <t>Leafy vegetables</t>
  </si>
  <si>
    <t>Fruit vegetables</t>
  </si>
  <si>
    <t>Bulbs and tubers</t>
  </si>
  <si>
    <t>Table 3.55 - Squash/zucchini crops by Mohafazat</t>
  </si>
  <si>
    <t>Table 3.56 - Tubers, roots and bulbs crops by Mohafazat</t>
  </si>
  <si>
    <t>Table 3.57 - Potato crops by Mohafazat</t>
  </si>
  <si>
    <t>Table 3.58 - Onion crops by Mohafazat</t>
  </si>
  <si>
    <t>Garlic</t>
  </si>
  <si>
    <t>Carrots</t>
  </si>
  <si>
    <t>Radish</t>
  </si>
  <si>
    <t>Turnip</t>
  </si>
  <si>
    <t>Table 3.60 - Leguminous crops by Mohafazat</t>
  </si>
  <si>
    <t>Table 3.34 - Fodder corn crops by Mohafazat</t>
  </si>
  <si>
    <t>Table 3.36 - Vegetable crops by Mohafazat</t>
  </si>
  <si>
    <t>Table 3.37 - Leafy crops by Mohafazat</t>
  </si>
  <si>
    <t>Table 3.38 - Lettuce crops by Mohafazat</t>
  </si>
  <si>
    <t>Table 3.39 - Salad crops by Mohafazat</t>
  </si>
  <si>
    <t>Table 3.40 - Parsley crops by Mohafazat</t>
  </si>
  <si>
    <t>Table 3.41 - Thyme crops by Mohafazat</t>
  </si>
  <si>
    <t>Table 3.42 - Mint crops by Mohafazat</t>
  </si>
  <si>
    <t>Table 3.43 - Roca crops by Mohafazat</t>
  </si>
  <si>
    <t>Table 3.44 - Cabbage crops by Mohafazat</t>
  </si>
  <si>
    <t>Table 3.45 - Cauliflower crops by Mohafazat</t>
  </si>
  <si>
    <t>Table 3.46 - Spinach crops by Mohafazat</t>
  </si>
  <si>
    <t>Table 3.47 - Molokhia crops by Mohafazat</t>
  </si>
  <si>
    <t>Table 3.48 - Artichoke crops by Mohafazat</t>
  </si>
  <si>
    <t>Table 3.49 - Fruit vegetable crops by Mohafazat</t>
  </si>
  <si>
    <t>Table 3.50 - Tomato crops by Mohafazat</t>
  </si>
  <si>
    <t>Table 3.51 - Cucumber crops by Mohafazat</t>
  </si>
  <si>
    <t>Table 3.52 - Eggplant crops by Mohafazat</t>
  </si>
  <si>
    <t>Table 3.53 - Water melon crops by Mohafazat</t>
  </si>
  <si>
    <t>Table 3.54 - Melon crops by Mohafazat</t>
  </si>
  <si>
    <t>Table 3.61 - Bean crops by Mohafazat</t>
  </si>
  <si>
    <t>Table 3.62 - Chickpeas crops by Mohafazat</t>
  </si>
  <si>
    <t>Table 3.63 - Broad bean crops by Mohafazat</t>
  </si>
  <si>
    <t>Table 3.64 - Lentil crops by Mohafazat</t>
  </si>
  <si>
    <t>1 Dounam = 1,000 m2</t>
  </si>
  <si>
    <t>Table 3.65 - Pea crops by Mohafazat</t>
  </si>
  <si>
    <t>Table 3.67 - Luzerne crops by Mohafazat</t>
  </si>
  <si>
    <t>Table 3.66 - Forage crops by Mohafazat</t>
  </si>
  <si>
    <t>Table 3.68 - Vetches crops by Mohafazat</t>
  </si>
  <si>
    <t xml:space="preserve">Pam </t>
  </si>
  <si>
    <t xml:space="preserve">Sugar beets </t>
  </si>
  <si>
    <t xml:space="preserve">Sesame </t>
  </si>
  <si>
    <t>Tobacco</t>
  </si>
  <si>
    <t>Table 3.70 - Other seasonal industrial crops by Mohafazat</t>
  </si>
  <si>
    <t>Table 3.71 - Tobacco crops by Mohafazat</t>
  </si>
  <si>
    <t>Table 3.72 - Sesame crops by Mohafazat</t>
  </si>
  <si>
    <t>Arachide</t>
  </si>
  <si>
    <t>Table 3.73 - Arachide crops by Mohafazat</t>
  </si>
  <si>
    <t>Other regions</t>
  </si>
  <si>
    <t>Table 3.74 - Aromatic and medicinal plants crops by Mohafazat</t>
  </si>
  <si>
    <t>Crop</t>
  </si>
  <si>
    <t>Corp</t>
  </si>
  <si>
    <t>Table 3.75 - Permanent industrial crops: Locust by Mohafazat</t>
  </si>
  <si>
    <t>Table 3.76 - Permanent industrial crops: Summac by Mohafazat</t>
  </si>
  <si>
    <t>Table 3.77 - Flowers and ornamental plants crops by type</t>
  </si>
  <si>
    <t>Table 3.59 - Other crops by type</t>
  </si>
  <si>
    <t>Table 3.35 - Vegetable crops by type</t>
  </si>
  <si>
    <t>Table 3.69 - Other seasonal industrial crops</t>
  </si>
  <si>
    <t>Roses</t>
  </si>
  <si>
    <t>Gerberas</t>
  </si>
  <si>
    <t>Carnation</t>
  </si>
  <si>
    <t>Ornemental plants</t>
  </si>
  <si>
    <t>Incubators for flowers</t>
  </si>
  <si>
    <t>Other flowers</t>
  </si>
  <si>
    <t>Table 3.78 - Protected cultures crops by Mohafazat</t>
  </si>
  <si>
    <t>Table 3.79 - Permanent cultures crops by Mohafazat</t>
  </si>
  <si>
    <t>Table 3.80 - Citrus crops by Mohafazat</t>
  </si>
  <si>
    <t>Table 3.81 - Orange tree crops by Mohafazat</t>
  </si>
  <si>
    <t>Table 3.82 - Mandarin tree crops by Mohafazat</t>
  </si>
  <si>
    <t>Table 3.83 - Lemon tree crops by Mohafazat</t>
  </si>
  <si>
    <t>Table 3.84 - Grapefruit tree crops by Mohafazat</t>
  </si>
  <si>
    <t>Table 3.85 - Pome fruits crops by Mohafazat</t>
  </si>
  <si>
    <t>Table 3.86 - Apple tree crops by Mohafazat</t>
  </si>
  <si>
    <t>Table 3.87 - Red apple tree crops by Mohafazat</t>
  </si>
  <si>
    <t>Table 3.88 - Yellow and green apple tree crops by Mohafazat</t>
  </si>
  <si>
    <t>Table 3.89 - Pear tree crops by Mohafazat</t>
  </si>
  <si>
    <t>Table 3.90 - Quinces tree crops by Mohafazat</t>
  </si>
  <si>
    <t>Table 3.91 - Fruits with nuclei crops by Mohafazat</t>
  </si>
  <si>
    <t>Table 3.92 - Cherry tree crops by type</t>
  </si>
  <si>
    <t>Feraouni</t>
  </si>
  <si>
    <t>Benni</t>
  </si>
  <si>
    <t>Nouari</t>
  </si>
  <si>
    <t>Napoleon</t>
  </si>
  <si>
    <t>Mkahal</t>
  </si>
  <si>
    <t>Table 3.93 - Cherry tree crops by Mohafazat</t>
  </si>
  <si>
    <t>Table 3.94 - Almond tree crops by Mohafazat</t>
  </si>
  <si>
    <t>Table 3.95 - Apricot tree crops by Mohafazat</t>
  </si>
  <si>
    <t>Table 3.96 - Peach and nectarine tree crops by Mohafazat</t>
  </si>
  <si>
    <t>Table 3.97 - Pulm tree crops by Mohafazat</t>
  </si>
  <si>
    <t>Table 3.98 - Viticulture crops by type</t>
  </si>
  <si>
    <t>Grapes</t>
  </si>
  <si>
    <t>Table grapes</t>
  </si>
  <si>
    <t>Table 3.99 - Grapes crops by Mohafazat</t>
  </si>
  <si>
    <t>Table 3.100 - Table grapes crops by Mohafazat</t>
  </si>
  <si>
    <t>Table 3.101 - Banana crops by Mohafazat</t>
  </si>
  <si>
    <t>Table 3.102 - Olives crops by Mohafazat</t>
  </si>
  <si>
    <t>Table 3.103 - Trees with nucleu crops by Mohafazat</t>
  </si>
  <si>
    <t>Table 3.104 - Chestnuts tree crops by Mohafazat</t>
  </si>
  <si>
    <t>Table 3.105 - Pistachios tree crops by Mohafazat</t>
  </si>
  <si>
    <t>Table 3.106 - Exotic trees crops by Mohafazat</t>
  </si>
  <si>
    <t>Table 3.107 - Avocado crops by Mohafazat</t>
  </si>
  <si>
    <t>Table 3.108 - Annonas crops by Mohafazat</t>
  </si>
  <si>
    <t>Table 3.109 - Kiwi crops by Mohafazat</t>
  </si>
  <si>
    <t>Table 3.110 - Figs crops by Mohafazat</t>
  </si>
  <si>
    <t>Table 3.111 - Grenades crops by Mohafazat</t>
  </si>
  <si>
    <t>Table 3.112 - Kakis crops by Mohafazat</t>
  </si>
  <si>
    <t>Table 3.113 - Japanese quinces crops by Mohafazat</t>
  </si>
  <si>
    <t>Table 3.114 - Prickly pear crops by Mohafazat</t>
  </si>
  <si>
    <t>Table 3.115 - Jujube trees crops by Mohafazat</t>
  </si>
  <si>
    <t>Table 3.116 - Pine crops by Mohafazat</t>
  </si>
  <si>
    <t>Table 3.117 - Land use within agricultural exploitations. Dounams</t>
  </si>
  <si>
    <t>Temporarily fallow</t>
  </si>
  <si>
    <t>Uncultivated areas</t>
  </si>
  <si>
    <t>Forests</t>
  </si>
  <si>
    <t>Other non-cropland</t>
  </si>
  <si>
    <t>Table 3.118 - Temporarily fallow area by Mohafazat. Dounams</t>
  </si>
  <si>
    <t>Table 3.120 - Forests area by Mohafazat. Dounams</t>
  </si>
  <si>
    <t>Table 3.121 - Uncultivated areas area by Mohafazat. Dounams</t>
  </si>
  <si>
    <t>Table 3.122 - Used lands in Mount-Lebanon by exploited area. Dounams</t>
  </si>
  <si>
    <t>Without exploited area</t>
  </si>
  <si>
    <t>Abandoned lands</t>
  </si>
  <si>
    <t>Other lnads</t>
  </si>
  <si>
    <t>Table 3.123 - Used lands in Akkar by exploited area. Dounams</t>
  </si>
  <si>
    <t>Table 3.124 - Used lands in North Lebanon by exploited area. Dounams</t>
  </si>
  <si>
    <t>Table 3.125 - Used lands in Baalbeck-Hermel by exploited area. Dounams</t>
  </si>
  <si>
    <t>Table 3.126 - Used lands in Bekaa by exploited area. Dounams</t>
  </si>
  <si>
    <t>Table 3.127 - Used lands in South Lebanon by exploited area. Dounams</t>
  </si>
  <si>
    <t>Table 3.128 - Used lands in Nabatiyeh by exploited area. Dounams</t>
  </si>
  <si>
    <t>Number</t>
  </si>
  <si>
    <t>Mont-Liban</t>
  </si>
  <si>
    <t>Nabatiyeh</t>
  </si>
  <si>
    <t>Table 3.130 - Cattle Breeders by Mohafazat. Number</t>
  </si>
  <si>
    <t>Table 3.131 - Cattles by Mohafazat. Average number/exploitation</t>
  </si>
  <si>
    <t>Lebanon. Average number/exploitation</t>
  </si>
  <si>
    <t>Average number/exploitation</t>
  </si>
  <si>
    <t>Table 3.132 - Cattle by agricultural exploitation. Number</t>
  </si>
  <si>
    <t>Table 3.133 - Cattle by Mohafazat. Number</t>
  </si>
  <si>
    <t>Table 3.134 - Cattles by Mohafazat. Average number/exploitation</t>
  </si>
  <si>
    <t>Table 3.135 - Dairy cows by Mohafazat. Average number/exploitation</t>
  </si>
  <si>
    <t>Table 3.136 - Dairy cows  by Mohafazat. Number</t>
  </si>
  <si>
    <t>Table 3.137 - Sheeps by agricultural exploitation. Number</t>
  </si>
  <si>
    <t>Table 3.138 - Sheeps by Mohafazat. Number</t>
  </si>
  <si>
    <t>Table 3.139 - Sheeps by Mohafazat. Average number/exploitation</t>
  </si>
  <si>
    <t>Labor</t>
  </si>
  <si>
    <t>Permanent households labor</t>
  </si>
  <si>
    <t>Permanent non households labor</t>
  </si>
  <si>
    <t>Seasonal non households labor</t>
  </si>
  <si>
    <t>Owners. %</t>
  </si>
  <si>
    <t>Machinery</t>
  </si>
  <si>
    <t xml:space="preserve">Tractor </t>
  </si>
  <si>
    <t xml:space="preserve">Sprayer </t>
  </si>
  <si>
    <t xml:space="preserve">Tiller </t>
  </si>
  <si>
    <t xml:space="preserve">Truck </t>
  </si>
  <si>
    <t xml:space="preserve">Caterpillar tractor </t>
  </si>
  <si>
    <t xml:space="preserve">Pump </t>
  </si>
  <si>
    <t xml:space="preserve">Combine </t>
  </si>
  <si>
    <t xml:space="preserve">Reaper </t>
  </si>
  <si>
    <t xml:space="preserve">Generator </t>
  </si>
  <si>
    <t xml:space="preserve">Shredder Olives </t>
  </si>
  <si>
    <t xml:space="preserve">Harvester </t>
  </si>
  <si>
    <t xml:space="preserve">Spreader </t>
  </si>
  <si>
    <t xml:space="preserve">Farmer </t>
  </si>
  <si>
    <t xml:space="preserve">Milker </t>
  </si>
  <si>
    <t xml:space="preserve">Drill </t>
  </si>
  <si>
    <t xml:space="preserve">Shaker of Olives </t>
  </si>
  <si>
    <t>Sorter Olives</t>
  </si>
  <si>
    <t>Land use</t>
  </si>
  <si>
    <t>Table 3.119 - Abandoned lands area by Mohafazat. Dounams</t>
  </si>
  <si>
    <t>Table 3.140 - Sheeps by Mohafazat. Average number/exploitation</t>
  </si>
  <si>
    <t>Table 3.141 - Goats by Mohafazat. Number</t>
  </si>
  <si>
    <t>Table 3.142 - Goats by Mohafazat. Average number/exploitation</t>
  </si>
  <si>
    <t>Table 3.143 - Goats by agricultural exploitation. Number</t>
  </si>
  <si>
    <t>Table 3.144 - Female goats by Mohafazat. Number</t>
  </si>
  <si>
    <t>Table 3.145 - Female goats by Mohafazat. Average number/exploitation</t>
  </si>
  <si>
    <t>Table 3.146 - Pigs by Mohafazat. Number</t>
  </si>
  <si>
    <t>Table 3.147 - Hives by Mohafazat. Number</t>
  </si>
  <si>
    <t>Table 3.148 - Hives by Mohafazat. Average number/exploitation</t>
  </si>
  <si>
    <t>Table 3.149 - Hives by agricultural exploitation. Number</t>
  </si>
  <si>
    <t>Table 3.150 - Broiler chickens by Mohafazat. Number</t>
  </si>
  <si>
    <t>Table 3.151 - Laying hens by Mohafazat. Number</t>
  </si>
  <si>
    <t>Table 3.152 - Permanent households labor by agricultural exploitation. Number</t>
  </si>
  <si>
    <t>Table 3.153 - Hired permanent households labor by agricultural exploitation. Number</t>
  </si>
  <si>
    <t xml:space="preserve">Table 3.155 - Use of agricultural machinery and share of operators holding owned agricultural machinery </t>
  </si>
  <si>
    <t>Table 3.156 - Agricultural extension by Mohafazat. Operators</t>
  </si>
  <si>
    <t>Table 3.154 - Labor balance in agriculture. Number</t>
  </si>
  <si>
    <t>Table 3.129 - Living stock farmers by Mohafazat. Number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</si>
</sst>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.000;[Red]#,##0.000"/>
    <numFmt numFmtId="221" formatCode="#,##0;[Red]#,##0"/>
    <numFmt numFmtId="222" formatCode="#,##0.0_);\(#,##0.0\)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Alignment="1">
      <alignment vertical="center"/>
    </xf>
    <xf numFmtId="0" fontId="11" fillId="0" borderId="10" xfId="62" applyFont="1" applyFill="1" applyBorder="1" applyAlignment="1">
      <alignment horizontal="center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37" fontId="9" fillId="0" borderId="12" xfId="42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3" fontId="12" fillId="0" borderId="12" xfId="42" applyNumberFormat="1" applyFont="1" applyFill="1" applyBorder="1" applyAlignment="1">
      <alignment vertical="center"/>
    </xf>
    <xf numFmtId="3" fontId="12" fillId="0" borderId="13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97" fontId="12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1" fillId="33" borderId="10" xfId="62" applyFont="1" applyFill="1" applyBorder="1" applyAlignment="1">
      <alignment horizontal="center" vertical="center" wrapText="1" readingOrder="1"/>
      <protection/>
    </xf>
    <xf numFmtId="3" fontId="12" fillId="33" borderId="10" xfId="42" applyNumberFormat="1" applyFont="1" applyFill="1" applyBorder="1" applyAlignment="1">
      <alignment vertical="center"/>
    </xf>
    <xf numFmtId="16" fontId="6" fillId="0" borderId="12" xfId="62" applyNumberFormat="1" applyFont="1" applyFill="1" applyBorder="1" applyAlignment="1">
      <alignment horizontal="left" vertical="center" wrapText="1" readingOrder="1"/>
      <protection/>
    </xf>
    <xf numFmtId="0" fontId="6" fillId="0" borderId="14" xfId="62" applyFont="1" applyFill="1" applyBorder="1" applyAlignment="1">
      <alignment horizontal="left" vertical="center" wrapText="1" readingOrder="1"/>
      <protection/>
    </xf>
    <xf numFmtId="185" fontId="9" fillId="0" borderId="11" xfId="65" applyNumberFormat="1" applyFont="1" applyFill="1" applyBorder="1" applyAlignment="1">
      <alignment horizontal="right" vertical="center" readingOrder="1"/>
    </xf>
    <xf numFmtId="185" fontId="9" fillId="0" borderId="12" xfId="65" applyNumberFormat="1" applyFont="1" applyFill="1" applyBorder="1" applyAlignment="1">
      <alignment horizontal="right" vertical="center" readingOrder="1"/>
    </xf>
    <xf numFmtId="185" fontId="9" fillId="0" borderId="13" xfId="65" applyNumberFormat="1" applyFont="1" applyFill="1" applyBorder="1" applyAlignment="1">
      <alignment horizontal="right" vertical="center" readingOrder="1"/>
    </xf>
    <xf numFmtId="185" fontId="12" fillId="0" borderId="10" xfId="65" applyNumberFormat="1" applyFont="1" applyFill="1" applyBorder="1" applyAlignment="1">
      <alignment horizontal="right" vertical="center" readingOrder="1"/>
    </xf>
    <xf numFmtId="0" fontId="11" fillId="0" borderId="10" xfId="62" applyFont="1" applyFill="1" applyBorder="1" applyAlignment="1">
      <alignment horizontal="right" vertical="center" wrapText="1" readingOrder="1"/>
      <protection/>
    </xf>
    <xf numFmtId="0" fontId="11" fillId="0" borderId="15" xfId="62" applyFont="1" applyFill="1" applyBorder="1" applyAlignment="1">
      <alignment horizontal="right" vertical="center" wrapText="1" readingOrder="1"/>
      <protection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0" borderId="14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3" fontId="12" fillId="0" borderId="10" xfId="42" applyNumberFormat="1" applyFont="1" applyFill="1" applyBorder="1" applyAlignment="1">
      <alignment horizontal="right" vertical="center" readingOrder="1"/>
    </xf>
    <xf numFmtId="0" fontId="49" fillId="0" borderId="0" xfId="0" applyFont="1" applyAlignment="1">
      <alignment/>
    </xf>
    <xf numFmtId="197" fontId="12" fillId="0" borderId="10" xfId="42" applyNumberFormat="1" applyFont="1" applyFill="1" applyBorder="1" applyAlignment="1">
      <alignment horizontal="right" vertical="center" readingOrder="1"/>
    </xf>
    <xf numFmtId="197" fontId="9" fillId="0" borderId="11" xfId="42" applyNumberFormat="1" applyFont="1" applyFill="1" applyBorder="1" applyAlignment="1">
      <alignment horizontal="right" vertical="center" readingOrder="1"/>
    </xf>
    <xf numFmtId="3" fontId="9" fillId="0" borderId="11" xfId="65" applyNumberFormat="1" applyFont="1" applyFill="1" applyBorder="1" applyAlignment="1">
      <alignment horizontal="right" vertical="center" readingOrder="1"/>
    </xf>
    <xf numFmtId="3" fontId="9" fillId="0" borderId="12" xfId="65" applyNumberFormat="1" applyFont="1" applyFill="1" applyBorder="1" applyAlignment="1">
      <alignment horizontal="right" vertical="center" readingOrder="1"/>
    </xf>
    <xf numFmtId="16" fontId="6" fillId="0" borderId="13" xfId="62" applyNumberFormat="1" applyFont="1" applyFill="1" applyBorder="1" applyAlignment="1">
      <alignment horizontal="left" vertical="center" wrapText="1" readingOrder="1"/>
      <protection/>
    </xf>
    <xf numFmtId="3" fontId="9" fillId="0" borderId="13" xfId="65" applyNumberFormat="1" applyFont="1" applyFill="1" applyBorder="1" applyAlignment="1">
      <alignment horizontal="right" vertical="center" readingOrder="1"/>
    </xf>
    <xf numFmtId="0" fontId="11" fillId="0" borderId="10" xfId="62" applyFont="1" applyFill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vertical="center"/>
    </xf>
    <xf numFmtId="197" fontId="9" fillId="0" borderId="11" xfId="65" applyNumberFormat="1" applyFont="1" applyFill="1" applyBorder="1" applyAlignment="1">
      <alignment horizontal="right" vertical="center" readingOrder="1"/>
    </xf>
    <xf numFmtId="197" fontId="9" fillId="0" borderId="12" xfId="42" applyNumberFormat="1" applyFont="1" applyFill="1" applyBorder="1" applyAlignment="1">
      <alignment horizontal="right" vertical="center" readingOrder="1"/>
    </xf>
    <xf numFmtId="197" fontId="9" fillId="0" borderId="12" xfId="65" applyNumberFormat="1" applyFont="1" applyFill="1" applyBorder="1" applyAlignment="1">
      <alignment horizontal="right" vertical="center" readingOrder="1"/>
    </xf>
    <xf numFmtId="197" fontId="9" fillId="0" borderId="13" xfId="42" applyNumberFormat="1" applyFont="1" applyFill="1" applyBorder="1" applyAlignment="1">
      <alignment horizontal="right" vertical="center" readingOrder="1"/>
    </xf>
    <xf numFmtId="197" fontId="9" fillId="0" borderId="13" xfId="65" applyNumberFormat="1" applyFont="1" applyFill="1" applyBorder="1" applyAlignment="1">
      <alignment horizontal="right" vertical="center" readingOrder="1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1" fillId="0" borderId="10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185" fontId="9" fillId="0" borderId="11" xfId="65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185" fontId="9" fillId="0" borderId="12" xfId="65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185" fontId="9" fillId="0" borderId="13" xfId="65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85" fontId="12" fillId="0" borderId="10" xfId="6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7" fontId="9" fillId="0" borderId="11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 vertical="center"/>
    </xf>
    <xf numFmtId="197" fontId="9" fillId="0" borderId="13" xfId="0" applyNumberFormat="1" applyFont="1" applyBorder="1" applyAlignment="1">
      <alignment vertical="center"/>
    </xf>
    <xf numFmtId="197" fontId="12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6" fillId="0" borderId="16" xfId="62" applyFont="1" applyFill="1" applyBorder="1" applyAlignment="1">
      <alignment horizontal="left" vertical="center" wrapText="1" readingOrder="1"/>
      <protection/>
    </xf>
    <xf numFmtId="185" fontId="9" fillId="0" borderId="16" xfId="65" applyNumberFormat="1" applyFont="1" applyBorder="1" applyAlignment="1">
      <alignment vertical="center"/>
    </xf>
    <xf numFmtId="0" fontId="6" fillId="0" borderId="0" xfId="62" applyFont="1" applyFill="1" applyBorder="1" applyAlignment="1">
      <alignment horizontal="left" vertical="center" wrapText="1" readingOrder="1"/>
      <protection/>
    </xf>
    <xf numFmtId="3" fontId="9" fillId="0" borderId="16" xfId="42" applyNumberFormat="1" applyFont="1" applyFill="1" applyBorder="1" applyAlignment="1">
      <alignment horizontal="right" vertical="center" readingOrder="1"/>
    </xf>
    <xf numFmtId="185" fontId="12" fillId="0" borderId="10" xfId="0" applyNumberFormat="1" applyFont="1" applyBorder="1" applyAlignment="1">
      <alignment vertical="center"/>
    </xf>
    <xf numFmtId="191" fontId="12" fillId="0" borderId="10" xfId="42" applyNumberFormat="1" applyFont="1" applyBorder="1" applyAlignment="1">
      <alignment vertical="center"/>
    </xf>
    <xf numFmtId="191" fontId="9" fillId="0" borderId="11" xfId="42" applyNumberFormat="1" applyFont="1" applyBorder="1" applyAlignment="1">
      <alignment vertical="center"/>
    </xf>
    <xf numFmtId="191" fontId="9" fillId="0" borderId="12" xfId="42" applyNumberFormat="1" applyFont="1" applyBorder="1" applyAlignment="1">
      <alignment vertical="center"/>
    </xf>
    <xf numFmtId="191" fontId="9" fillId="0" borderId="13" xfId="42" applyNumberFormat="1" applyFont="1" applyBorder="1" applyAlignment="1">
      <alignment vertical="center"/>
    </xf>
    <xf numFmtId="10" fontId="9" fillId="0" borderId="12" xfId="65" applyNumberFormat="1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62" applyFont="1" applyFill="1" applyBorder="1" applyAlignment="1">
      <alignment horizontal="left" vertical="center" wrapText="1" readingOrder="1"/>
      <protection/>
    </xf>
    <xf numFmtId="3" fontId="12" fillId="0" borderId="0" xfId="42" applyNumberFormat="1" applyFont="1" applyFill="1" applyBorder="1" applyAlignment="1">
      <alignment horizontal="right" vertical="center" readingOrder="1"/>
    </xf>
    <xf numFmtId="9" fontId="9" fillId="0" borderId="11" xfId="65" applyFont="1" applyFill="1" applyBorder="1" applyAlignment="1">
      <alignment horizontal="right" vertical="center" readingOrder="1"/>
    </xf>
    <xf numFmtId="9" fontId="9" fillId="0" borderId="12" xfId="65" applyFont="1" applyFill="1" applyBorder="1" applyAlignment="1">
      <alignment horizontal="right" vertical="center" readingOrder="1"/>
    </xf>
    <xf numFmtId="9" fontId="9" fillId="0" borderId="13" xfId="65" applyFont="1" applyFill="1" applyBorder="1" applyAlignment="1">
      <alignment horizontal="right" vertical="center" readingOrder="1"/>
    </xf>
    <xf numFmtId="0" fontId="11" fillId="0" borderId="10" xfId="0" applyFont="1" applyFill="1" applyBorder="1" applyAlignment="1">
      <alignment horizontal="right" vertical="center" wrapText="1"/>
    </xf>
    <xf numFmtId="0" fontId="11" fillId="33" borderId="11" xfId="62" applyFont="1" applyFill="1" applyBorder="1" applyAlignment="1">
      <alignment horizontal="left" vertical="center" wrapText="1" readingOrder="1"/>
      <protection/>
    </xf>
    <xf numFmtId="3" fontId="12" fillId="0" borderId="11" xfId="42" applyNumberFormat="1" applyFont="1" applyFill="1" applyBorder="1" applyAlignment="1">
      <alignment vertical="center"/>
    </xf>
    <xf numFmtId="3" fontId="12" fillId="33" borderId="11" xfId="42" applyNumberFormat="1" applyFont="1" applyFill="1" applyBorder="1" applyAlignment="1">
      <alignment vertical="center"/>
    </xf>
    <xf numFmtId="0" fontId="11" fillId="33" borderId="12" xfId="62" applyFont="1" applyFill="1" applyBorder="1" applyAlignment="1">
      <alignment horizontal="left" vertical="center" wrapText="1" readingOrder="1"/>
      <protection/>
    </xf>
    <xf numFmtId="3" fontId="12" fillId="33" borderId="12" xfId="42" applyNumberFormat="1" applyFont="1" applyFill="1" applyBorder="1" applyAlignment="1">
      <alignment vertical="center"/>
    </xf>
    <xf numFmtId="0" fontId="11" fillId="33" borderId="13" xfId="62" applyFont="1" applyFill="1" applyBorder="1" applyAlignment="1">
      <alignment horizontal="left" vertical="center" wrapText="1" readingOrder="1"/>
      <protection/>
    </xf>
    <xf numFmtId="3" fontId="12" fillId="33" borderId="13" xfId="42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readingOrder="1"/>
    </xf>
    <xf numFmtId="49" fontId="8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readingOrder="1"/>
    </xf>
    <xf numFmtId="0" fontId="0" fillId="0" borderId="0" xfId="0" applyAlignment="1">
      <alignment vertical="center" readingOrder="1"/>
    </xf>
    <xf numFmtId="49" fontId="8" fillId="0" borderId="10" xfId="0" applyNumberFormat="1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vertical="center" readingOrder="1"/>
    </xf>
    <xf numFmtId="0" fontId="11" fillId="0" borderId="10" xfId="0" applyFont="1" applyBorder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185" fontId="9" fillId="0" borderId="11" xfId="65" applyNumberFormat="1" applyFont="1" applyBorder="1" applyAlignment="1">
      <alignment vertical="center" readingOrder="1"/>
    </xf>
    <xf numFmtId="185" fontId="9" fillId="0" borderId="12" xfId="65" applyNumberFormat="1" applyFont="1" applyBorder="1" applyAlignment="1">
      <alignment vertical="center" readingOrder="1"/>
    </xf>
    <xf numFmtId="185" fontId="9" fillId="0" borderId="13" xfId="65" applyNumberFormat="1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185" fontId="12" fillId="0" borderId="10" xfId="65" applyNumberFormat="1" applyFont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right" vertical="center" wrapText="1" readingOrder="1"/>
    </xf>
    <xf numFmtId="0" fontId="11" fillId="0" borderId="10" xfId="0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0" fontId="49" fillId="0" borderId="0" xfId="0" applyFont="1" applyAlignment="1">
      <alignment vertical="center" wrapText="1" readingOrder="1"/>
    </xf>
    <xf numFmtId="0" fontId="6" fillId="0" borderId="13" xfId="0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185" fontId="9" fillId="0" borderId="16" xfId="65" applyNumberFormat="1" applyFont="1" applyBorder="1" applyAlignment="1">
      <alignment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9.5" customHeight="1">
      <c r="A1" s="1" t="s">
        <v>203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196</v>
      </c>
      <c r="B4" s="36" t="s">
        <v>51</v>
      </c>
      <c r="C4" s="60" t="s">
        <v>89</v>
      </c>
    </row>
    <row r="5" spans="1:3" ht="13.5" customHeight="1">
      <c r="A5" s="16" t="s">
        <v>188</v>
      </c>
      <c r="B5" s="38">
        <f>C5*B$10</f>
        <v>83695.92</v>
      </c>
      <c r="C5" s="62">
        <v>0.88</v>
      </c>
    </row>
    <row r="6" spans="1:3" ht="13.5" customHeight="1">
      <c r="A6" s="17" t="s">
        <v>187</v>
      </c>
      <c r="B6" s="39">
        <f>C6*B$10</f>
        <v>5706.54</v>
      </c>
      <c r="C6" s="78">
        <v>0.06</v>
      </c>
    </row>
    <row r="7" spans="1:8" ht="13.5" customHeight="1">
      <c r="A7" s="17" t="s">
        <v>192</v>
      </c>
      <c r="B7" s="39">
        <f>C7*B$10</f>
        <v>2853.27</v>
      </c>
      <c r="C7" s="78">
        <v>0.03</v>
      </c>
      <c r="H7" s="87"/>
    </row>
    <row r="8" spans="1:3" ht="13.5" customHeight="1">
      <c r="A8" s="17" t="s">
        <v>185</v>
      </c>
      <c r="B8" s="39">
        <f>C8*B$10</f>
        <v>1902.18</v>
      </c>
      <c r="C8" s="78">
        <v>0.02</v>
      </c>
    </row>
    <row r="9" spans="1:3" ht="13.5" customHeight="1" thickBot="1">
      <c r="A9" s="17" t="s">
        <v>186</v>
      </c>
      <c r="B9" s="41">
        <f>C9*B$10</f>
        <v>951.09</v>
      </c>
      <c r="C9" s="78">
        <v>0.01</v>
      </c>
    </row>
    <row r="10" spans="1:3" ht="13.5" customHeight="1" thickBot="1">
      <c r="A10" s="50" t="s">
        <v>92</v>
      </c>
      <c r="B10" s="42">
        <v>95109</v>
      </c>
      <c r="C10" s="68">
        <f>SUM(C5:C9)</f>
        <v>1</v>
      </c>
    </row>
    <row r="11" s="5" customFormat="1" ht="12.75">
      <c r="A11" s="3" t="s">
        <v>180</v>
      </c>
    </row>
    <row r="12" spans="1:3" ht="13.5" customHeight="1">
      <c r="A12" s="2" t="s">
        <v>68</v>
      </c>
      <c r="B12" s="5"/>
      <c r="C12" s="5"/>
    </row>
    <row r="14" spans="1:3" ht="19.5" customHeight="1">
      <c r="A14" s="1" t="s">
        <v>189</v>
      </c>
      <c r="B14" s="5"/>
      <c r="C14" s="5"/>
    </row>
    <row r="15" spans="1:3" ht="6.75" customHeight="1" thickBot="1">
      <c r="A15" s="4"/>
      <c r="B15" s="5"/>
      <c r="C15" s="5"/>
    </row>
    <row r="16" spans="1:3" ht="13.5" customHeight="1" thickBot="1">
      <c r="A16" s="104" t="s">
        <v>52</v>
      </c>
      <c r="B16" s="104"/>
      <c r="C16" s="104"/>
    </row>
    <row r="17" spans="1:3" ht="13.5" customHeight="1" thickBot="1">
      <c r="A17" s="24" t="s">
        <v>35</v>
      </c>
      <c r="B17" s="36" t="s">
        <v>51</v>
      </c>
      <c r="C17" s="60" t="s">
        <v>89</v>
      </c>
    </row>
    <row r="18" spans="1:3" ht="13.5" customHeight="1">
      <c r="A18" s="16" t="s">
        <v>73</v>
      </c>
      <c r="B18" s="38">
        <f aca="true" t="shared" si="0" ref="B18:B23">C18*B$24</f>
        <v>34239.24</v>
      </c>
      <c r="C18" s="62">
        <v>0.36</v>
      </c>
    </row>
    <row r="19" spans="1:3" ht="13.5" customHeight="1">
      <c r="A19" s="17" t="s">
        <v>26</v>
      </c>
      <c r="B19" s="39">
        <f t="shared" si="0"/>
        <v>28532.7</v>
      </c>
      <c r="C19" s="78">
        <v>0.3</v>
      </c>
    </row>
    <row r="20" spans="1:8" ht="13.5" customHeight="1">
      <c r="A20" s="17" t="s">
        <v>71</v>
      </c>
      <c r="B20" s="39">
        <f t="shared" si="0"/>
        <v>17119.62</v>
      </c>
      <c r="C20" s="78">
        <v>0.18</v>
      </c>
      <c r="H20" s="87"/>
    </row>
    <row r="21" spans="1:3" ht="13.5" customHeight="1">
      <c r="A21" s="17" t="s">
        <v>27</v>
      </c>
      <c r="B21" s="39">
        <f t="shared" si="0"/>
        <v>12364.17</v>
      </c>
      <c r="C21" s="78">
        <v>0.13</v>
      </c>
    </row>
    <row r="22" spans="1:3" ht="13.5" customHeight="1">
      <c r="A22" s="17" t="s">
        <v>72</v>
      </c>
      <c r="B22" s="39">
        <f t="shared" si="0"/>
        <v>1902.18</v>
      </c>
      <c r="C22" s="78">
        <v>0.02</v>
      </c>
    </row>
    <row r="23" spans="1:3" ht="13.5" customHeight="1" thickBot="1">
      <c r="A23" s="17" t="s">
        <v>74</v>
      </c>
      <c r="B23" s="41">
        <f t="shared" si="0"/>
        <v>951.09</v>
      </c>
      <c r="C23" s="78">
        <v>0.01</v>
      </c>
    </row>
    <row r="24" spans="1:3" ht="13.5" customHeight="1" thickBot="1">
      <c r="A24" s="50" t="s">
        <v>92</v>
      </c>
      <c r="B24" s="42">
        <v>95109</v>
      </c>
      <c r="C24" s="68">
        <f>SUM(C18:C23)</f>
        <v>0.9999999999999999</v>
      </c>
    </row>
    <row r="25" s="5" customFormat="1" ht="12.75">
      <c r="A25" s="3" t="s">
        <v>180</v>
      </c>
    </row>
    <row r="26" spans="1:3" ht="13.5" customHeight="1">
      <c r="A26" s="2" t="s">
        <v>68</v>
      </c>
      <c r="B26" s="5"/>
      <c r="C26" s="5"/>
    </row>
    <row r="28" spans="1:3" ht="19.5" customHeight="1">
      <c r="A28" s="1" t="s">
        <v>190</v>
      </c>
      <c r="B28" s="5"/>
      <c r="C28" s="5"/>
    </row>
    <row r="29" spans="1:3" ht="6.75" customHeight="1" thickBot="1">
      <c r="A29" s="4"/>
      <c r="B29" s="5"/>
      <c r="C29" s="5"/>
    </row>
    <row r="30" spans="1:3" ht="13.5" customHeight="1" thickBot="1">
      <c r="A30" s="104" t="s">
        <v>52</v>
      </c>
      <c r="B30" s="104"/>
      <c r="C30" s="104"/>
    </row>
    <row r="31" spans="1:3" ht="13.5" customHeight="1" thickBot="1">
      <c r="A31" s="24" t="s">
        <v>35</v>
      </c>
      <c r="B31" s="36" t="s">
        <v>51</v>
      </c>
      <c r="C31" s="60" t="s">
        <v>89</v>
      </c>
    </row>
    <row r="32" spans="1:3" ht="13.5" customHeight="1">
      <c r="A32" s="16" t="s">
        <v>73</v>
      </c>
      <c r="B32" s="38">
        <f>C32*B$37</f>
        <v>32930.82</v>
      </c>
      <c r="C32" s="62">
        <v>0.39</v>
      </c>
    </row>
    <row r="33" spans="1:3" ht="13.5" customHeight="1">
      <c r="A33" s="17" t="s">
        <v>26</v>
      </c>
      <c r="B33" s="39">
        <f>C33*B$37</f>
        <v>24487.019999999997</v>
      </c>
      <c r="C33" s="78">
        <v>0.29</v>
      </c>
    </row>
    <row r="34" spans="1:3" ht="13.5" customHeight="1">
      <c r="A34" s="17" t="s">
        <v>71</v>
      </c>
      <c r="B34" s="39">
        <f>C34*B$37</f>
        <v>14354.460000000001</v>
      </c>
      <c r="C34" s="78">
        <v>0.17</v>
      </c>
    </row>
    <row r="35" spans="1:3" ht="13.5" customHeight="1">
      <c r="A35" s="17" t="s">
        <v>27</v>
      </c>
      <c r="B35" s="39">
        <f>C35*B$37</f>
        <v>10976.94</v>
      </c>
      <c r="C35" s="78">
        <v>0.13</v>
      </c>
    </row>
    <row r="36" spans="1:3" ht="13.5" customHeight="1" thickBot="1">
      <c r="A36" s="17" t="s">
        <v>72</v>
      </c>
      <c r="B36" s="41">
        <f>C36*B$37</f>
        <v>1688.76</v>
      </c>
      <c r="C36" s="78">
        <v>0.02</v>
      </c>
    </row>
    <row r="37" spans="1:3" ht="13.5" customHeight="1" thickBot="1">
      <c r="A37" s="50" t="s">
        <v>92</v>
      </c>
      <c r="B37" s="42">
        <v>84438</v>
      </c>
      <c r="C37" s="68">
        <f>SUM(C32:C36)</f>
        <v>1</v>
      </c>
    </row>
    <row r="38" s="5" customFormat="1" ht="12.75">
      <c r="A38" s="3" t="s">
        <v>180</v>
      </c>
    </row>
    <row r="39" spans="1:3" ht="13.5" customHeight="1">
      <c r="A39" s="2" t="s">
        <v>68</v>
      </c>
      <c r="B39" s="5"/>
      <c r="C39" s="5"/>
    </row>
    <row r="41" spans="1:3" ht="19.5" customHeight="1">
      <c r="A41" s="1" t="s">
        <v>191</v>
      </c>
      <c r="B41" s="5"/>
      <c r="C41" s="5"/>
    </row>
    <row r="42" spans="1:3" ht="6.75" customHeight="1" thickBot="1">
      <c r="A42" s="4"/>
      <c r="B42" s="5"/>
      <c r="C42" s="5"/>
    </row>
    <row r="43" spans="1:3" ht="13.5" customHeight="1" thickBot="1">
      <c r="A43" s="104" t="s">
        <v>52</v>
      </c>
      <c r="B43" s="104"/>
      <c r="C43" s="104"/>
    </row>
    <row r="44" spans="1:3" ht="13.5" customHeight="1" thickBot="1">
      <c r="A44" s="24" t="s">
        <v>35</v>
      </c>
      <c r="B44" s="36" t="s">
        <v>51</v>
      </c>
      <c r="C44" s="60" t="s">
        <v>89</v>
      </c>
    </row>
    <row r="45" spans="1:3" ht="13.5" customHeight="1">
      <c r="A45" s="17" t="s">
        <v>26</v>
      </c>
      <c r="B45" s="39">
        <f>C45*B$48</f>
        <v>4028.32</v>
      </c>
      <c r="C45" s="78">
        <v>0.68</v>
      </c>
    </row>
    <row r="46" spans="1:3" ht="13.5" customHeight="1">
      <c r="A46" s="17" t="s">
        <v>27</v>
      </c>
      <c r="B46" s="39">
        <f>C46*B$48</f>
        <v>1836.44</v>
      </c>
      <c r="C46" s="78">
        <v>0.31</v>
      </c>
    </row>
    <row r="47" spans="1:3" ht="13.5" customHeight="1" thickBot="1">
      <c r="A47" s="17" t="s">
        <v>71</v>
      </c>
      <c r="B47" s="39">
        <f>C47*B$48</f>
        <v>59.24</v>
      </c>
      <c r="C47" s="78">
        <v>0.01</v>
      </c>
    </row>
    <row r="48" spans="1:3" ht="13.5" customHeight="1" thickBot="1">
      <c r="A48" s="50" t="s">
        <v>92</v>
      </c>
      <c r="B48" s="42">
        <v>5924</v>
      </c>
      <c r="C48" s="68">
        <f>SUM(C45:C47)</f>
        <v>1</v>
      </c>
    </row>
    <row r="49" s="5" customFormat="1" ht="12.75">
      <c r="A49" s="3" t="s">
        <v>180</v>
      </c>
    </row>
    <row r="50" spans="1:3" ht="13.5" customHeight="1">
      <c r="A50" s="2" t="s">
        <v>68</v>
      </c>
      <c r="B50" s="5"/>
      <c r="C50" s="5"/>
    </row>
    <row r="52" spans="1:3" ht="19.5" customHeight="1">
      <c r="A52" s="1" t="s">
        <v>193</v>
      </c>
      <c r="B52" s="5"/>
      <c r="C52" s="5"/>
    </row>
    <row r="53" spans="1:3" ht="6.75" customHeight="1" thickBot="1">
      <c r="A53" s="4"/>
      <c r="B53" s="5"/>
      <c r="C53" s="5"/>
    </row>
    <row r="54" spans="1:3" ht="13.5" customHeight="1" thickBot="1">
      <c r="A54" s="104" t="s">
        <v>52</v>
      </c>
      <c r="B54" s="104"/>
      <c r="C54" s="104"/>
    </row>
    <row r="55" spans="1:3" ht="13.5" customHeight="1" thickBot="1">
      <c r="A55" s="24" t="s">
        <v>35</v>
      </c>
      <c r="B55" s="36" t="s">
        <v>51</v>
      </c>
      <c r="C55" s="60" t="s">
        <v>89</v>
      </c>
    </row>
    <row r="56" spans="1:3" ht="13.5" customHeight="1">
      <c r="A56" s="17" t="s">
        <v>71</v>
      </c>
      <c r="B56" s="39">
        <f>C56*B$58</f>
        <v>2806.2999999999997</v>
      </c>
      <c r="C56" s="78">
        <v>0.95</v>
      </c>
    </row>
    <row r="57" spans="1:8" ht="13.5" customHeight="1" thickBot="1">
      <c r="A57" s="17" t="s">
        <v>194</v>
      </c>
      <c r="B57" s="39">
        <f>B58-B56</f>
        <v>147.70000000000027</v>
      </c>
      <c r="C57" s="78">
        <v>0.05</v>
      </c>
      <c r="H57" s="87"/>
    </row>
    <row r="58" spans="1:3" ht="13.5" customHeight="1" thickBot="1">
      <c r="A58" s="50" t="s">
        <v>92</v>
      </c>
      <c r="B58" s="42">
        <v>2954</v>
      </c>
      <c r="C58" s="68">
        <f>SUM(C56:C57)</f>
        <v>1</v>
      </c>
    </row>
    <row r="59" s="5" customFormat="1" ht="12.75">
      <c r="A59" s="3" t="s">
        <v>180</v>
      </c>
    </row>
    <row r="60" spans="1:3" ht="13.5" customHeight="1">
      <c r="A60" s="2" t="s">
        <v>68</v>
      </c>
      <c r="B60" s="5"/>
      <c r="C60" s="5"/>
    </row>
    <row r="62" spans="1:3" ht="19.5" customHeight="1">
      <c r="A62" s="1" t="s">
        <v>195</v>
      </c>
      <c r="B62" s="5"/>
      <c r="C62" s="5"/>
    </row>
    <row r="63" spans="1:3" ht="6.75" customHeight="1" thickBot="1">
      <c r="A63" s="4"/>
      <c r="B63" s="5"/>
      <c r="C63" s="5"/>
    </row>
    <row r="64" spans="1:3" ht="13.5" customHeight="1" thickBot="1">
      <c r="A64" s="104" t="s">
        <v>52</v>
      </c>
      <c r="B64" s="104"/>
      <c r="C64" s="104"/>
    </row>
    <row r="65" spans="1:3" ht="13.5" customHeight="1" thickBot="1">
      <c r="A65" s="24" t="s">
        <v>35</v>
      </c>
      <c r="B65" s="36" t="s">
        <v>51</v>
      </c>
      <c r="C65" s="60" t="s">
        <v>89</v>
      </c>
    </row>
    <row r="66" spans="1:3" ht="13.5" customHeight="1">
      <c r="A66" s="17" t="s">
        <v>73</v>
      </c>
      <c r="B66" s="39">
        <f>C66*B68</f>
        <v>1570.52</v>
      </c>
      <c r="C66" s="78">
        <v>0.71</v>
      </c>
    </row>
    <row r="67" spans="1:8" ht="13.5" customHeight="1" thickBot="1">
      <c r="A67" s="17" t="s">
        <v>194</v>
      </c>
      <c r="B67" s="39">
        <f>B68-B66</f>
        <v>641.48</v>
      </c>
      <c r="C67" s="78">
        <v>0.29</v>
      </c>
      <c r="H67" s="87"/>
    </row>
    <row r="68" spans="1:3" ht="13.5" customHeight="1" thickBot="1">
      <c r="A68" s="50" t="s">
        <v>92</v>
      </c>
      <c r="B68" s="42">
        <v>2212</v>
      </c>
      <c r="C68" s="68">
        <f>SUM(C66:C67)</f>
        <v>1</v>
      </c>
    </row>
    <row r="69" s="5" customFormat="1" ht="12.75">
      <c r="A69" s="3" t="s">
        <v>180</v>
      </c>
    </row>
    <row r="70" spans="1:3" ht="13.5" customHeight="1">
      <c r="A70" s="2" t="s">
        <v>68</v>
      </c>
      <c r="B70" s="5"/>
      <c r="C70" s="5"/>
    </row>
  </sheetData>
  <sheetProtection/>
  <mergeCells count="6">
    <mergeCell ref="A3:C3"/>
    <mergeCell ref="A16:C16"/>
    <mergeCell ref="A30:C30"/>
    <mergeCell ref="A43:C43"/>
    <mergeCell ref="A54:C54"/>
    <mergeCell ref="A64:C6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9.5" customHeight="1">
      <c r="A1" s="1" t="s">
        <v>198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35</v>
      </c>
      <c r="B4" s="36" t="s">
        <v>51</v>
      </c>
      <c r="C4" s="60" t="s">
        <v>89</v>
      </c>
    </row>
    <row r="5" spans="1:3" ht="13.5" customHeight="1">
      <c r="A5" s="17" t="s">
        <v>27</v>
      </c>
      <c r="B5" s="39">
        <f>C5*B$10</f>
        <v>1324.95</v>
      </c>
      <c r="C5" s="78">
        <v>0.55</v>
      </c>
    </row>
    <row r="6" spans="1:3" ht="13.5" customHeight="1">
      <c r="A6" s="17" t="s">
        <v>26</v>
      </c>
      <c r="B6" s="39">
        <f>C6*B$10</f>
        <v>457.71</v>
      </c>
      <c r="C6" s="78">
        <v>0.19</v>
      </c>
    </row>
    <row r="7" spans="1:3" ht="13.5" customHeight="1">
      <c r="A7" s="17" t="s">
        <v>72</v>
      </c>
      <c r="B7" s="39">
        <f>C7*B$10</f>
        <v>289.08</v>
      </c>
      <c r="C7" s="78">
        <v>0.12</v>
      </c>
    </row>
    <row r="8" spans="1:3" ht="13.5" customHeight="1">
      <c r="A8" s="17" t="s">
        <v>71</v>
      </c>
      <c r="B8" s="39">
        <f>C8*B$10</f>
        <v>192.72</v>
      </c>
      <c r="C8" s="78">
        <v>0.08</v>
      </c>
    </row>
    <row r="9" spans="1:3" ht="13.5" customHeight="1" thickBot="1">
      <c r="A9" s="17" t="s">
        <v>69</v>
      </c>
      <c r="B9" s="39">
        <f>C9*B$10</f>
        <v>144.54</v>
      </c>
      <c r="C9" s="64">
        <v>0.06</v>
      </c>
    </row>
    <row r="10" spans="1:3" ht="13.5" customHeight="1" thickBot="1">
      <c r="A10" s="50" t="s">
        <v>92</v>
      </c>
      <c r="B10" s="42">
        <v>2409</v>
      </c>
      <c r="C10" s="68">
        <f>SUM(C5:C9)</f>
        <v>1</v>
      </c>
    </row>
    <row r="11" s="5" customFormat="1" ht="12.75">
      <c r="A11" s="3" t="s">
        <v>180</v>
      </c>
    </row>
    <row r="12" spans="1:3" ht="13.5" customHeight="1">
      <c r="A12" s="2" t="s">
        <v>68</v>
      </c>
      <c r="B12" s="5"/>
      <c r="C12" s="5"/>
    </row>
    <row r="14" spans="1:3" ht="19.5" customHeight="1">
      <c r="A14" s="1" t="s">
        <v>199</v>
      </c>
      <c r="B14" s="5"/>
      <c r="C14" s="5"/>
    </row>
    <row r="15" spans="1:3" ht="6.75" customHeight="1" thickBot="1">
      <c r="A15" s="4"/>
      <c r="B15" s="5"/>
      <c r="C15" s="5"/>
    </row>
    <row r="16" spans="1:3" ht="13.5" customHeight="1" thickBot="1">
      <c r="A16" s="104" t="s">
        <v>52</v>
      </c>
      <c r="B16" s="104"/>
      <c r="C16" s="104"/>
    </row>
    <row r="17" spans="1:3" ht="13.5" customHeight="1" thickBot="1">
      <c r="A17" s="24" t="s">
        <v>35</v>
      </c>
      <c r="B17" s="36" t="s">
        <v>51</v>
      </c>
      <c r="C17" s="60" t="s">
        <v>89</v>
      </c>
    </row>
    <row r="18" spans="1:3" ht="13.5" customHeight="1">
      <c r="A18" s="16" t="s">
        <v>26</v>
      </c>
      <c r="B18" s="38">
        <f aca="true" t="shared" si="0" ref="B18:B24">C18*B$25</f>
        <v>578.4</v>
      </c>
      <c r="C18" s="62">
        <v>0.4</v>
      </c>
    </row>
    <row r="19" spans="1:3" ht="13.5" customHeight="1">
      <c r="A19" s="17" t="s">
        <v>27</v>
      </c>
      <c r="B19" s="39">
        <f t="shared" si="0"/>
        <v>289.2</v>
      </c>
      <c r="C19" s="78">
        <v>0.2</v>
      </c>
    </row>
    <row r="20" spans="1:8" ht="13.5" customHeight="1">
      <c r="A20" s="17" t="s">
        <v>74</v>
      </c>
      <c r="B20" s="39">
        <f t="shared" si="0"/>
        <v>173.51999999999998</v>
      </c>
      <c r="C20" s="78">
        <v>0.12</v>
      </c>
      <c r="H20" s="87"/>
    </row>
    <row r="21" spans="1:3" ht="13.5" customHeight="1">
      <c r="A21" s="17" t="s">
        <v>69</v>
      </c>
      <c r="B21" s="39">
        <f t="shared" si="0"/>
        <v>159.06</v>
      </c>
      <c r="C21" s="78">
        <v>0.11</v>
      </c>
    </row>
    <row r="22" spans="1:3" ht="13.5" customHeight="1">
      <c r="A22" s="17" t="s">
        <v>71</v>
      </c>
      <c r="B22" s="39">
        <f t="shared" si="0"/>
        <v>86.75999999999999</v>
      </c>
      <c r="C22" s="78">
        <v>0.06</v>
      </c>
    </row>
    <row r="23" spans="1:3" ht="13.5" customHeight="1">
      <c r="A23" s="17" t="s">
        <v>72</v>
      </c>
      <c r="B23" s="39">
        <f t="shared" si="0"/>
        <v>86.75999999999999</v>
      </c>
      <c r="C23" s="78">
        <v>0.06</v>
      </c>
    </row>
    <row r="24" spans="1:3" ht="13.5" customHeight="1" thickBot="1">
      <c r="A24" s="17" t="s">
        <v>73</v>
      </c>
      <c r="B24" s="41">
        <f t="shared" si="0"/>
        <v>72.3</v>
      </c>
      <c r="C24" s="64">
        <v>0.05</v>
      </c>
    </row>
    <row r="25" spans="1:3" ht="13.5" customHeight="1" thickBot="1">
      <c r="A25" s="50" t="s">
        <v>92</v>
      </c>
      <c r="B25" s="42">
        <v>1446</v>
      </c>
      <c r="C25" s="68">
        <f>SUM(C18:C24)</f>
        <v>1.0000000000000002</v>
      </c>
    </row>
    <row r="26" s="5" customFormat="1" ht="12.75">
      <c r="A26" s="3" t="s">
        <v>180</v>
      </c>
    </row>
    <row r="27" spans="1:3" ht="13.5" customHeight="1">
      <c r="A27" s="2" t="s">
        <v>68</v>
      </c>
      <c r="B27" s="5"/>
      <c r="C27" s="5"/>
    </row>
  </sheetData>
  <sheetProtection/>
  <mergeCells count="2"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9.5" customHeight="1">
      <c r="A1" s="1" t="s">
        <v>200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196</v>
      </c>
      <c r="B4" s="36" t="s">
        <v>51</v>
      </c>
      <c r="C4" s="60" t="s">
        <v>89</v>
      </c>
    </row>
    <row r="5" spans="1:3" ht="13.5" customHeight="1">
      <c r="A5" s="16" t="s">
        <v>204</v>
      </c>
      <c r="B5" s="38">
        <f aca="true" t="shared" si="0" ref="B5:B10">C5*B$11</f>
        <v>1414.5</v>
      </c>
      <c r="C5" s="62">
        <v>0.46</v>
      </c>
    </row>
    <row r="6" spans="1:3" ht="13.5" customHeight="1">
      <c r="A6" s="17" t="s">
        <v>208</v>
      </c>
      <c r="B6" s="39">
        <f t="shared" si="0"/>
        <v>553.5</v>
      </c>
      <c r="C6" s="78">
        <v>0.18</v>
      </c>
    </row>
    <row r="7" spans="1:8" ht="13.5" customHeight="1">
      <c r="A7" s="17" t="s">
        <v>207</v>
      </c>
      <c r="B7" s="39">
        <f t="shared" si="0"/>
        <v>522.75</v>
      </c>
      <c r="C7" s="78">
        <v>0.17</v>
      </c>
      <c r="H7" s="87"/>
    </row>
    <row r="8" spans="1:3" ht="13.5" customHeight="1">
      <c r="A8" s="17" t="s">
        <v>209</v>
      </c>
      <c r="B8" s="39">
        <f t="shared" si="0"/>
        <v>492</v>
      </c>
      <c r="C8" s="78">
        <v>0.16</v>
      </c>
    </row>
    <row r="9" spans="1:3" ht="13.5" customHeight="1">
      <c r="A9" s="17" t="s">
        <v>205</v>
      </c>
      <c r="B9" s="39">
        <f t="shared" si="0"/>
        <v>61.5</v>
      </c>
      <c r="C9" s="78">
        <v>0.02</v>
      </c>
    </row>
    <row r="10" spans="1:3" ht="13.5" customHeight="1" thickBot="1">
      <c r="A10" s="17" t="s">
        <v>206</v>
      </c>
      <c r="B10" s="41">
        <f t="shared" si="0"/>
        <v>30.75</v>
      </c>
      <c r="C10" s="78">
        <v>0.01</v>
      </c>
    </row>
    <row r="11" spans="1:3" ht="13.5" customHeight="1" thickBot="1">
      <c r="A11" s="50" t="s">
        <v>92</v>
      </c>
      <c r="B11" s="42">
        <v>3075</v>
      </c>
      <c r="C11" s="68">
        <f>SUM(C5:C10)</f>
        <v>1</v>
      </c>
    </row>
    <row r="12" s="5" customFormat="1" ht="12.75">
      <c r="A12" s="3" t="s">
        <v>180</v>
      </c>
    </row>
    <row r="13" spans="1:3" ht="13.5" customHeight="1">
      <c r="A13" s="2" t="s">
        <v>68</v>
      </c>
      <c r="B13" s="5"/>
      <c r="C13" s="5"/>
    </row>
    <row r="15" spans="1:3" ht="19.5" customHeight="1">
      <c r="A15" s="1" t="s">
        <v>210</v>
      </c>
      <c r="B15" s="5"/>
      <c r="C15" s="5"/>
    </row>
    <row r="16" spans="1:3" ht="6.75" customHeight="1" thickBot="1">
      <c r="A16" s="4"/>
      <c r="B16" s="5"/>
      <c r="C16" s="5"/>
    </row>
    <row r="17" spans="1:3" ht="13.5" customHeight="1" thickBot="1">
      <c r="A17" s="104" t="s">
        <v>52</v>
      </c>
      <c r="B17" s="104"/>
      <c r="C17" s="104"/>
    </row>
    <row r="18" spans="1:3" ht="13.5" customHeight="1" thickBot="1">
      <c r="A18" s="24" t="s">
        <v>35</v>
      </c>
      <c r="B18" s="36" t="s">
        <v>51</v>
      </c>
      <c r="C18" s="60" t="s">
        <v>89</v>
      </c>
    </row>
    <row r="19" spans="1:3" ht="13.5" customHeight="1">
      <c r="A19" s="16" t="s">
        <v>71</v>
      </c>
      <c r="B19" s="38">
        <f aca="true" t="shared" si="1" ref="B19:B25">C19*B$26</f>
        <v>15583.279999999999</v>
      </c>
      <c r="C19" s="62">
        <v>0.41</v>
      </c>
    </row>
    <row r="20" spans="1:3" ht="13.5" customHeight="1">
      <c r="A20" s="17" t="s">
        <v>27</v>
      </c>
      <c r="B20" s="39">
        <f t="shared" si="1"/>
        <v>6081.28</v>
      </c>
      <c r="C20" s="78">
        <v>0.16</v>
      </c>
    </row>
    <row r="21" spans="1:8" ht="13.5" customHeight="1">
      <c r="A21" s="17" t="s">
        <v>69</v>
      </c>
      <c r="B21" s="39">
        <f t="shared" si="1"/>
        <v>5321.120000000001</v>
      </c>
      <c r="C21" s="78">
        <v>0.14</v>
      </c>
      <c r="H21" s="87"/>
    </row>
    <row r="22" spans="1:3" ht="13.5" customHeight="1">
      <c r="A22" s="17" t="s">
        <v>72</v>
      </c>
      <c r="B22" s="39">
        <f t="shared" si="1"/>
        <v>4941.04</v>
      </c>
      <c r="C22" s="78">
        <v>0.13</v>
      </c>
    </row>
    <row r="23" spans="1:3" ht="13.5" customHeight="1">
      <c r="A23" s="17" t="s">
        <v>26</v>
      </c>
      <c r="B23" s="39">
        <f t="shared" si="1"/>
        <v>3040.64</v>
      </c>
      <c r="C23" s="78">
        <v>0.08</v>
      </c>
    </row>
    <row r="24" spans="1:3" ht="13.5" customHeight="1">
      <c r="A24" s="17" t="s">
        <v>73</v>
      </c>
      <c r="B24" s="39">
        <f t="shared" si="1"/>
        <v>2280.48</v>
      </c>
      <c r="C24" s="78">
        <v>0.06</v>
      </c>
    </row>
    <row r="25" spans="1:3" ht="13.5" customHeight="1" thickBot="1">
      <c r="A25" s="17" t="s">
        <v>74</v>
      </c>
      <c r="B25" s="41">
        <f t="shared" si="1"/>
        <v>760.16</v>
      </c>
      <c r="C25" s="64">
        <v>0.02</v>
      </c>
    </row>
    <row r="26" spans="1:3" ht="13.5" customHeight="1" thickBot="1">
      <c r="A26" s="50" t="s">
        <v>92</v>
      </c>
      <c r="B26" s="42">
        <v>38008</v>
      </c>
      <c r="C26" s="68">
        <f>SUM(C19:C25)</f>
        <v>1</v>
      </c>
    </row>
    <row r="27" s="5" customFormat="1" ht="12.75">
      <c r="A27" s="3" t="s">
        <v>180</v>
      </c>
    </row>
    <row r="28" spans="1:3" ht="13.5" customHeight="1">
      <c r="A28" s="2" t="s">
        <v>68</v>
      </c>
      <c r="B28" s="5"/>
      <c r="C28" s="5"/>
    </row>
    <row r="30" spans="1:3" ht="19.5" customHeight="1">
      <c r="A30" s="1" t="s">
        <v>211</v>
      </c>
      <c r="B30" s="5"/>
      <c r="C30" s="5"/>
    </row>
    <row r="31" spans="1:3" ht="6.75" customHeight="1" thickBot="1">
      <c r="A31" s="4"/>
      <c r="B31" s="5"/>
      <c r="C31" s="5"/>
    </row>
    <row r="32" spans="1:3" ht="13.5" customHeight="1" thickBot="1">
      <c r="A32" s="104" t="s">
        <v>52</v>
      </c>
      <c r="B32" s="104"/>
      <c r="C32" s="104"/>
    </row>
    <row r="33" spans="1:3" ht="13.5" customHeight="1" thickBot="1">
      <c r="A33" s="24" t="s">
        <v>35</v>
      </c>
      <c r="B33" s="36" t="s">
        <v>51</v>
      </c>
      <c r="C33" s="60" t="s">
        <v>89</v>
      </c>
    </row>
    <row r="34" spans="1:3" ht="13.5" customHeight="1">
      <c r="A34" s="16" t="s">
        <v>73</v>
      </c>
      <c r="B34" s="38">
        <f aca="true" t="shared" si="2" ref="B34:B40">C34*B$41</f>
        <v>239263.58000000002</v>
      </c>
      <c r="C34" s="62">
        <v>0.19</v>
      </c>
    </row>
    <row r="35" spans="1:3" ht="13.5" customHeight="1">
      <c r="A35" s="17" t="s">
        <v>27</v>
      </c>
      <c r="B35" s="39">
        <f t="shared" si="2"/>
        <v>201485.12</v>
      </c>
      <c r="C35" s="78">
        <v>0.16</v>
      </c>
    </row>
    <row r="36" spans="1:8" ht="13.5" customHeight="1">
      <c r="A36" s="17" t="s">
        <v>72</v>
      </c>
      <c r="B36" s="39">
        <f t="shared" si="2"/>
        <v>201485.12</v>
      </c>
      <c r="C36" s="78">
        <v>0.16</v>
      </c>
      <c r="H36" s="87"/>
    </row>
    <row r="37" spans="1:3" ht="13.5" customHeight="1">
      <c r="A37" s="17" t="s">
        <v>69</v>
      </c>
      <c r="B37" s="39">
        <f t="shared" si="2"/>
        <v>176299.48</v>
      </c>
      <c r="C37" s="78">
        <v>0.14</v>
      </c>
    </row>
    <row r="38" spans="1:3" ht="13.5" customHeight="1">
      <c r="A38" s="17" t="s">
        <v>71</v>
      </c>
      <c r="B38" s="39">
        <f t="shared" si="2"/>
        <v>163706.66</v>
      </c>
      <c r="C38" s="78">
        <v>0.13</v>
      </c>
    </row>
    <row r="39" spans="1:3" ht="13.5" customHeight="1">
      <c r="A39" s="17" t="s">
        <v>26</v>
      </c>
      <c r="B39" s="39">
        <f t="shared" si="2"/>
        <v>151113.84</v>
      </c>
      <c r="C39" s="78">
        <v>0.12</v>
      </c>
    </row>
    <row r="40" spans="1:3" ht="13.5" customHeight="1" thickBot="1">
      <c r="A40" s="17" t="s">
        <v>74</v>
      </c>
      <c r="B40" s="41">
        <f t="shared" si="2"/>
        <v>125928.20000000001</v>
      </c>
      <c r="C40" s="64">
        <v>0.1</v>
      </c>
    </row>
    <row r="41" spans="1:3" ht="13.5" customHeight="1" thickBot="1">
      <c r="A41" s="50" t="s">
        <v>92</v>
      </c>
      <c r="B41" s="42">
        <v>1259282</v>
      </c>
      <c r="C41" s="68">
        <f>SUM(C34:C40)</f>
        <v>1</v>
      </c>
    </row>
    <row r="42" s="5" customFormat="1" ht="12.75">
      <c r="A42" s="3" t="s">
        <v>180</v>
      </c>
    </row>
    <row r="43" spans="1:3" ht="13.5" customHeight="1">
      <c r="A43" s="2" t="s">
        <v>68</v>
      </c>
      <c r="B43" s="5"/>
      <c r="C43" s="5"/>
    </row>
    <row r="45" spans="1:3" ht="19.5" customHeight="1">
      <c r="A45" s="1" t="s">
        <v>212</v>
      </c>
      <c r="B45" s="5"/>
      <c r="C45" s="5"/>
    </row>
    <row r="46" spans="1:3" ht="6.75" customHeight="1" thickBot="1">
      <c r="A46" s="4"/>
      <c r="B46" s="5"/>
      <c r="C46" s="5"/>
    </row>
    <row r="47" spans="1:3" ht="13.5" customHeight="1" thickBot="1">
      <c r="A47" s="104" t="s">
        <v>52</v>
      </c>
      <c r="B47" s="104"/>
      <c r="C47" s="104"/>
    </row>
    <row r="48" spans="1:3" ht="13.5" customHeight="1" thickBot="1">
      <c r="A48" s="24" t="s">
        <v>35</v>
      </c>
      <c r="B48" s="36" t="s">
        <v>51</v>
      </c>
      <c r="C48" s="60" t="s">
        <v>89</v>
      </c>
    </row>
    <row r="49" spans="1:3" ht="13.5" customHeight="1">
      <c r="A49" s="17" t="s">
        <v>27</v>
      </c>
      <c r="B49" s="39">
        <f>C49*B$54</f>
        <v>63960.96</v>
      </c>
      <c r="C49" s="78">
        <v>0.64</v>
      </c>
    </row>
    <row r="50" spans="1:3" ht="13.5" customHeight="1">
      <c r="A50" s="17" t="s">
        <v>71</v>
      </c>
      <c r="B50" s="39">
        <f>C50*B$54</f>
        <v>13991.460000000001</v>
      </c>
      <c r="C50" s="78">
        <v>0.14</v>
      </c>
    </row>
    <row r="51" spans="1:3" ht="13.5" customHeight="1">
      <c r="A51" s="17" t="s">
        <v>72</v>
      </c>
      <c r="B51" s="39">
        <f>C51*B$54</f>
        <v>11992.68</v>
      </c>
      <c r="C51" s="78">
        <v>0.12</v>
      </c>
    </row>
    <row r="52" spans="1:3" ht="13.5" customHeight="1">
      <c r="A52" s="17" t="s">
        <v>26</v>
      </c>
      <c r="B52" s="39">
        <f>C52*B$54</f>
        <v>6995.7300000000005</v>
      </c>
      <c r="C52" s="78">
        <v>0.07</v>
      </c>
    </row>
    <row r="53" spans="1:3" ht="13.5" customHeight="1" thickBot="1">
      <c r="A53" s="17" t="s">
        <v>69</v>
      </c>
      <c r="B53" s="39">
        <f>C53*B$54</f>
        <v>2998.17</v>
      </c>
      <c r="C53" s="64">
        <v>0.03</v>
      </c>
    </row>
    <row r="54" spans="1:3" ht="13.5" customHeight="1" thickBot="1">
      <c r="A54" s="50" t="s">
        <v>92</v>
      </c>
      <c r="B54" s="42">
        <v>99939</v>
      </c>
      <c r="C54" s="68">
        <f>SUM(C49:C53)</f>
        <v>1</v>
      </c>
    </row>
    <row r="55" s="5" customFormat="1" ht="12.75">
      <c r="A55" s="3" t="s">
        <v>180</v>
      </c>
    </row>
    <row r="56" spans="1:3" ht="13.5" customHeight="1">
      <c r="A56" s="2" t="s">
        <v>68</v>
      </c>
      <c r="B56" s="5"/>
      <c r="C56" s="5"/>
    </row>
    <row r="58" spans="1:3" ht="19.5" customHeight="1">
      <c r="A58" s="1" t="s">
        <v>213</v>
      </c>
      <c r="B58" s="5"/>
      <c r="C58" s="5"/>
    </row>
    <row r="59" spans="1:3" ht="6.75" customHeight="1" thickBot="1">
      <c r="A59" s="4"/>
      <c r="B59" s="5"/>
      <c r="C59" s="5"/>
    </row>
    <row r="60" spans="1:3" ht="13.5" customHeight="1" thickBot="1">
      <c r="A60" s="104" t="s">
        <v>52</v>
      </c>
      <c r="B60" s="104"/>
      <c r="C60" s="104"/>
    </row>
    <row r="61" spans="1:3" ht="13.5" customHeight="1" thickBot="1">
      <c r="A61" s="24" t="s">
        <v>35</v>
      </c>
      <c r="B61" s="36" t="s">
        <v>51</v>
      </c>
      <c r="C61" s="60" t="s">
        <v>89</v>
      </c>
    </row>
    <row r="62" spans="1:3" ht="13.5" customHeight="1">
      <c r="A62" s="17" t="s">
        <v>27</v>
      </c>
      <c r="B62" s="39">
        <f>C62*B$67</f>
        <v>33659.19</v>
      </c>
      <c r="C62" s="78">
        <v>0.61</v>
      </c>
    </row>
    <row r="63" spans="1:3" ht="13.5" customHeight="1">
      <c r="A63" s="17" t="s">
        <v>71</v>
      </c>
      <c r="B63" s="39">
        <f>C63*B$67</f>
        <v>8828.64</v>
      </c>
      <c r="C63" s="78">
        <v>0.16</v>
      </c>
    </row>
    <row r="64" spans="1:3" ht="13.5" customHeight="1">
      <c r="A64" s="17" t="s">
        <v>72</v>
      </c>
      <c r="B64" s="39">
        <f>C64*B$67</f>
        <v>8828.64</v>
      </c>
      <c r="C64" s="78">
        <v>0.16</v>
      </c>
    </row>
    <row r="65" spans="1:3" ht="13.5" customHeight="1">
      <c r="A65" s="17" t="s">
        <v>26</v>
      </c>
      <c r="B65" s="39">
        <f>C65*B$67</f>
        <v>2207.16</v>
      </c>
      <c r="C65" s="78">
        <v>0.04</v>
      </c>
    </row>
    <row r="66" spans="1:3" ht="13.5" customHeight="1" thickBot="1">
      <c r="A66" s="17" t="s">
        <v>69</v>
      </c>
      <c r="B66" s="39">
        <f>C66*B$67</f>
        <v>1655.37</v>
      </c>
      <c r="C66" s="64">
        <v>0.03</v>
      </c>
    </row>
    <row r="67" spans="1:3" ht="13.5" customHeight="1" thickBot="1">
      <c r="A67" s="50" t="s">
        <v>92</v>
      </c>
      <c r="B67" s="42">
        <v>55179</v>
      </c>
      <c r="C67" s="68">
        <f>SUM(C62:C66)</f>
        <v>1</v>
      </c>
    </row>
    <row r="68" s="5" customFormat="1" ht="12.75">
      <c r="A68" s="3" t="s">
        <v>180</v>
      </c>
    </row>
    <row r="69" spans="1:3" ht="13.5" customHeight="1">
      <c r="A69" s="2" t="s">
        <v>68</v>
      </c>
      <c r="B69" s="5"/>
      <c r="C69" s="5"/>
    </row>
    <row r="71" spans="1:3" ht="19.5" customHeight="1">
      <c r="A71" s="1" t="s">
        <v>214</v>
      </c>
      <c r="B71" s="5"/>
      <c r="C71" s="5"/>
    </row>
    <row r="72" spans="1:3" ht="6.75" customHeight="1" thickBot="1">
      <c r="A72" s="4"/>
      <c r="B72" s="5"/>
      <c r="C72" s="5"/>
    </row>
    <row r="73" spans="1:3" ht="13.5" customHeight="1" thickBot="1">
      <c r="A73" s="104" t="s">
        <v>52</v>
      </c>
      <c r="B73" s="104"/>
      <c r="C73" s="104"/>
    </row>
    <row r="74" spans="1:3" ht="13.5" customHeight="1" thickBot="1">
      <c r="A74" s="24" t="s">
        <v>35</v>
      </c>
      <c r="B74" s="36" t="s">
        <v>51</v>
      </c>
      <c r="C74" s="60" t="s">
        <v>89</v>
      </c>
    </row>
    <row r="75" spans="1:3" ht="13.5" customHeight="1">
      <c r="A75" s="17" t="s">
        <v>27</v>
      </c>
      <c r="B75" s="39">
        <f>C75*B$80</f>
        <v>2520.0000000000005</v>
      </c>
      <c r="C75" s="78">
        <v>0.56</v>
      </c>
    </row>
    <row r="76" spans="1:3" ht="13.5" customHeight="1">
      <c r="A76" s="17" t="s">
        <v>71</v>
      </c>
      <c r="B76" s="39">
        <f>C76*B$80</f>
        <v>900</v>
      </c>
      <c r="C76" s="78">
        <v>0.2</v>
      </c>
    </row>
    <row r="77" spans="1:3" ht="13.5" customHeight="1">
      <c r="A77" s="17" t="s">
        <v>72</v>
      </c>
      <c r="B77" s="39">
        <f>C77*B$80</f>
        <v>585</v>
      </c>
      <c r="C77" s="78">
        <v>0.13</v>
      </c>
    </row>
    <row r="78" spans="1:3" ht="13.5" customHeight="1">
      <c r="A78" s="17" t="s">
        <v>26</v>
      </c>
      <c r="B78" s="39">
        <f>C78*B$80</f>
        <v>270</v>
      </c>
      <c r="C78" s="78">
        <v>0.06</v>
      </c>
    </row>
    <row r="79" spans="1:3" ht="13.5" customHeight="1" thickBot="1">
      <c r="A79" s="17" t="s">
        <v>69</v>
      </c>
      <c r="B79" s="39">
        <f>C79*B$80</f>
        <v>225</v>
      </c>
      <c r="C79" s="64">
        <v>0.05</v>
      </c>
    </row>
    <row r="80" spans="1:3" ht="13.5" customHeight="1" thickBot="1">
      <c r="A80" s="50" t="s">
        <v>92</v>
      </c>
      <c r="B80" s="42">
        <v>4500</v>
      </c>
      <c r="C80" s="68">
        <f>SUM(C75:C79)</f>
        <v>1</v>
      </c>
    </row>
    <row r="81" s="5" customFormat="1" ht="12.75">
      <c r="A81" s="3" t="s">
        <v>180</v>
      </c>
    </row>
    <row r="82" spans="1:3" ht="13.5" customHeight="1">
      <c r="A82" s="2" t="s">
        <v>68</v>
      </c>
      <c r="B82" s="5"/>
      <c r="C82" s="5"/>
    </row>
    <row r="84" spans="1:3" ht="19.5" customHeight="1">
      <c r="A84" s="1" t="s">
        <v>215</v>
      </c>
      <c r="B84" s="5"/>
      <c r="C84" s="5"/>
    </row>
    <row r="85" spans="1:3" ht="6.75" customHeight="1" thickBot="1">
      <c r="A85" s="4"/>
      <c r="B85" s="5"/>
      <c r="C85" s="5"/>
    </row>
    <row r="86" spans="1:3" ht="13.5" customHeight="1" thickBot="1">
      <c r="A86" s="104" t="s">
        <v>52</v>
      </c>
      <c r="B86" s="104"/>
      <c r="C86" s="104"/>
    </row>
    <row r="87" spans="1:3" ht="13.5" customHeight="1" thickBot="1">
      <c r="A87" s="24" t="s">
        <v>35</v>
      </c>
      <c r="B87" s="36" t="s">
        <v>51</v>
      </c>
      <c r="C87" s="60" t="s">
        <v>89</v>
      </c>
    </row>
    <row r="88" spans="1:3" ht="13.5" customHeight="1">
      <c r="A88" s="17" t="s">
        <v>27</v>
      </c>
      <c r="B88" s="39">
        <f>C88*B$93</f>
        <v>22404.690000000002</v>
      </c>
      <c r="C88" s="78">
        <v>0.77</v>
      </c>
    </row>
    <row r="89" spans="1:3" ht="13.5" customHeight="1">
      <c r="A89" s="17" t="s">
        <v>26</v>
      </c>
      <c r="B89" s="39">
        <f>C89*B$93</f>
        <v>2909.7000000000003</v>
      </c>
      <c r="C89" s="78">
        <v>0.1</v>
      </c>
    </row>
    <row r="90" spans="1:3" ht="13.5" customHeight="1">
      <c r="A90" s="17" t="s">
        <v>71</v>
      </c>
      <c r="B90" s="39">
        <f>C90*B$93</f>
        <v>1745.82</v>
      </c>
      <c r="C90" s="78">
        <v>0.06</v>
      </c>
    </row>
    <row r="91" spans="1:3" ht="13.5" customHeight="1">
      <c r="A91" s="17" t="s">
        <v>72</v>
      </c>
      <c r="B91" s="39">
        <f>C91*B$93</f>
        <v>1163.88</v>
      </c>
      <c r="C91" s="78">
        <v>0.04</v>
      </c>
    </row>
    <row r="92" spans="1:3" ht="13.5" customHeight="1" thickBot="1">
      <c r="A92" s="17" t="s">
        <v>69</v>
      </c>
      <c r="B92" s="39">
        <f>C92*B$93</f>
        <v>872.91</v>
      </c>
      <c r="C92" s="64">
        <v>0.03</v>
      </c>
    </row>
    <row r="93" spans="1:3" ht="13.5" customHeight="1" thickBot="1">
      <c r="A93" s="50" t="s">
        <v>92</v>
      </c>
      <c r="B93" s="42">
        <v>29097</v>
      </c>
      <c r="C93" s="68">
        <f>SUM(C88:C92)</f>
        <v>1</v>
      </c>
    </row>
    <row r="94" s="5" customFormat="1" ht="12.75">
      <c r="A94" s="3" t="s">
        <v>180</v>
      </c>
    </row>
    <row r="95" spans="1:3" ht="13.5" customHeight="1">
      <c r="A95" s="2" t="s">
        <v>68</v>
      </c>
      <c r="B95" s="5"/>
      <c r="C95" s="5"/>
    </row>
    <row r="97" spans="1:3" ht="19.5" customHeight="1">
      <c r="A97" s="1" t="s">
        <v>216</v>
      </c>
      <c r="B97" s="5"/>
      <c r="C97" s="5"/>
    </row>
    <row r="98" spans="1:3" ht="6.75" customHeight="1" thickBot="1">
      <c r="A98" s="4"/>
      <c r="B98" s="5"/>
      <c r="C98" s="5"/>
    </row>
    <row r="99" spans="1:3" ht="13.5" customHeight="1" thickBot="1">
      <c r="A99" s="104" t="s">
        <v>52</v>
      </c>
      <c r="B99" s="104"/>
      <c r="C99" s="104"/>
    </row>
    <row r="100" spans="1:3" ht="13.5" customHeight="1" thickBot="1">
      <c r="A100" s="24" t="s">
        <v>35</v>
      </c>
      <c r="B100" s="36" t="s">
        <v>51</v>
      </c>
      <c r="C100" s="60" t="s">
        <v>89</v>
      </c>
    </row>
    <row r="101" spans="1:3" ht="13.5" customHeight="1">
      <c r="A101" s="16" t="s">
        <v>27</v>
      </c>
      <c r="B101" s="38">
        <f aca="true" t="shared" si="3" ref="B101:B106">C101*B$107</f>
        <v>1153.26</v>
      </c>
      <c r="C101" s="62">
        <v>0.43</v>
      </c>
    </row>
    <row r="102" spans="1:3" ht="13.5" customHeight="1">
      <c r="A102" s="17" t="s">
        <v>72</v>
      </c>
      <c r="B102" s="39">
        <f t="shared" si="3"/>
        <v>804.6</v>
      </c>
      <c r="C102" s="78">
        <v>0.3</v>
      </c>
    </row>
    <row r="103" spans="1:3" ht="13.5" customHeight="1">
      <c r="A103" s="17" t="s">
        <v>26</v>
      </c>
      <c r="B103" s="39">
        <f t="shared" si="3"/>
        <v>375.48</v>
      </c>
      <c r="C103" s="78">
        <v>0.14</v>
      </c>
    </row>
    <row r="104" spans="1:3" ht="13.5" customHeight="1">
      <c r="A104" s="17" t="s">
        <v>71</v>
      </c>
      <c r="B104" s="39">
        <f t="shared" si="3"/>
        <v>241.38</v>
      </c>
      <c r="C104" s="78">
        <v>0.09</v>
      </c>
    </row>
    <row r="105" spans="1:3" ht="13.5" customHeight="1">
      <c r="A105" s="17" t="s">
        <v>69</v>
      </c>
      <c r="B105" s="39">
        <f t="shared" si="3"/>
        <v>80.46</v>
      </c>
      <c r="C105" s="78">
        <v>0.03</v>
      </c>
    </row>
    <row r="106" spans="1:3" ht="13.5" customHeight="1" thickBot="1">
      <c r="A106" s="17" t="s">
        <v>73</v>
      </c>
      <c r="B106" s="41">
        <f t="shared" si="3"/>
        <v>26.82</v>
      </c>
      <c r="C106" s="64">
        <v>0.01</v>
      </c>
    </row>
    <row r="107" spans="1:3" ht="13.5" customHeight="1" thickBot="1">
      <c r="A107" s="50" t="s">
        <v>92</v>
      </c>
      <c r="B107" s="42">
        <v>2682</v>
      </c>
      <c r="C107" s="68">
        <f>SUM(C101:C106)</f>
        <v>1</v>
      </c>
    </row>
    <row r="108" s="5" customFormat="1" ht="12.75">
      <c r="A108" s="3" t="s">
        <v>180</v>
      </c>
    </row>
    <row r="109" spans="1:3" ht="13.5" customHeight="1">
      <c r="A109" s="2" t="s">
        <v>68</v>
      </c>
      <c r="B109" s="5"/>
      <c r="C109" s="5"/>
    </row>
    <row r="111" spans="1:3" ht="19.5" customHeight="1">
      <c r="A111" s="1" t="s">
        <v>217</v>
      </c>
      <c r="B111" s="5"/>
      <c r="C111" s="5"/>
    </row>
    <row r="112" spans="1:3" ht="6.75" customHeight="1" thickBot="1">
      <c r="A112" s="4"/>
      <c r="B112" s="5"/>
      <c r="C112" s="5"/>
    </row>
    <row r="113" spans="1:3" ht="13.5" customHeight="1" thickBot="1">
      <c r="A113" s="104" t="s">
        <v>52</v>
      </c>
      <c r="B113" s="104"/>
      <c r="C113" s="104"/>
    </row>
    <row r="114" spans="1:3" ht="13.5" customHeight="1" thickBot="1">
      <c r="A114" s="24" t="s">
        <v>35</v>
      </c>
      <c r="B114" s="36" t="s">
        <v>51</v>
      </c>
      <c r="C114" s="60" t="s">
        <v>89</v>
      </c>
    </row>
    <row r="115" spans="1:3" ht="13.5" customHeight="1">
      <c r="A115" s="16" t="s">
        <v>72</v>
      </c>
      <c r="B115" s="38">
        <f aca="true" t="shared" si="4" ref="B115:B121">C115*B$122</f>
        <v>38619.18</v>
      </c>
      <c r="C115" s="62">
        <v>0.27</v>
      </c>
    </row>
    <row r="116" spans="1:3" ht="13.5" customHeight="1">
      <c r="A116" s="17" t="s">
        <v>69</v>
      </c>
      <c r="B116" s="39">
        <f t="shared" si="4"/>
        <v>34328.159999999996</v>
      </c>
      <c r="C116" s="78">
        <v>0.24</v>
      </c>
    </row>
    <row r="117" spans="1:8" ht="13.5" customHeight="1">
      <c r="A117" s="17" t="s">
        <v>73</v>
      </c>
      <c r="B117" s="39">
        <f t="shared" si="4"/>
        <v>28606.800000000003</v>
      </c>
      <c r="C117" s="78">
        <v>0.2</v>
      </c>
      <c r="H117" s="87"/>
    </row>
    <row r="118" spans="1:3" ht="13.5" customHeight="1">
      <c r="A118" s="17" t="s">
        <v>71</v>
      </c>
      <c r="B118" s="39">
        <f t="shared" si="4"/>
        <v>18594.420000000002</v>
      </c>
      <c r="C118" s="78">
        <v>0.13</v>
      </c>
    </row>
    <row r="119" spans="1:3" ht="13.5" customHeight="1">
      <c r="A119" s="17" t="s">
        <v>74</v>
      </c>
      <c r="B119" s="39">
        <f t="shared" si="4"/>
        <v>17164.079999999998</v>
      </c>
      <c r="C119" s="78">
        <v>0.12</v>
      </c>
    </row>
    <row r="120" spans="1:3" ht="13.5" customHeight="1">
      <c r="A120" s="17" t="s">
        <v>26</v>
      </c>
      <c r="B120" s="39">
        <f t="shared" si="4"/>
        <v>4291.0199999999995</v>
      </c>
      <c r="C120" s="78">
        <v>0.03</v>
      </c>
    </row>
    <row r="121" spans="1:3" ht="13.5" customHeight="1" thickBot="1">
      <c r="A121" s="17" t="s">
        <v>27</v>
      </c>
      <c r="B121" s="41">
        <f t="shared" si="4"/>
        <v>1430.34</v>
      </c>
      <c r="C121" s="64">
        <v>0.01</v>
      </c>
    </row>
    <row r="122" spans="1:3" ht="13.5" customHeight="1" thickBot="1">
      <c r="A122" s="50" t="s">
        <v>92</v>
      </c>
      <c r="B122" s="42">
        <v>143034</v>
      </c>
      <c r="C122" s="68">
        <f>SUM(C115:C121)</f>
        <v>1</v>
      </c>
    </row>
    <row r="123" s="5" customFormat="1" ht="12.75">
      <c r="A123" s="3" t="s">
        <v>180</v>
      </c>
    </row>
    <row r="124" spans="1:3" ht="13.5" customHeight="1">
      <c r="A124" s="2" t="s">
        <v>68</v>
      </c>
      <c r="B124" s="5"/>
      <c r="C124" s="5"/>
    </row>
    <row r="126" spans="1:3" ht="19.5" customHeight="1">
      <c r="A126" s="1" t="s">
        <v>218</v>
      </c>
      <c r="B126" s="5"/>
      <c r="C126" s="5"/>
    </row>
    <row r="127" spans="1:3" ht="6.75" customHeight="1" thickBot="1">
      <c r="A127" s="4"/>
      <c r="B127" s="5"/>
      <c r="C127" s="5"/>
    </row>
    <row r="128" spans="1:3" ht="13.5" customHeight="1" thickBot="1">
      <c r="A128" s="104" t="s">
        <v>52</v>
      </c>
      <c r="B128" s="104"/>
      <c r="C128" s="104"/>
    </row>
    <row r="129" spans="1:3" ht="13.5" customHeight="1" thickBot="1">
      <c r="A129" s="24" t="s">
        <v>35</v>
      </c>
      <c r="B129" s="36" t="s">
        <v>51</v>
      </c>
      <c r="C129" s="60" t="s">
        <v>89</v>
      </c>
    </row>
    <row r="130" spans="1:3" ht="13.5" customHeight="1">
      <c r="A130" s="16" t="s">
        <v>69</v>
      </c>
      <c r="B130" s="38">
        <f aca="true" t="shared" si="5" ref="B130:B136">C130*B$137</f>
        <v>32303.960000000003</v>
      </c>
      <c r="C130" s="62">
        <v>0.26</v>
      </c>
    </row>
    <row r="131" spans="1:3" ht="13.5" customHeight="1">
      <c r="A131" s="17" t="s">
        <v>72</v>
      </c>
      <c r="B131" s="39">
        <f t="shared" si="5"/>
        <v>28576.58</v>
      </c>
      <c r="C131" s="78">
        <v>0.23</v>
      </c>
    </row>
    <row r="132" spans="1:8" ht="13.5" customHeight="1">
      <c r="A132" s="17" t="s">
        <v>73</v>
      </c>
      <c r="B132" s="39">
        <f t="shared" si="5"/>
        <v>27334.12</v>
      </c>
      <c r="C132" s="78">
        <v>0.22</v>
      </c>
      <c r="H132" s="87"/>
    </row>
    <row r="133" spans="1:3" ht="13.5" customHeight="1">
      <c r="A133" s="17" t="s">
        <v>71</v>
      </c>
      <c r="B133" s="39">
        <f t="shared" si="5"/>
        <v>16151.980000000001</v>
      </c>
      <c r="C133" s="78">
        <v>0.13</v>
      </c>
    </row>
    <row r="134" spans="1:3" ht="13.5" customHeight="1">
      <c r="A134" s="17" t="s">
        <v>74</v>
      </c>
      <c r="B134" s="39">
        <f t="shared" si="5"/>
        <v>14909.519999999999</v>
      </c>
      <c r="C134" s="78">
        <v>0.12</v>
      </c>
    </row>
    <row r="135" spans="1:3" ht="13.5" customHeight="1">
      <c r="A135" s="17" t="s">
        <v>27</v>
      </c>
      <c r="B135" s="39">
        <f t="shared" si="5"/>
        <v>2484.92</v>
      </c>
      <c r="C135" s="78">
        <v>0.02</v>
      </c>
    </row>
    <row r="136" spans="1:3" ht="13.5" customHeight="1" thickBot="1">
      <c r="A136" s="17" t="s">
        <v>26</v>
      </c>
      <c r="B136" s="41">
        <f t="shared" si="5"/>
        <v>2484.92</v>
      </c>
      <c r="C136" s="64">
        <v>0.02</v>
      </c>
    </row>
    <row r="137" spans="1:3" ht="13.5" customHeight="1" thickBot="1">
      <c r="A137" s="50" t="s">
        <v>92</v>
      </c>
      <c r="B137" s="42">
        <v>124246</v>
      </c>
      <c r="C137" s="68">
        <f>SUM(C130:C136)</f>
        <v>1</v>
      </c>
    </row>
    <row r="138" s="5" customFormat="1" ht="12.75">
      <c r="A138" s="3" t="s">
        <v>180</v>
      </c>
    </row>
    <row r="139" spans="1:3" ht="13.5" customHeight="1">
      <c r="A139" s="2" t="s">
        <v>68</v>
      </c>
      <c r="B139" s="5"/>
      <c r="C139" s="5"/>
    </row>
    <row r="141" spans="1:3" ht="19.5" customHeight="1">
      <c r="A141" s="1" t="s">
        <v>219</v>
      </c>
      <c r="B141" s="5"/>
      <c r="C141" s="5"/>
    </row>
    <row r="142" spans="1:3" ht="6.75" customHeight="1" thickBot="1">
      <c r="A142" s="4"/>
      <c r="B142" s="5"/>
      <c r="C142" s="5"/>
    </row>
    <row r="143" spans="1:3" ht="13.5" customHeight="1" thickBot="1">
      <c r="A143" s="104" t="s">
        <v>52</v>
      </c>
      <c r="B143" s="104"/>
      <c r="C143" s="104"/>
    </row>
    <row r="144" spans="1:3" ht="13.5" customHeight="1" thickBot="1">
      <c r="A144" s="24" t="s">
        <v>35</v>
      </c>
      <c r="B144" s="36" t="s">
        <v>51</v>
      </c>
      <c r="C144" s="60" t="s">
        <v>89</v>
      </c>
    </row>
    <row r="145" spans="1:3" ht="13.5" customHeight="1">
      <c r="A145" s="16" t="s">
        <v>69</v>
      </c>
      <c r="B145" s="38">
        <f aca="true" t="shared" si="6" ref="B145:B151">C145*B$152</f>
        <v>22812.59</v>
      </c>
      <c r="C145" s="62">
        <v>0.31</v>
      </c>
    </row>
    <row r="146" spans="1:3" ht="13.5" customHeight="1">
      <c r="A146" s="17" t="s">
        <v>72</v>
      </c>
      <c r="B146" s="39">
        <f t="shared" si="6"/>
        <v>21340.809999999998</v>
      </c>
      <c r="C146" s="78">
        <v>0.29</v>
      </c>
    </row>
    <row r="147" spans="1:8" ht="13.5" customHeight="1">
      <c r="A147" s="17" t="s">
        <v>71</v>
      </c>
      <c r="B147" s="39">
        <f t="shared" si="6"/>
        <v>12510.130000000001</v>
      </c>
      <c r="C147" s="78">
        <v>0.17</v>
      </c>
      <c r="H147" s="87"/>
    </row>
    <row r="148" spans="1:3" ht="13.5" customHeight="1">
      <c r="A148" s="17" t="s">
        <v>73</v>
      </c>
      <c r="B148" s="39">
        <f t="shared" si="6"/>
        <v>10302.460000000001</v>
      </c>
      <c r="C148" s="78">
        <v>0.14</v>
      </c>
    </row>
    <row r="149" spans="1:3" ht="13.5" customHeight="1">
      <c r="A149" s="17" t="s">
        <v>74</v>
      </c>
      <c r="B149" s="39">
        <f t="shared" si="6"/>
        <v>5151.2300000000005</v>
      </c>
      <c r="C149" s="78">
        <v>0.07</v>
      </c>
    </row>
    <row r="150" spans="1:3" ht="13.5" customHeight="1">
      <c r="A150" s="17" t="s">
        <v>27</v>
      </c>
      <c r="B150" s="39">
        <f t="shared" si="6"/>
        <v>735.89</v>
      </c>
      <c r="C150" s="78">
        <v>0.01</v>
      </c>
    </row>
    <row r="151" spans="1:3" ht="13.5" customHeight="1" thickBot="1">
      <c r="A151" s="17" t="s">
        <v>26</v>
      </c>
      <c r="B151" s="41">
        <f t="shared" si="6"/>
        <v>735.89</v>
      </c>
      <c r="C151" s="64">
        <v>0.01</v>
      </c>
    </row>
    <row r="152" spans="1:3" ht="13.5" customHeight="1" thickBot="1">
      <c r="A152" s="50" t="s">
        <v>92</v>
      </c>
      <c r="B152" s="42">
        <v>73589</v>
      </c>
      <c r="C152" s="68">
        <f>SUM(C145:C151)</f>
        <v>1</v>
      </c>
    </row>
    <row r="153" s="5" customFormat="1" ht="12.75">
      <c r="A153" s="3" t="s">
        <v>180</v>
      </c>
    </row>
    <row r="154" spans="1:3" ht="13.5" customHeight="1">
      <c r="A154" s="2" t="s">
        <v>68</v>
      </c>
      <c r="B154" s="5"/>
      <c r="C154" s="5"/>
    </row>
    <row r="156" spans="1:3" ht="19.5" customHeight="1">
      <c r="A156" s="1" t="s">
        <v>220</v>
      </c>
      <c r="B156" s="5"/>
      <c r="C156" s="5"/>
    </row>
    <row r="157" spans="1:3" ht="6.75" customHeight="1" thickBot="1">
      <c r="A157" s="4"/>
      <c r="B157" s="5"/>
      <c r="C157" s="5"/>
    </row>
    <row r="158" spans="1:3" ht="13.5" customHeight="1" thickBot="1">
      <c r="A158" s="104" t="s">
        <v>52</v>
      </c>
      <c r="B158" s="104"/>
      <c r="C158" s="104"/>
    </row>
    <row r="159" spans="1:3" ht="13.5" customHeight="1" thickBot="1">
      <c r="A159" s="24" t="s">
        <v>35</v>
      </c>
      <c r="B159" s="36" t="s">
        <v>51</v>
      </c>
      <c r="C159" s="60" t="s">
        <v>89</v>
      </c>
    </row>
    <row r="160" spans="1:3" ht="13.5" customHeight="1">
      <c r="A160" s="16" t="s">
        <v>73</v>
      </c>
      <c r="B160" s="38">
        <f aca="true" t="shared" si="7" ref="B160:B166">C160*B$167</f>
        <v>17729.949999999997</v>
      </c>
      <c r="C160" s="62">
        <v>0.35</v>
      </c>
    </row>
    <row r="161" spans="1:3" ht="13.5" customHeight="1">
      <c r="A161" s="17" t="s">
        <v>69</v>
      </c>
      <c r="B161" s="39">
        <f t="shared" si="7"/>
        <v>9624.83</v>
      </c>
      <c r="C161" s="78">
        <v>0.19</v>
      </c>
    </row>
    <row r="162" spans="1:8" ht="13.5" customHeight="1">
      <c r="A162" s="17" t="s">
        <v>74</v>
      </c>
      <c r="B162" s="39">
        <f t="shared" si="7"/>
        <v>9118.26</v>
      </c>
      <c r="C162" s="78">
        <v>0.18</v>
      </c>
      <c r="H162" s="87"/>
    </row>
    <row r="163" spans="1:3" ht="13.5" customHeight="1">
      <c r="A163" s="17" t="s">
        <v>72</v>
      </c>
      <c r="B163" s="39">
        <f t="shared" si="7"/>
        <v>7598.549999999999</v>
      </c>
      <c r="C163" s="78">
        <v>0.15</v>
      </c>
    </row>
    <row r="164" spans="1:3" ht="13.5" customHeight="1">
      <c r="A164" s="17" t="s">
        <v>71</v>
      </c>
      <c r="B164" s="39">
        <f t="shared" si="7"/>
        <v>4052.56</v>
      </c>
      <c r="C164" s="78">
        <v>0.08</v>
      </c>
    </row>
    <row r="165" spans="1:3" ht="13.5" customHeight="1">
      <c r="A165" s="17" t="s">
        <v>26</v>
      </c>
      <c r="B165" s="39">
        <f t="shared" si="7"/>
        <v>1519.71</v>
      </c>
      <c r="C165" s="78">
        <v>0.03</v>
      </c>
    </row>
    <row r="166" spans="1:3" ht="13.5" customHeight="1" thickBot="1">
      <c r="A166" s="17" t="s">
        <v>27</v>
      </c>
      <c r="B166" s="41">
        <f t="shared" si="7"/>
        <v>1013.14</v>
      </c>
      <c r="C166" s="64">
        <v>0.02</v>
      </c>
    </row>
    <row r="167" spans="1:3" ht="13.5" customHeight="1" thickBot="1">
      <c r="A167" s="50" t="s">
        <v>92</v>
      </c>
      <c r="B167" s="42">
        <v>50657</v>
      </c>
      <c r="C167" s="68">
        <f>SUM(C160:C166)</f>
        <v>1</v>
      </c>
    </row>
    <row r="168" s="5" customFormat="1" ht="12.75">
      <c r="A168" s="3" t="s">
        <v>180</v>
      </c>
    </row>
    <row r="169" spans="1:3" ht="13.5" customHeight="1">
      <c r="A169" s="2" t="s">
        <v>68</v>
      </c>
      <c r="B169" s="5"/>
      <c r="C169" s="5"/>
    </row>
    <row r="171" spans="1:3" ht="19.5" customHeight="1">
      <c r="A171" s="1" t="s">
        <v>221</v>
      </c>
      <c r="B171" s="5"/>
      <c r="C171" s="5"/>
    </row>
    <row r="172" spans="1:3" ht="6.75" customHeight="1" thickBot="1">
      <c r="A172" s="4"/>
      <c r="B172" s="5"/>
      <c r="C172" s="5"/>
    </row>
    <row r="173" spans="1:3" ht="13.5" customHeight="1" thickBot="1">
      <c r="A173" s="104" t="s">
        <v>52</v>
      </c>
      <c r="B173" s="104"/>
      <c r="C173" s="104"/>
    </row>
    <row r="174" spans="1:3" ht="13.5" customHeight="1" thickBot="1">
      <c r="A174" s="24" t="s">
        <v>35</v>
      </c>
      <c r="B174" s="36" t="s">
        <v>51</v>
      </c>
      <c r="C174" s="60" t="s">
        <v>89</v>
      </c>
    </row>
    <row r="175" spans="1:3" ht="13.5" customHeight="1">
      <c r="A175" s="16" t="s">
        <v>72</v>
      </c>
      <c r="B175" s="38">
        <f aca="true" t="shared" si="8" ref="B175:B181">C175*B$182</f>
        <v>9225.39</v>
      </c>
      <c r="C175" s="62">
        <v>0.51</v>
      </c>
    </row>
    <row r="176" spans="1:3" ht="13.5" customHeight="1">
      <c r="A176" s="17" t="s">
        <v>74</v>
      </c>
      <c r="B176" s="39">
        <f t="shared" si="8"/>
        <v>3075.13</v>
      </c>
      <c r="C176" s="78">
        <v>0.17</v>
      </c>
    </row>
    <row r="177" spans="1:8" ht="13.5" customHeight="1">
      <c r="A177" s="17" t="s">
        <v>69</v>
      </c>
      <c r="B177" s="39">
        <f t="shared" si="8"/>
        <v>2170.68</v>
      </c>
      <c r="C177" s="78">
        <v>0.12</v>
      </c>
      <c r="H177" s="87"/>
    </row>
    <row r="178" spans="1:3" ht="13.5" customHeight="1">
      <c r="A178" s="17" t="s">
        <v>71</v>
      </c>
      <c r="B178" s="39">
        <f t="shared" si="8"/>
        <v>1628.01</v>
      </c>
      <c r="C178" s="78">
        <v>0.09</v>
      </c>
    </row>
    <row r="179" spans="1:3" ht="13.5" customHeight="1">
      <c r="A179" s="17" t="s">
        <v>73</v>
      </c>
      <c r="B179" s="39">
        <f t="shared" si="8"/>
        <v>1085.34</v>
      </c>
      <c r="C179" s="78">
        <v>0.06</v>
      </c>
    </row>
    <row r="180" spans="1:3" ht="13.5" customHeight="1">
      <c r="A180" s="17" t="s">
        <v>26</v>
      </c>
      <c r="B180" s="39">
        <f t="shared" si="8"/>
        <v>723.5600000000001</v>
      </c>
      <c r="C180" s="78">
        <v>0.04</v>
      </c>
    </row>
    <row r="181" spans="1:3" ht="13.5" customHeight="1" thickBot="1">
      <c r="A181" s="17" t="s">
        <v>27</v>
      </c>
      <c r="B181" s="41">
        <f t="shared" si="8"/>
        <v>180.89000000000001</v>
      </c>
      <c r="C181" s="64">
        <v>0.01</v>
      </c>
    </row>
    <row r="182" spans="1:3" ht="13.5" customHeight="1" thickBot="1">
      <c r="A182" s="50" t="s">
        <v>92</v>
      </c>
      <c r="B182" s="42">
        <v>18089</v>
      </c>
      <c r="C182" s="68">
        <f>SUM(C175:C181)</f>
        <v>1</v>
      </c>
    </row>
    <row r="183" s="5" customFormat="1" ht="12.75">
      <c r="A183" s="3" t="s">
        <v>180</v>
      </c>
    </row>
    <row r="184" spans="1:3" ht="13.5" customHeight="1">
      <c r="A184" s="2" t="s">
        <v>68</v>
      </c>
      <c r="B184" s="5"/>
      <c r="C184" s="5"/>
    </row>
    <row r="186" spans="1:3" ht="19.5" customHeight="1">
      <c r="A186" s="1" t="s">
        <v>222</v>
      </c>
      <c r="B186" s="5"/>
      <c r="C186" s="5"/>
    </row>
    <row r="187" spans="1:3" ht="6.75" customHeight="1" thickBot="1">
      <c r="A187" s="4"/>
      <c r="B187" s="5"/>
      <c r="C187" s="5"/>
    </row>
    <row r="188" spans="1:3" ht="13.5" customHeight="1" thickBot="1">
      <c r="A188" s="104" t="s">
        <v>52</v>
      </c>
      <c r="B188" s="104"/>
      <c r="C188" s="104"/>
    </row>
    <row r="189" spans="1:3" ht="13.5" customHeight="1" thickBot="1">
      <c r="A189" s="24" t="s">
        <v>35</v>
      </c>
      <c r="B189" s="36" t="s">
        <v>51</v>
      </c>
      <c r="C189" s="60" t="s">
        <v>89</v>
      </c>
    </row>
    <row r="190" spans="1:3" ht="13.5" customHeight="1">
      <c r="A190" s="16" t="s">
        <v>69</v>
      </c>
      <c r="B190" s="38">
        <f aca="true" t="shared" si="9" ref="B190:B196">C190*B$197</f>
        <v>308</v>
      </c>
      <c r="C190" s="62">
        <v>0.44</v>
      </c>
    </row>
    <row r="191" spans="1:3" ht="13.5" customHeight="1">
      <c r="A191" s="17" t="s">
        <v>72</v>
      </c>
      <c r="B191" s="39">
        <f t="shared" si="9"/>
        <v>126</v>
      </c>
      <c r="C191" s="78">
        <v>0.18</v>
      </c>
    </row>
    <row r="192" spans="1:8" ht="13.5" customHeight="1">
      <c r="A192" s="17" t="s">
        <v>26</v>
      </c>
      <c r="B192" s="39">
        <f t="shared" si="9"/>
        <v>119.00000000000001</v>
      </c>
      <c r="C192" s="78">
        <v>0.17</v>
      </c>
      <c r="H192" s="87"/>
    </row>
    <row r="193" spans="1:3" ht="13.5" customHeight="1">
      <c r="A193" s="17" t="s">
        <v>74</v>
      </c>
      <c r="B193" s="39">
        <f t="shared" si="9"/>
        <v>63</v>
      </c>
      <c r="C193" s="78">
        <v>0.09</v>
      </c>
    </row>
    <row r="194" spans="1:3" ht="13.5" customHeight="1">
      <c r="A194" s="17" t="s">
        <v>73</v>
      </c>
      <c r="B194" s="39">
        <f t="shared" si="9"/>
        <v>35</v>
      </c>
      <c r="C194" s="78">
        <v>0.05</v>
      </c>
    </row>
    <row r="195" spans="1:3" ht="13.5" customHeight="1">
      <c r="A195" s="17" t="s">
        <v>27</v>
      </c>
      <c r="B195" s="39">
        <f t="shared" si="9"/>
        <v>28</v>
      </c>
      <c r="C195" s="78">
        <v>0.04</v>
      </c>
    </row>
    <row r="196" spans="1:3" ht="13.5" customHeight="1" thickBot="1">
      <c r="A196" s="17" t="s">
        <v>71</v>
      </c>
      <c r="B196" s="41">
        <f t="shared" si="9"/>
        <v>21</v>
      </c>
      <c r="C196" s="64">
        <v>0.03</v>
      </c>
    </row>
    <row r="197" spans="1:3" ht="13.5" customHeight="1" thickBot="1">
      <c r="A197" s="50" t="s">
        <v>92</v>
      </c>
      <c r="B197" s="42">
        <v>700</v>
      </c>
      <c r="C197" s="68">
        <f>SUM(C190:C196)</f>
        <v>1</v>
      </c>
    </row>
    <row r="198" s="5" customFormat="1" ht="12.75">
      <c r="A198" s="3" t="s">
        <v>180</v>
      </c>
    </row>
    <row r="199" spans="1:3" ht="13.5" customHeight="1">
      <c r="A199" s="2" t="s">
        <v>68</v>
      </c>
      <c r="B199" s="5"/>
      <c r="C199" s="5"/>
    </row>
    <row r="201" spans="1:3" ht="19.5" customHeight="1">
      <c r="A201" s="1" t="s">
        <v>223</v>
      </c>
      <c r="B201" s="5"/>
      <c r="C201" s="5"/>
    </row>
    <row r="202" spans="1:3" ht="6.75" customHeight="1" thickBot="1">
      <c r="A202" s="4"/>
      <c r="B202" s="5"/>
      <c r="C202" s="5"/>
    </row>
    <row r="203" spans="1:3" ht="13.5" customHeight="1" thickBot="1">
      <c r="A203" s="104" t="s">
        <v>52</v>
      </c>
      <c r="B203" s="104"/>
      <c r="C203" s="104"/>
    </row>
    <row r="204" spans="1:3" ht="13.5" customHeight="1" thickBot="1">
      <c r="A204" s="24" t="s">
        <v>35</v>
      </c>
      <c r="B204" s="36" t="s">
        <v>51</v>
      </c>
      <c r="C204" s="60" t="s">
        <v>89</v>
      </c>
    </row>
    <row r="205" spans="1:3" ht="13.5" customHeight="1">
      <c r="A205" s="16" t="s">
        <v>73</v>
      </c>
      <c r="B205" s="38">
        <f aca="true" t="shared" si="10" ref="B205:B211">C205*B$212</f>
        <v>119435.8</v>
      </c>
      <c r="C205" s="62">
        <v>0.55</v>
      </c>
    </row>
    <row r="206" spans="1:3" ht="13.5" customHeight="1">
      <c r="A206" s="17" t="s">
        <v>74</v>
      </c>
      <c r="B206" s="39">
        <f t="shared" si="10"/>
        <v>34744.96</v>
      </c>
      <c r="C206" s="78">
        <v>0.16</v>
      </c>
    </row>
    <row r="207" spans="1:8" ht="13.5" customHeight="1">
      <c r="A207" s="17" t="s">
        <v>72</v>
      </c>
      <c r="B207" s="39">
        <f t="shared" si="10"/>
        <v>21715.600000000002</v>
      </c>
      <c r="C207" s="78">
        <v>0.1</v>
      </c>
      <c r="H207" s="87"/>
    </row>
    <row r="208" spans="1:3" ht="13.5" customHeight="1">
      <c r="A208" s="17" t="s">
        <v>71</v>
      </c>
      <c r="B208" s="39">
        <f t="shared" si="10"/>
        <v>17372.48</v>
      </c>
      <c r="C208" s="78">
        <v>0.08</v>
      </c>
    </row>
    <row r="209" spans="1:3" ht="13.5" customHeight="1">
      <c r="A209" s="17" t="s">
        <v>69</v>
      </c>
      <c r="B209" s="39">
        <f t="shared" si="10"/>
        <v>15200.920000000002</v>
      </c>
      <c r="C209" s="78">
        <v>0.07</v>
      </c>
    </row>
    <row r="210" spans="1:3" ht="13.5" customHeight="1">
      <c r="A210" s="17" t="s">
        <v>26</v>
      </c>
      <c r="B210" s="39">
        <f t="shared" si="10"/>
        <v>6514.679999999999</v>
      </c>
      <c r="C210" s="78">
        <v>0.03</v>
      </c>
    </row>
    <row r="211" spans="1:3" ht="13.5" customHeight="1" thickBot="1">
      <c r="A211" s="17" t="s">
        <v>27</v>
      </c>
      <c r="B211" s="41">
        <f t="shared" si="10"/>
        <v>2171.56</v>
      </c>
      <c r="C211" s="64">
        <v>0.01</v>
      </c>
    </row>
    <row r="212" spans="1:3" ht="13.5" customHeight="1" thickBot="1">
      <c r="A212" s="50" t="s">
        <v>92</v>
      </c>
      <c r="B212" s="42">
        <v>217156</v>
      </c>
      <c r="C212" s="68">
        <f>SUM(C205:C211)</f>
        <v>1</v>
      </c>
    </row>
    <row r="213" s="5" customFormat="1" ht="12.75">
      <c r="A213" s="3" t="s">
        <v>180</v>
      </c>
    </row>
    <row r="214" spans="1:3" ht="13.5" customHeight="1">
      <c r="A214" s="2" t="s">
        <v>68</v>
      </c>
      <c r="B214" s="5"/>
      <c r="C214" s="5"/>
    </row>
    <row r="216" spans="1:3" ht="19.5" customHeight="1">
      <c r="A216" s="1" t="s">
        <v>224</v>
      </c>
      <c r="B216" s="5"/>
      <c r="C216" s="5"/>
    </row>
    <row r="217" spans="1:3" ht="6.75" customHeight="1" thickBot="1">
      <c r="A217" s="4"/>
      <c r="B217" s="5"/>
      <c r="C217" s="5"/>
    </row>
    <row r="218" spans="1:3" ht="13.5" customHeight="1" thickBot="1">
      <c r="A218" s="104" t="s">
        <v>52</v>
      </c>
      <c r="B218" s="104"/>
      <c r="C218" s="104"/>
    </row>
    <row r="219" spans="1:3" ht="13.5" customHeight="1" thickBot="1">
      <c r="A219" s="24" t="s">
        <v>196</v>
      </c>
      <c r="B219" s="36" t="s">
        <v>51</v>
      </c>
      <c r="C219" s="60" t="s">
        <v>89</v>
      </c>
    </row>
    <row r="220" spans="1:3" ht="13.5" customHeight="1">
      <c r="A220" s="16" t="s">
        <v>225</v>
      </c>
      <c r="B220" s="38">
        <f>C220*B$225</f>
        <v>37035</v>
      </c>
      <c r="C220" s="62">
        <v>0.6</v>
      </c>
    </row>
    <row r="221" spans="1:3" ht="13.5" customHeight="1">
      <c r="A221" s="17" t="s">
        <v>226</v>
      </c>
      <c r="B221" s="39">
        <f>C221*B$225</f>
        <v>9258.75</v>
      </c>
      <c r="C221" s="78">
        <v>0.15</v>
      </c>
    </row>
    <row r="222" spans="1:8" ht="13.5" customHeight="1">
      <c r="A222" s="17" t="s">
        <v>227</v>
      </c>
      <c r="B222" s="39">
        <f>C222*B$225</f>
        <v>8024.25</v>
      </c>
      <c r="C222" s="78">
        <v>0.13</v>
      </c>
      <c r="H222" s="87"/>
    </row>
    <row r="223" spans="1:3" ht="13.5" customHeight="1">
      <c r="A223" s="17" t="s">
        <v>228</v>
      </c>
      <c r="B223" s="39">
        <f>C223*B$225</f>
        <v>4320.75</v>
      </c>
      <c r="C223" s="78">
        <v>0.07</v>
      </c>
    </row>
    <row r="224" spans="1:3" ht="13.5" customHeight="1" thickBot="1">
      <c r="A224" s="17" t="s">
        <v>229</v>
      </c>
      <c r="B224" s="41">
        <f>C224*B$225</f>
        <v>3086.25</v>
      </c>
      <c r="C224" s="78">
        <v>0.05</v>
      </c>
    </row>
    <row r="225" spans="1:3" ht="13.5" customHeight="1" thickBot="1">
      <c r="A225" s="50" t="s">
        <v>92</v>
      </c>
      <c r="B225" s="42">
        <v>61725</v>
      </c>
      <c r="C225" s="68">
        <f>SUM(C220:C224)</f>
        <v>1</v>
      </c>
    </row>
    <row r="226" s="5" customFormat="1" ht="12.75">
      <c r="A226" s="3" t="s">
        <v>180</v>
      </c>
    </row>
    <row r="227" spans="1:3" ht="13.5" customHeight="1">
      <c r="A227" s="2" t="s">
        <v>68</v>
      </c>
      <c r="B227" s="5"/>
      <c r="C227" s="5"/>
    </row>
    <row r="229" spans="1:3" ht="19.5" customHeight="1">
      <c r="A229" s="1" t="s">
        <v>230</v>
      </c>
      <c r="B229" s="5"/>
      <c r="C229" s="5"/>
    </row>
    <row r="230" spans="1:3" ht="6.75" customHeight="1" thickBot="1">
      <c r="A230" s="4"/>
      <c r="B230" s="5"/>
      <c r="C230" s="5"/>
    </row>
    <row r="231" spans="1:3" ht="13.5" customHeight="1" thickBot="1">
      <c r="A231" s="104" t="s">
        <v>52</v>
      </c>
      <c r="B231" s="104"/>
      <c r="C231" s="104"/>
    </row>
    <row r="232" spans="1:3" ht="13.5" customHeight="1" thickBot="1">
      <c r="A232" s="24" t="s">
        <v>35</v>
      </c>
      <c r="B232" s="36" t="s">
        <v>51</v>
      </c>
      <c r="C232" s="60" t="s">
        <v>89</v>
      </c>
    </row>
    <row r="233" spans="1:3" ht="13.5" customHeight="1">
      <c r="A233" s="16" t="s">
        <v>73</v>
      </c>
      <c r="B233" s="38">
        <f aca="true" t="shared" si="11" ref="B233:B238">C233*B$239</f>
        <v>40121.25</v>
      </c>
      <c r="C233" s="62">
        <v>0.65</v>
      </c>
    </row>
    <row r="234" spans="1:3" ht="13.5" customHeight="1">
      <c r="A234" s="17" t="s">
        <v>74</v>
      </c>
      <c r="B234" s="39">
        <f t="shared" si="11"/>
        <v>16048.5</v>
      </c>
      <c r="C234" s="78">
        <v>0.26</v>
      </c>
    </row>
    <row r="235" spans="1:8" ht="13.5" customHeight="1">
      <c r="A235" s="17" t="s">
        <v>69</v>
      </c>
      <c r="B235" s="39">
        <f t="shared" si="11"/>
        <v>2469</v>
      </c>
      <c r="C235" s="78">
        <v>0.04</v>
      </c>
      <c r="H235" s="87"/>
    </row>
    <row r="236" spans="1:3" ht="13.5" customHeight="1">
      <c r="A236" s="17" t="s">
        <v>72</v>
      </c>
      <c r="B236" s="39">
        <f t="shared" si="11"/>
        <v>1851.75</v>
      </c>
      <c r="C236" s="78">
        <v>0.03</v>
      </c>
    </row>
    <row r="237" spans="1:3" ht="13.5" customHeight="1">
      <c r="A237" s="17" t="s">
        <v>71</v>
      </c>
      <c r="B237" s="39">
        <f t="shared" si="11"/>
        <v>617.25</v>
      </c>
      <c r="C237" s="78">
        <v>0.01</v>
      </c>
    </row>
    <row r="238" spans="1:3" ht="13.5" customHeight="1" thickBot="1">
      <c r="A238" s="17" t="s">
        <v>26</v>
      </c>
      <c r="B238" s="41">
        <f t="shared" si="11"/>
        <v>617.25</v>
      </c>
      <c r="C238" s="64">
        <v>0.01</v>
      </c>
    </row>
    <row r="239" spans="1:3" ht="13.5" customHeight="1" thickBot="1">
      <c r="A239" s="50" t="s">
        <v>92</v>
      </c>
      <c r="B239" s="42">
        <v>61725</v>
      </c>
      <c r="C239" s="68">
        <f>SUM(C233:C238)</f>
        <v>1</v>
      </c>
    </row>
    <row r="240" s="5" customFormat="1" ht="12.75">
      <c r="A240" s="3" t="s">
        <v>180</v>
      </c>
    </row>
    <row r="241" spans="1:3" ht="13.5" customHeight="1">
      <c r="A241" s="2" t="s">
        <v>68</v>
      </c>
      <c r="B241" s="5"/>
      <c r="C241" s="5"/>
    </row>
    <row r="243" spans="1:3" ht="19.5" customHeight="1">
      <c r="A243" s="1" t="s">
        <v>231</v>
      </c>
      <c r="B243" s="5"/>
      <c r="C243" s="5"/>
    </row>
    <row r="244" spans="1:3" ht="6.75" customHeight="1" thickBot="1">
      <c r="A244" s="4"/>
      <c r="B244" s="5"/>
      <c r="C244" s="5"/>
    </row>
    <row r="245" spans="1:3" ht="13.5" customHeight="1" thickBot="1">
      <c r="A245" s="104" t="s">
        <v>52</v>
      </c>
      <c r="B245" s="104"/>
      <c r="C245" s="104"/>
    </row>
    <row r="246" spans="1:3" ht="13.5" customHeight="1" thickBot="1">
      <c r="A246" s="24" t="s">
        <v>35</v>
      </c>
      <c r="B246" s="36" t="s">
        <v>51</v>
      </c>
      <c r="C246" s="60" t="s">
        <v>89</v>
      </c>
    </row>
    <row r="247" spans="1:3" ht="13.5" customHeight="1">
      <c r="A247" s="16" t="s">
        <v>73</v>
      </c>
      <c r="B247" s="38">
        <f aca="true" t="shared" si="12" ref="B247:B253">C247*B$254</f>
        <v>27136.5</v>
      </c>
      <c r="C247" s="62">
        <v>0.5</v>
      </c>
    </row>
    <row r="248" spans="1:3" ht="13.5" customHeight="1">
      <c r="A248" s="17" t="s">
        <v>71</v>
      </c>
      <c r="B248" s="39">
        <f t="shared" si="12"/>
        <v>12482.79</v>
      </c>
      <c r="C248" s="78">
        <v>0.23</v>
      </c>
    </row>
    <row r="249" spans="1:8" ht="13.5" customHeight="1">
      <c r="A249" s="17" t="s">
        <v>74</v>
      </c>
      <c r="B249" s="39">
        <f t="shared" si="12"/>
        <v>7598.220000000001</v>
      </c>
      <c r="C249" s="78">
        <v>0.14</v>
      </c>
      <c r="H249" s="87"/>
    </row>
    <row r="250" spans="1:3" ht="13.5" customHeight="1">
      <c r="A250" s="17" t="s">
        <v>72</v>
      </c>
      <c r="B250" s="39">
        <f t="shared" si="12"/>
        <v>3256.3799999999997</v>
      </c>
      <c r="C250" s="78">
        <v>0.06</v>
      </c>
    </row>
    <row r="251" spans="1:3" ht="13.5" customHeight="1">
      <c r="A251" s="17" t="s">
        <v>26</v>
      </c>
      <c r="B251" s="39">
        <f t="shared" si="12"/>
        <v>1628.1899999999998</v>
      </c>
      <c r="C251" s="78">
        <v>0.03</v>
      </c>
    </row>
    <row r="252" spans="1:3" ht="13.5" customHeight="1">
      <c r="A252" s="17" t="s">
        <v>69</v>
      </c>
      <c r="B252" s="39">
        <f t="shared" si="12"/>
        <v>1628.1899999999998</v>
      </c>
      <c r="C252" s="78">
        <v>0.03</v>
      </c>
    </row>
    <row r="253" spans="1:3" ht="13.5" customHeight="1" thickBot="1">
      <c r="A253" s="17" t="s">
        <v>27</v>
      </c>
      <c r="B253" s="41">
        <f t="shared" si="12"/>
        <v>542.73</v>
      </c>
      <c r="C253" s="64">
        <v>0.01</v>
      </c>
    </row>
    <row r="254" spans="1:3" ht="13.5" customHeight="1" thickBot="1">
      <c r="A254" s="50" t="s">
        <v>92</v>
      </c>
      <c r="B254" s="42">
        <v>54273</v>
      </c>
      <c r="C254" s="68">
        <f>SUM(C247:C253)</f>
        <v>1</v>
      </c>
    </row>
    <row r="255" s="5" customFormat="1" ht="12.75">
      <c r="A255" s="3" t="s">
        <v>180</v>
      </c>
    </row>
    <row r="256" spans="1:3" ht="13.5" customHeight="1">
      <c r="A256" s="2" t="s">
        <v>68</v>
      </c>
      <c r="B256" s="5"/>
      <c r="C256" s="5"/>
    </row>
    <row r="258" spans="1:3" ht="19.5" customHeight="1">
      <c r="A258" s="1" t="s">
        <v>232</v>
      </c>
      <c r="B258" s="5"/>
      <c r="C258" s="5"/>
    </row>
    <row r="259" spans="1:3" ht="6.75" customHeight="1" thickBot="1">
      <c r="A259" s="4"/>
      <c r="B259" s="5"/>
      <c r="C259" s="5"/>
    </row>
    <row r="260" spans="1:3" ht="13.5" customHeight="1" thickBot="1">
      <c r="A260" s="104" t="s">
        <v>52</v>
      </c>
      <c r="B260" s="104"/>
      <c r="C260" s="104"/>
    </row>
    <row r="261" spans="1:3" ht="13.5" customHeight="1" thickBot="1">
      <c r="A261" s="24" t="s">
        <v>35</v>
      </c>
      <c r="B261" s="36" t="s">
        <v>51</v>
      </c>
      <c r="C261" s="60" t="s">
        <v>89</v>
      </c>
    </row>
    <row r="262" spans="1:3" ht="13.5" customHeight="1">
      <c r="A262" s="16" t="s">
        <v>73</v>
      </c>
      <c r="B262" s="38">
        <f aca="true" t="shared" si="13" ref="B262:B267">C262*B$268</f>
        <v>39741.68</v>
      </c>
      <c r="C262" s="62">
        <v>0.88</v>
      </c>
    </row>
    <row r="263" spans="1:3" ht="13.5" customHeight="1">
      <c r="A263" s="17" t="s">
        <v>72</v>
      </c>
      <c r="B263" s="39">
        <f t="shared" si="13"/>
        <v>3161.2700000000004</v>
      </c>
      <c r="C263" s="78">
        <v>0.07</v>
      </c>
    </row>
    <row r="264" spans="1:8" ht="13.5" customHeight="1">
      <c r="A264" s="17" t="s">
        <v>74</v>
      </c>
      <c r="B264" s="39">
        <f t="shared" si="13"/>
        <v>903.22</v>
      </c>
      <c r="C264" s="78">
        <v>0.02</v>
      </c>
      <c r="H264" s="87"/>
    </row>
    <row r="265" spans="1:3" ht="13.5" customHeight="1">
      <c r="A265" s="17" t="s">
        <v>71</v>
      </c>
      <c r="B265" s="39">
        <f t="shared" si="13"/>
        <v>451.61</v>
      </c>
      <c r="C265" s="78">
        <v>0.01</v>
      </c>
    </row>
    <row r="266" spans="1:3" ht="13.5" customHeight="1">
      <c r="A266" s="17" t="s">
        <v>26</v>
      </c>
      <c r="B266" s="39">
        <f t="shared" si="13"/>
        <v>451.61</v>
      </c>
      <c r="C266" s="78">
        <v>0.01</v>
      </c>
    </row>
    <row r="267" spans="1:3" ht="13.5" customHeight="1" thickBot="1">
      <c r="A267" s="17" t="s">
        <v>69</v>
      </c>
      <c r="B267" s="41">
        <f t="shared" si="13"/>
        <v>451.61</v>
      </c>
      <c r="C267" s="64">
        <v>0.01</v>
      </c>
    </row>
    <row r="268" spans="1:3" ht="13.5" customHeight="1" thickBot="1">
      <c r="A268" s="50" t="s">
        <v>92</v>
      </c>
      <c r="B268" s="42">
        <v>45161</v>
      </c>
      <c r="C268" s="68">
        <f>SUM(C262:C267)</f>
        <v>1</v>
      </c>
    </row>
    <row r="269" s="5" customFormat="1" ht="12.75">
      <c r="A269" s="3" t="s">
        <v>180</v>
      </c>
    </row>
    <row r="270" spans="1:3" ht="13.5" customHeight="1">
      <c r="A270" s="2" t="s">
        <v>68</v>
      </c>
      <c r="B270" s="5"/>
      <c r="C270" s="5"/>
    </row>
    <row r="272" spans="1:3" ht="19.5" customHeight="1">
      <c r="A272" s="1" t="s">
        <v>233</v>
      </c>
      <c r="B272" s="5"/>
      <c r="C272" s="5"/>
    </row>
    <row r="273" spans="1:3" ht="6.75" customHeight="1" thickBot="1">
      <c r="A273" s="4"/>
      <c r="B273" s="5"/>
      <c r="C273" s="5"/>
    </row>
    <row r="274" spans="1:3" ht="13.5" customHeight="1" thickBot="1">
      <c r="A274" s="104" t="s">
        <v>52</v>
      </c>
      <c r="B274" s="104"/>
      <c r="C274" s="104"/>
    </row>
    <row r="275" spans="1:3" ht="13.5" customHeight="1" thickBot="1">
      <c r="A275" s="24" t="s">
        <v>35</v>
      </c>
      <c r="B275" s="36" t="s">
        <v>51</v>
      </c>
      <c r="C275" s="60" t="s">
        <v>89</v>
      </c>
    </row>
    <row r="276" spans="1:3" ht="13.5" customHeight="1">
      <c r="A276" s="16" t="s">
        <v>73</v>
      </c>
      <c r="B276" s="38">
        <f aca="true" t="shared" si="14" ref="B276:B282">C276*B$283</f>
        <v>9612</v>
      </c>
      <c r="C276" s="62">
        <v>0.27</v>
      </c>
    </row>
    <row r="277" spans="1:3" ht="13.5" customHeight="1">
      <c r="A277" s="17" t="s">
        <v>74</v>
      </c>
      <c r="B277" s="39">
        <f t="shared" si="14"/>
        <v>8188</v>
      </c>
      <c r="C277" s="78">
        <v>0.23</v>
      </c>
    </row>
    <row r="278" spans="1:8" ht="13.5" customHeight="1">
      <c r="A278" s="17" t="s">
        <v>72</v>
      </c>
      <c r="B278" s="39">
        <f t="shared" si="14"/>
        <v>6408</v>
      </c>
      <c r="C278" s="78">
        <v>0.18</v>
      </c>
      <c r="H278" s="87"/>
    </row>
    <row r="279" spans="1:3" ht="13.5" customHeight="1">
      <c r="A279" s="17" t="s">
        <v>69</v>
      </c>
      <c r="B279" s="39">
        <f t="shared" si="14"/>
        <v>6052</v>
      </c>
      <c r="C279" s="78">
        <v>0.17</v>
      </c>
    </row>
    <row r="280" spans="1:3" ht="13.5" customHeight="1">
      <c r="A280" s="17" t="s">
        <v>26</v>
      </c>
      <c r="B280" s="39">
        <f t="shared" si="14"/>
        <v>3204</v>
      </c>
      <c r="C280" s="78">
        <v>0.09</v>
      </c>
    </row>
    <row r="281" spans="1:3" ht="13.5" customHeight="1">
      <c r="A281" s="17" t="s">
        <v>71</v>
      </c>
      <c r="B281" s="39">
        <f t="shared" si="14"/>
        <v>1424</v>
      </c>
      <c r="C281" s="78">
        <v>0.04</v>
      </c>
    </row>
    <row r="282" spans="1:3" ht="13.5" customHeight="1" thickBot="1">
      <c r="A282" s="17" t="s">
        <v>27</v>
      </c>
      <c r="B282" s="41">
        <f t="shared" si="14"/>
        <v>712</v>
      </c>
      <c r="C282" s="64">
        <v>0.02</v>
      </c>
    </row>
    <row r="283" spans="1:3" ht="13.5" customHeight="1" thickBot="1">
      <c r="A283" s="50" t="s">
        <v>92</v>
      </c>
      <c r="B283" s="42">
        <v>35600</v>
      </c>
      <c r="C283" s="68">
        <f>SUM(C276:C282)</f>
        <v>1</v>
      </c>
    </row>
    <row r="284" s="5" customFormat="1" ht="12.75">
      <c r="A284" s="3" t="s">
        <v>180</v>
      </c>
    </row>
    <row r="285" spans="1:3" ht="13.5" customHeight="1">
      <c r="A285" s="2" t="s">
        <v>68</v>
      </c>
      <c r="B285" s="5"/>
      <c r="C285" s="5"/>
    </row>
    <row r="287" spans="1:3" ht="19.5" customHeight="1">
      <c r="A287" s="1" t="s">
        <v>234</v>
      </c>
      <c r="B287" s="5"/>
      <c r="C287" s="5"/>
    </row>
    <row r="288" spans="1:3" ht="6.75" customHeight="1" thickBot="1">
      <c r="A288" s="4"/>
      <c r="B288" s="5"/>
      <c r="C288" s="5"/>
    </row>
    <row r="289" spans="1:3" ht="13.5" customHeight="1" thickBot="1">
      <c r="A289" s="104" t="s">
        <v>52</v>
      </c>
      <c r="B289" s="104"/>
      <c r="C289" s="104"/>
    </row>
    <row r="290" spans="1:3" ht="13.5" customHeight="1" thickBot="1">
      <c r="A290" s="24" t="s">
        <v>35</v>
      </c>
      <c r="B290" s="36" t="s">
        <v>51</v>
      </c>
      <c r="C290" s="60" t="s">
        <v>89</v>
      </c>
    </row>
    <row r="291" spans="1:3" ht="13.5" customHeight="1">
      <c r="A291" s="16" t="s">
        <v>72</v>
      </c>
      <c r="B291" s="38">
        <f aca="true" t="shared" si="15" ref="B291:B297">C291*B$298</f>
        <v>7491.12</v>
      </c>
      <c r="C291" s="62">
        <v>0.39</v>
      </c>
    </row>
    <row r="292" spans="1:3" ht="13.5" customHeight="1">
      <c r="A292" s="17" t="s">
        <v>69</v>
      </c>
      <c r="B292" s="39">
        <f t="shared" si="15"/>
        <v>4033.68</v>
      </c>
      <c r="C292" s="78">
        <v>0.21</v>
      </c>
    </row>
    <row r="293" spans="1:8" ht="13.5" customHeight="1">
      <c r="A293" s="17" t="s">
        <v>74</v>
      </c>
      <c r="B293" s="39">
        <f t="shared" si="15"/>
        <v>2881.2</v>
      </c>
      <c r="C293" s="78">
        <v>0.15</v>
      </c>
      <c r="H293" s="87"/>
    </row>
    <row r="294" spans="1:3" ht="13.5" customHeight="1">
      <c r="A294" s="17" t="s">
        <v>73</v>
      </c>
      <c r="B294" s="39">
        <f t="shared" si="15"/>
        <v>2497.04</v>
      </c>
      <c r="C294" s="78">
        <v>0.13</v>
      </c>
    </row>
    <row r="295" spans="1:3" ht="13.5" customHeight="1">
      <c r="A295" s="17" t="s">
        <v>71</v>
      </c>
      <c r="B295" s="39">
        <f t="shared" si="15"/>
        <v>1152.48</v>
      </c>
      <c r="C295" s="78">
        <v>0.06</v>
      </c>
    </row>
    <row r="296" spans="1:3" ht="13.5" customHeight="1">
      <c r="A296" s="17" t="s">
        <v>26</v>
      </c>
      <c r="B296" s="39">
        <f t="shared" si="15"/>
        <v>960.4000000000001</v>
      </c>
      <c r="C296" s="78">
        <v>0.05</v>
      </c>
    </row>
    <row r="297" spans="1:3" ht="13.5" customHeight="1" thickBot="1">
      <c r="A297" s="17" t="s">
        <v>27</v>
      </c>
      <c r="B297" s="41">
        <f t="shared" si="15"/>
        <v>192.08</v>
      </c>
      <c r="C297" s="64">
        <v>0.01</v>
      </c>
    </row>
    <row r="298" spans="1:3" ht="13.5" customHeight="1" thickBot="1">
      <c r="A298" s="50" t="s">
        <v>92</v>
      </c>
      <c r="B298" s="42">
        <v>19208</v>
      </c>
      <c r="C298" s="68">
        <f>SUM(C291:C297)</f>
        <v>1</v>
      </c>
    </row>
    <row r="299" s="5" customFormat="1" ht="12.75">
      <c r="A299" s="3" t="s">
        <v>180</v>
      </c>
    </row>
    <row r="300" spans="1:3" ht="13.5" customHeight="1">
      <c r="A300" s="2" t="s">
        <v>68</v>
      </c>
      <c r="B300" s="5"/>
      <c r="C300" s="5"/>
    </row>
    <row r="302" spans="1:3" ht="19.5" customHeight="1">
      <c r="A302" s="1" t="s">
        <v>235</v>
      </c>
      <c r="B302" s="5"/>
      <c r="C302" s="5"/>
    </row>
    <row r="303" spans="1:3" ht="6.75" customHeight="1" thickBot="1">
      <c r="A303" s="4"/>
      <c r="B303" s="5"/>
      <c r="C303" s="5"/>
    </row>
    <row r="304" spans="1:3" ht="13.5" customHeight="1" thickBot="1">
      <c r="A304" s="104" t="s">
        <v>52</v>
      </c>
      <c r="B304" s="104"/>
      <c r="C304" s="104"/>
    </row>
    <row r="305" spans="1:3" ht="13.5" customHeight="1" thickBot="1">
      <c r="A305" s="24" t="s">
        <v>196</v>
      </c>
      <c r="B305" s="36" t="s">
        <v>51</v>
      </c>
      <c r="C305" s="60" t="s">
        <v>89</v>
      </c>
    </row>
    <row r="306" spans="1:3" ht="13.5" customHeight="1">
      <c r="A306" s="16" t="s">
        <v>237</v>
      </c>
      <c r="B306" s="38">
        <v>75478</v>
      </c>
      <c r="C306" s="78">
        <f>B306/B$308</f>
        <v>0.711432422497243</v>
      </c>
    </row>
    <row r="307" spans="1:3" ht="13.5" customHeight="1" thickBot="1">
      <c r="A307" s="17" t="s">
        <v>236</v>
      </c>
      <c r="B307" s="39">
        <v>30615</v>
      </c>
      <c r="C307" s="78">
        <f>B307/B$308</f>
        <v>0.288567577502757</v>
      </c>
    </row>
    <row r="308" spans="1:3" ht="13.5" customHeight="1" thickBot="1">
      <c r="A308" s="50" t="s">
        <v>92</v>
      </c>
      <c r="B308" s="42">
        <f>SUM(B306:B307)</f>
        <v>106093</v>
      </c>
      <c r="C308" s="68">
        <f>SUM(C306:C307)</f>
        <v>1</v>
      </c>
    </row>
    <row r="309" s="5" customFormat="1" ht="12.75">
      <c r="A309" s="3" t="s">
        <v>180</v>
      </c>
    </row>
    <row r="310" spans="1:3" ht="13.5" customHeight="1">
      <c r="A310" s="2" t="s">
        <v>68</v>
      </c>
      <c r="B310" s="5"/>
      <c r="C310" s="5"/>
    </row>
    <row r="312" spans="1:3" ht="19.5" customHeight="1">
      <c r="A312" s="1" t="s">
        <v>238</v>
      </c>
      <c r="B312" s="5"/>
      <c r="C312" s="5"/>
    </row>
    <row r="313" spans="1:3" ht="6.75" customHeight="1" thickBot="1">
      <c r="A313" s="4"/>
      <c r="B313" s="5"/>
      <c r="C313" s="5"/>
    </row>
    <row r="314" spans="1:3" ht="13.5" customHeight="1" thickBot="1">
      <c r="A314" s="104" t="s">
        <v>52</v>
      </c>
      <c r="B314" s="104"/>
      <c r="C314" s="104"/>
    </row>
    <row r="315" spans="1:3" ht="13.5" customHeight="1" thickBot="1">
      <c r="A315" s="24" t="s">
        <v>35</v>
      </c>
      <c r="B315" s="36" t="s">
        <v>51</v>
      </c>
      <c r="C315" s="60" t="s">
        <v>89</v>
      </c>
    </row>
    <row r="316" spans="1:3" ht="13.5" customHeight="1">
      <c r="A316" s="16" t="s">
        <v>74</v>
      </c>
      <c r="B316" s="38">
        <f aca="true" t="shared" si="16" ref="B316:B322">C316*B$323</f>
        <v>14082.900000000001</v>
      </c>
      <c r="C316" s="62">
        <v>0.46</v>
      </c>
    </row>
    <row r="317" spans="1:3" ht="13.5" customHeight="1">
      <c r="A317" s="17" t="s">
        <v>73</v>
      </c>
      <c r="B317" s="39">
        <f t="shared" si="16"/>
        <v>7041.450000000001</v>
      </c>
      <c r="C317" s="78">
        <v>0.23</v>
      </c>
    </row>
    <row r="318" spans="1:8" ht="13.5" customHeight="1">
      <c r="A318" s="17" t="s">
        <v>69</v>
      </c>
      <c r="B318" s="39">
        <f t="shared" si="16"/>
        <v>3979.9500000000003</v>
      </c>
      <c r="C318" s="78">
        <v>0.13</v>
      </c>
      <c r="H318" s="87"/>
    </row>
    <row r="319" spans="1:3" ht="13.5" customHeight="1">
      <c r="A319" s="17" t="s">
        <v>72</v>
      </c>
      <c r="B319" s="39">
        <f t="shared" si="16"/>
        <v>2449.2000000000003</v>
      </c>
      <c r="C319" s="78">
        <v>0.08</v>
      </c>
    </row>
    <row r="320" spans="1:3" ht="13.5" customHeight="1">
      <c r="A320" s="17" t="s">
        <v>71</v>
      </c>
      <c r="B320" s="39">
        <f t="shared" si="16"/>
        <v>2143.05</v>
      </c>
      <c r="C320" s="78">
        <v>0.07</v>
      </c>
    </row>
    <row r="321" spans="1:3" ht="13.5" customHeight="1">
      <c r="A321" s="17" t="s">
        <v>27</v>
      </c>
      <c r="B321" s="39">
        <f t="shared" si="16"/>
        <v>612.3000000000001</v>
      </c>
      <c r="C321" s="78">
        <v>0.02</v>
      </c>
    </row>
    <row r="322" spans="1:3" ht="13.5" customHeight="1" thickBot="1">
      <c r="A322" s="17" t="s">
        <v>26</v>
      </c>
      <c r="B322" s="41">
        <f t="shared" si="16"/>
        <v>306.15000000000003</v>
      </c>
      <c r="C322" s="64">
        <v>0.01</v>
      </c>
    </row>
    <row r="323" spans="1:3" ht="13.5" customHeight="1" thickBot="1">
      <c r="A323" s="50" t="s">
        <v>92</v>
      </c>
      <c r="B323" s="42">
        <v>30615</v>
      </c>
      <c r="C323" s="68">
        <f>SUM(C316:C322)</f>
        <v>1</v>
      </c>
    </row>
    <row r="324" s="5" customFormat="1" ht="12.75">
      <c r="A324" s="3" t="s">
        <v>180</v>
      </c>
    </row>
    <row r="325" spans="1:3" ht="13.5" customHeight="1">
      <c r="A325" s="2" t="s">
        <v>68</v>
      </c>
      <c r="B325" s="5"/>
      <c r="C325" s="5"/>
    </row>
    <row r="327" spans="1:3" ht="19.5" customHeight="1">
      <c r="A327" s="1" t="s">
        <v>239</v>
      </c>
      <c r="B327" s="5"/>
      <c r="C327" s="5"/>
    </row>
    <row r="328" spans="1:3" ht="6.75" customHeight="1" thickBot="1">
      <c r="A328" s="4"/>
      <c r="B328" s="5"/>
      <c r="C328" s="5"/>
    </row>
    <row r="329" spans="1:3" ht="13.5" customHeight="1" thickBot="1">
      <c r="A329" s="104" t="s">
        <v>52</v>
      </c>
      <c r="B329" s="104"/>
      <c r="C329" s="104"/>
    </row>
    <row r="330" spans="1:3" ht="13.5" customHeight="1" thickBot="1">
      <c r="A330" s="24" t="s">
        <v>35</v>
      </c>
      <c r="B330" s="36" t="s">
        <v>51</v>
      </c>
      <c r="C330" s="60" t="s">
        <v>89</v>
      </c>
    </row>
    <row r="331" spans="1:3" ht="13.5" customHeight="1">
      <c r="A331" s="16" t="s">
        <v>73</v>
      </c>
      <c r="B331" s="39">
        <f aca="true" t="shared" si="17" ref="B331:B337">C331*B$338</f>
        <v>29436.420000000002</v>
      </c>
      <c r="C331" s="62">
        <v>0.39</v>
      </c>
    </row>
    <row r="332" spans="1:3" ht="13.5" customHeight="1">
      <c r="A332" s="17" t="s">
        <v>74</v>
      </c>
      <c r="B332" s="39">
        <f t="shared" si="17"/>
        <v>24907.74</v>
      </c>
      <c r="C332" s="78">
        <v>0.33</v>
      </c>
    </row>
    <row r="333" spans="1:8" ht="13.5" customHeight="1">
      <c r="A333" s="17" t="s">
        <v>71</v>
      </c>
      <c r="B333" s="39">
        <f t="shared" si="17"/>
        <v>6793.0199999999995</v>
      </c>
      <c r="C333" s="78">
        <v>0.09</v>
      </c>
      <c r="H333" s="87"/>
    </row>
    <row r="334" spans="1:3" ht="13.5" customHeight="1">
      <c r="A334" s="17" t="s">
        <v>69</v>
      </c>
      <c r="B334" s="39">
        <f t="shared" si="17"/>
        <v>6793.0199999999995</v>
      </c>
      <c r="C334" s="78">
        <v>0.09</v>
      </c>
    </row>
    <row r="335" spans="1:3" ht="13.5" customHeight="1">
      <c r="A335" s="17" t="s">
        <v>26</v>
      </c>
      <c r="B335" s="39">
        <f t="shared" si="17"/>
        <v>3019.12</v>
      </c>
      <c r="C335" s="78">
        <v>0.04</v>
      </c>
    </row>
    <row r="336" spans="1:3" ht="13.5" customHeight="1">
      <c r="A336" s="17" t="s">
        <v>27</v>
      </c>
      <c r="B336" s="39">
        <f t="shared" si="17"/>
        <v>2264.3399999999997</v>
      </c>
      <c r="C336" s="78">
        <v>0.03</v>
      </c>
    </row>
    <row r="337" spans="1:3" ht="13.5" customHeight="1" thickBot="1">
      <c r="A337" s="17" t="s">
        <v>72</v>
      </c>
      <c r="B337" s="39">
        <f t="shared" si="17"/>
        <v>2264.3399999999997</v>
      </c>
      <c r="C337" s="64">
        <v>0.03</v>
      </c>
    </row>
    <row r="338" spans="1:3" ht="13.5" customHeight="1" thickBot="1">
      <c r="A338" s="50" t="s">
        <v>92</v>
      </c>
      <c r="B338" s="42">
        <v>75478</v>
      </c>
      <c r="C338" s="68">
        <f>SUM(C331:C337)</f>
        <v>1</v>
      </c>
    </row>
    <row r="339" s="5" customFormat="1" ht="12.75">
      <c r="A339" s="3" t="s">
        <v>180</v>
      </c>
    </row>
    <row r="340" spans="1:3" ht="13.5" customHeight="1">
      <c r="A340" s="2" t="s">
        <v>68</v>
      </c>
      <c r="B340" s="5"/>
      <c r="C340" s="5"/>
    </row>
    <row r="342" spans="1:3" ht="19.5" customHeight="1">
      <c r="A342" s="1" t="s">
        <v>240</v>
      </c>
      <c r="B342" s="5"/>
      <c r="C342" s="5"/>
    </row>
    <row r="343" spans="1:3" ht="6.75" customHeight="1" thickBot="1">
      <c r="A343" s="4"/>
      <c r="B343" s="5"/>
      <c r="C343" s="5"/>
    </row>
    <row r="344" spans="1:3" ht="13.5" customHeight="1" thickBot="1">
      <c r="A344" s="104" t="s">
        <v>52</v>
      </c>
      <c r="B344" s="104"/>
      <c r="C344" s="104"/>
    </row>
    <row r="345" spans="1:3" ht="13.5" customHeight="1" thickBot="1">
      <c r="A345" s="24" t="s">
        <v>35</v>
      </c>
      <c r="B345" s="36" t="s">
        <v>51</v>
      </c>
      <c r="C345" s="60" t="s">
        <v>89</v>
      </c>
    </row>
    <row r="346" spans="1:3" ht="13.5" customHeight="1">
      <c r="A346" s="17" t="s">
        <v>27</v>
      </c>
      <c r="B346" s="39">
        <f>C346*B$348</f>
        <v>28299.64</v>
      </c>
      <c r="C346" s="78">
        <v>0.94</v>
      </c>
    </row>
    <row r="347" spans="1:3" ht="13.5" customHeight="1" thickBot="1">
      <c r="A347" s="17" t="s">
        <v>69</v>
      </c>
      <c r="B347" s="39">
        <f>C347*B$348</f>
        <v>1806.36</v>
      </c>
      <c r="C347" s="64">
        <v>0.06</v>
      </c>
    </row>
    <row r="348" spans="1:3" ht="13.5" customHeight="1" thickBot="1">
      <c r="A348" s="50" t="s">
        <v>92</v>
      </c>
      <c r="B348" s="42">
        <v>30106</v>
      </c>
      <c r="C348" s="68">
        <f>SUM(C346:C347)</f>
        <v>1</v>
      </c>
    </row>
    <row r="349" s="5" customFormat="1" ht="12.75">
      <c r="A349" s="3" t="s">
        <v>180</v>
      </c>
    </row>
    <row r="350" spans="1:3" ht="13.5" customHeight="1">
      <c r="A350" s="2" t="s">
        <v>68</v>
      </c>
      <c r="B350" s="5"/>
      <c r="C350" s="5"/>
    </row>
    <row r="352" spans="1:3" ht="19.5" customHeight="1">
      <c r="A352" s="1" t="s">
        <v>241</v>
      </c>
      <c r="B352" s="5"/>
      <c r="C352" s="5"/>
    </row>
    <row r="353" spans="1:3" ht="6.75" customHeight="1" thickBot="1">
      <c r="A353" s="4"/>
      <c r="B353" s="5"/>
      <c r="C353" s="5"/>
    </row>
    <row r="354" spans="1:3" ht="13.5" customHeight="1" thickBot="1">
      <c r="A354" s="104" t="s">
        <v>52</v>
      </c>
      <c r="B354" s="104"/>
      <c r="C354" s="104"/>
    </row>
    <row r="355" spans="1:3" ht="13.5" customHeight="1" thickBot="1">
      <c r="A355" s="24" t="s">
        <v>35</v>
      </c>
      <c r="B355" s="36" t="s">
        <v>51</v>
      </c>
      <c r="C355" s="60" t="s">
        <v>89</v>
      </c>
    </row>
    <row r="356" spans="1:3" ht="13.5" customHeight="1">
      <c r="A356" s="16" t="s">
        <v>72</v>
      </c>
      <c r="B356" s="38">
        <f aca="true" t="shared" si="18" ref="B356:B362">C356*B$363</f>
        <v>123387.41</v>
      </c>
      <c r="C356" s="62">
        <v>0.23</v>
      </c>
    </row>
    <row r="357" spans="1:3" ht="13.5" customHeight="1">
      <c r="A357" s="17" t="s">
        <v>26</v>
      </c>
      <c r="B357" s="39">
        <f t="shared" si="18"/>
        <v>112658.06999999999</v>
      </c>
      <c r="C357" s="78">
        <v>0.21</v>
      </c>
    </row>
    <row r="358" spans="1:8" ht="13.5" customHeight="1">
      <c r="A358" s="17" t="s">
        <v>71</v>
      </c>
      <c r="B358" s="39">
        <f t="shared" si="18"/>
        <v>96564.06</v>
      </c>
      <c r="C358" s="78">
        <v>0.18</v>
      </c>
      <c r="H358" s="87"/>
    </row>
    <row r="359" spans="1:3" ht="13.5" customHeight="1">
      <c r="A359" s="17" t="s">
        <v>27</v>
      </c>
      <c r="B359" s="39">
        <f t="shared" si="18"/>
        <v>80470.05</v>
      </c>
      <c r="C359" s="78">
        <v>0.15</v>
      </c>
    </row>
    <row r="360" spans="1:3" ht="13.5" customHeight="1">
      <c r="A360" s="17" t="s">
        <v>69</v>
      </c>
      <c r="B360" s="39">
        <f t="shared" si="18"/>
        <v>53646.700000000004</v>
      </c>
      <c r="C360" s="78">
        <v>0.1</v>
      </c>
    </row>
    <row r="361" spans="1:3" ht="13.5" customHeight="1">
      <c r="A361" s="17" t="s">
        <v>73</v>
      </c>
      <c r="B361" s="39">
        <f t="shared" si="18"/>
        <v>42917.36</v>
      </c>
      <c r="C361" s="78">
        <v>0.08</v>
      </c>
    </row>
    <row r="362" spans="1:3" ht="13.5" customHeight="1" thickBot="1">
      <c r="A362" s="17" t="s">
        <v>74</v>
      </c>
      <c r="B362" s="41">
        <f t="shared" si="18"/>
        <v>26823.350000000002</v>
      </c>
      <c r="C362" s="64">
        <v>0.05</v>
      </c>
    </row>
    <row r="363" spans="1:3" ht="13.5" customHeight="1" thickBot="1">
      <c r="A363" s="50" t="s">
        <v>92</v>
      </c>
      <c r="B363" s="42">
        <v>536467</v>
      </c>
      <c r="C363" s="68">
        <f>SUM(C356:C362)</f>
        <v>1</v>
      </c>
    </row>
    <row r="364" s="5" customFormat="1" ht="12.75">
      <c r="A364" s="3" t="s">
        <v>180</v>
      </c>
    </row>
    <row r="365" spans="1:3" ht="13.5" customHeight="1">
      <c r="A365" s="2" t="s">
        <v>68</v>
      </c>
      <c r="B365" s="5"/>
      <c r="C365" s="5"/>
    </row>
    <row r="367" spans="1:3" ht="19.5" customHeight="1">
      <c r="A367" s="1" t="s">
        <v>242</v>
      </c>
      <c r="B367" s="5"/>
      <c r="C367" s="5"/>
    </row>
    <row r="368" spans="1:3" ht="6.75" customHeight="1" thickBot="1">
      <c r="A368" s="4"/>
      <c r="B368" s="5"/>
      <c r="C368" s="5"/>
    </row>
    <row r="369" spans="1:3" ht="13.5" customHeight="1" thickBot="1">
      <c r="A369" s="104" t="s">
        <v>52</v>
      </c>
      <c r="B369" s="104"/>
      <c r="C369" s="104"/>
    </row>
    <row r="370" spans="1:3" ht="13.5" customHeight="1" thickBot="1">
      <c r="A370" s="24" t="s">
        <v>35</v>
      </c>
      <c r="B370" s="36" t="s">
        <v>51</v>
      </c>
      <c r="C370" s="60" t="s">
        <v>89</v>
      </c>
    </row>
    <row r="371" spans="1:3" ht="13.5" customHeight="1">
      <c r="A371" s="16" t="s">
        <v>73</v>
      </c>
      <c r="B371" s="38">
        <f aca="true" t="shared" si="19" ref="B371:B377">C371*B$378</f>
        <v>4488.75</v>
      </c>
      <c r="C371" s="62">
        <v>0.35</v>
      </c>
    </row>
    <row r="372" spans="1:3" ht="13.5" customHeight="1">
      <c r="A372" s="17" t="s">
        <v>71</v>
      </c>
      <c r="B372" s="39">
        <f t="shared" si="19"/>
        <v>2949.75</v>
      </c>
      <c r="C372" s="78">
        <v>0.23</v>
      </c>
    </row>
    <row r="373" spans="1:8" ht="13.5" customHeight="1">
      <c r="A373" s="17" t="s">
        <v>74</v>
      </c>
      <c r="B373" s="39">
        <f t="shared" si="19"/>
        <v>2052</v>
      </c>
      <c r="C373" s="78">
        <v>0.16</v>
      </c>
      <c r="H373" s="87"/>
    </row>
    <row r="374" spans="1:3" ht="13.5" customHeight="1">
      <c r="A374" s="17" t="s">
        <v>27</v>
      </c>
      <c r="B374" s="39">
        <f t="shared" si="19"/>
        <v>384.75</v>
      </c>
      <c r="C374" s="78">
        <v>0.03</v>
      </c>
    </row>
    <row r="375" spans="1:3" ht="13.5" customHeight="1">
      <c r="A375" s="17" t="s">
        <v>26</v>
      </c>
      <c r="B375" s="39">
        <f t="shared" si="19"/>
        <v>769.5</v>
      </c>
      <c r="C375" s="78">
        <v>0.06</v>
      </c>
    </row>
    <row r="376" spans="1:3" ht="13.5" customHeight="1">
      <c r="A376" s="17" t="s">
        <v>72</v>
      </c>
      <c r="B376" s="39">
        <f t="shared" si="19"/>
        <v>641.25</v>
      </c>
      <c r="C376" s="78">
        <v>0.05</v>
      </c>
    </row>
    <row r="377" spans="1:3" ht="13.5" customHeight="1" thickBot="1">
      <c r="A377" s="17" t="s">
        <v>69</v>
      </c>
      <c r="B377" s="41">
        <f t="shared" si="19"/>
        <v>1539</v>
      </c>
      <c r="C377" s="64">
        <v>0.12</v>
      </c>
    </row>
    <row r="378" spans="1:3" ht="13.5" customHeight="1" thickBot="1">
      <c r="A378" s="50" t="s">
        <v>92</v>
      </c>
      <c r="B378" s="42">
        <v>12825</v>
      </c>
      <c r="C378" s="68">
        <f>SUM(C371:C377)</f>
        <v>1</v>
      </c>
    </row>
    <row r="379" s="5" customFormat="1" ht="12.75">
      <c r="A379" s="3" t="s">
        <v>180</v>
      </c>
    </row>
    <row r="380" spans="1:3" ht="13.5" customHeight="1">
      <c r="A380" s="2" t="s">
        <v>68</v>
      </c>
      <c r="B380" s="5"/>
      <c r="C380" s="5"/>
    </row>
    <row r="382" spans="1:3" ht="19.5" customHeight="1">
      <c r="A382" s="1" t="s">
        <v>243</v>
      </c>
      <c r="B382" s="5"/>
      <c r="C382" s="5"/>
    </row>
    <row r="383" spans="1:3" ht="6.75" customHeight="1" thickBot="1">
      <c r="A383" s="4"/>
      <c r="B383" s="5"/>
      <c r="C383" s="5"/>
    </row>
    <row r="384" spans="1:3" ht="13.5" customHeight="1" thickBot="1">
      <c r="A384" s="104" t="s">
        <v>52</v>
      </c>
      <c r="B384" s="104"/>
      <c r="C384" s="104"/>
    </row>
    <row r="385" spans="1:3" ht="13.5" customHeight="1" thickBot="1">
      <c r="A385" s="24" t="s">
        <v>35</v>
      </c>
      <c r="B385" s="36" t="s">
        <v>51</v>
      </c>
      <c r="C385" s="60" t="s">
        <v>89</v>
      </c>
    </row>
    <row r="386" spans="1:3" ht="13.5" customHeight="1">
      <c r="A386" s="16" t="s">
        <v>69</v>
      </c>
      <c r="B386" s="38">
        <f aca="true" t="shared" si="20" ref="B386:B392">C386*B$393</f>
        <v>114.7</v>
      </c>
      <c r="C386" s="62">
        <v>0.31</v>
      </c>
    </row>
    <row r="387" spans="1:3" ht="13.5" customHeight="1">
      <c r="A387" s="17" t="s">
        <v>74</v>
      </c>
      <c r="B387" s="39">
        <f t="shared" si="20"/>
        <v>88.8</v>
      </c>
      <c r="C387" s="78">
        <v>0.24</v>
      </c>
    </row>
    <row r="388" spans="1:8" ht="13.5" customHeight="1">
      <c r="A388" s="17" t="s">
        <v>71</v>
      </c>
      <c r="B388" s="39">
        <f t="shared" si="20"/>
        <v>51.800000000000004</v>
      </c>
      <c r="C388" s="78">
        <v>0.14</v>
      </c>
      <c r="H388" s="87"/>
    </row>
    <row r="389" spans="1:3" ht="13.5" customHeight="1">
      <c r="A389" s="17" t="s">
        <v>73</v>
      </c>
      <c r="B389" s="39">
        <f t="shared" si="20"/>
        <v>44.4</v>
      </c>
      <c r="C389" s="78">
        <v>0.12</v>
      </c>
    </row>
    <row r="390" spans="1:3" ht="13.5" customHeight="1">
      <c r="A390" s="17" t="s">
        <v>26</v>
      </c>
      <c r="B390" s="39">
        <f t="shared" si="20"/>
        <v>37</v>
      </c>
      <c r="C390" s="78">
        <v>0.1</v>
      </c>
    </row>
    <row r="391" spans="1:3" ht="13.5" customHeight="1">
      <c r="A391" s="17" t="s">
        <v>72</v>
      </c>
      <c r="B391" s="39">
        <f t="shared" si="20"/>
        <v>29.6</v>
      </c>
      <c r="C391" s="78">
        <v>0.08</v>
      </c>
    </row>
    <row r="392" spans="1:3" ht="13.5" customHeight="1" thickBot="1">
      <c r="A392" s="17" t="s">
        <v>27</v>
      </c>
      <c r="B392" s="41">
        <f t="shared" si="20"/>
        <v>3.7</v>
      </c>
      <c r="C392" s="64">
        <v>0.01</v>
      </c>
    </row>
    <row r="393" spans="1:3" ht="13.5" customHeight="1" thickBot="1">
      <c r="A393" s="50" t="s">
        <v>92</v>
      </c>
      <c r="B393" s="42">
        <v>370</v>
      </c>
      <c r="C393" s="68">
        <f>SUM(C386:C392)</f>
        <v>1</v>
      </c>
    </row>
    <row r="394" s="5" customFormat="1" ht="12.75">
      <c r="A394" s="3" t="s">
        <v>180</v>
      </c>
    </row>
    <row r="395" spans="1:3" ht="13.5" customHeight="1">
      <c r="A395" s="2" t="s">
        <v>68</v>
      </c>
      <c r="B395" s="5"/>
      <c r="C395" s="5"/>
    </row>
    <row r="397" spans="1:3" ht="19.5" customHeight="1">
      <c r="A397" s="1" t="s">
        <v>244</v>
      </c>
      <c r="B397" s="5"/>
      <c r="C397" s="5"/>
    </row>
    <row r="398" spans="1:3" ht="6.75" customHeight="1" thickBot="1">
      <c r="A398" s="4"/>
      <c r="B398" s="5"/>
      <c r="C398" s="5"/>
    </row>
    <row r="399" spans="1:3" ht="13.5" customHeight="1" thickBot="1">
      <c r="A399" s="104" t="s">
        <v>52</v>
      </c>
      <c r="B399" s="104"/>
      <c r="C399" s="104"/>
    </row>
    <row r="400" spans="1:3" ht="13.5" customHeight="1" thickBot="1">
      <c r="A400" s="24" t="s">
        <v>35</v>
      </c>
      <c r="B400" s="36" t="s">
        <v>51</v>
      </c>
      <c r="C400" s="60" t="s">
        <v>89</v>
      </c>
    </row>
    <row r="401" spans="1:3" ht="13.5" customHeight="1">
      <c r="A401" s="16" t="s">
        <v>74</v>
      </c>
      <c r="B401" s="39">
        <f aca="true" t="shared" si="21" ref="B401:B407">C401*B$408</f>
        <v>130.24</v>
      </c>
      <c r="C401" s="62">
        <v>0.44</v>
      </c>
    </row>
    <row r="402" spans="1:3" ht="13.5" customHeight="1">
      <c r="A402" s="17" t="s">
        <v>73</v>
      </c>
      <c r="B402" s="39">
        <f t="shared" si="21"/>
        <v>100.64</v>
      </c>
      <c r="C402" s="78">
        <v>0.34</v>
      </c>
    </row>
    <row r="403" spans="1:8" ht="13.5" customHeight="1">
      <c r="A403" s="17" t="s">
        <v>69</v>
      </c>
      <c r="B403" s="39">
        <f t="shared" si="21"/>
        <v>26.64</v>
      </c>
      <c r="C403" s="78">
        <v>0.09</v>
      </c>
      <c r="H403" s="87"/>
    </row>
    <row r="404" spans="1:3" ht="13.5" customHeight="1">
      <c r="A404" s="17" t="s">
        <v>26</v>
      </c>
      <c r="B404" s="39">
        <f t="shared" si="21"/>
        <v>20.720000000000002</v>
      </c>
      <c r="C404" s="78">
        <v>0.07</v>
      </c>
    </row>
    <row r="405" spans="1:3" ht="13.5" customHeight="1">
      <c r="A405" s="17" t="s">
        <v>72</v>
      </c>
      <c r="B405" s="39">
        <f t="shared" si="21"/>
        <v>11.84</v>
      </c>
      <c r="C405" s="78">
        <v>0.04</v>
      </c>
    </row>
    <row r="406" spans="1:3" ht="13.5" customHeight="1">
      <c r="A406" s="17" t="s">
        <v>71</v>
      </c>
      <c r="B406" s="39">
        <f t="shared" si="21"/>
        <v>2.96</v>
      </c>
      <c r="C406" s="78">
        <v>0.01</v>
      </c>
    </row>
    <row r="407" spans="1:3" ht="13.5" customHeight="1" thickBot="1">
      <c r="A407" s="17" t="s">
        <v>27</v>
      </c>
      <c r="B407" s="39">
        <f t="shared" si="21"/>
        <v>2.96</v>
      </c>
      <c r="C407" s="64">
        <v>0.01</v>
      </c>
    </row>
    <row r="408" spans="1:3" ht="13.5" customHeight="1" thickBot="1">
      <c r="A408" s="50" t="s">
        <v>92</v>
      </c>
      <c r="B408" s="42">
        <v>296</v>
      </c>
      <c r="C408" s="68">
        <f>SUM(C401:C407)</f>
        <v>1</v>
      </c>
    </row>
    <row r="409" s="5" customFormat="1" ht="12.75">
      <c r="A409" s="3" t="s">
        <v>180</v>
      </c>
    </row>
    <row r="410" spans="1:3" ht="13.5" customHeight="1">
      <c r="A410" s="2" t="s">
        <v>68</v>
      </c>
      <c r="B410" s="5"/>
      <c r="C410" s="5"/>
    </row>
    <row r="412" spans="1:3" ht="19.5" customHeight="1">
      <c r="A412" s="1" t="s">
        <v>245</v>
      </c>
      <c r="B412" s="5"/>
      <c r="C412" s="5"/>
    </row>
    <row r="413" spans="1:3" ht="6.75" customHeight="1" thickBot="1">
      <c r="A413" s="4"/>
      <c r="B413" s="5"/>
      <c r="C413" s="5"/>
    </row>
    <row r="414" spans="1:3" ht="13.5" customHeight="1" thickBot="1">
      <c r="A414" s="104" t="s">
        <v>52</v>
      </c>
      <c r="B414" s="104"/>
      <c r="C414" s="104"/>
    </row>
    <row r="415" spans="1:3" ht="13.5" customHeight="1" thickBot="1">
      <c r="A415" s="24" t="s">
        <v>35</v>
      </c>
      <c r="B415" s="36" t="s">
        <v>51</v>
      </c>
      <c r="C415" s="60" t="s">
        <v>89</v>
      </c>
    </row>
    <row r="416" spans="1:3" ht="13.5" customHeight="1">
      <c r="A416" s="16" t="s">
        <v>27</v>
      </c>
      <c r="B416" s="39">
        <f aca="true" t="shared" si="22" ref="B416:B421">C416*B$422</f>
        <v>4614.28</v>
      </c>
      <c r="C416" s="62">
        <v>0.44</v>
      </c>
    </row>
    <row r="417" spans="1:3" ht="13.5" customHeight="1">
      <c r="A417" s="17" t="s">
        <v>26</v>
      </c>
      <c r="B417" s="39">
        <f t="shared" si="22"/>
        <v>2412.01</v>
      </c>
      <c r="C417" s="78">
        <v>0.23</v>
      </c>
    </row>
    <row r="418" spans="1:3" ht="13.5" customHeight="1">
      <c r="A418" s="17" t="s">
        <v>69</v>
      </c>
      <c r="B418" s="39">
        <f t="shared" si="22"/>
        <v>1992.53</v>
      </c>
      <c r="C418" s="78">
        <v>0.19</v>
      </c>
    </row>
    <row r="419" spans="1:3" ht="13.5" customHeight="1">
      <c r="A419" s="17" t="s">
        <v>72</v>
      </c>
      <c r="B419" s="39">
        <f t="shared" si="22"/>
        <v>734.09</v>
      </c>
      <c r="C419" s="78">
        <v>0.07</v>
      </c>
    </row>
    <row r="420" spans="1:3" ht="13.5" customHeight="1">
      <c r="A420" s="17" t="s">
        <v>71</v>
      </c>
      <c r="B420" s="39">
        <f t="shared" si="22"/>
        <v>524.35</v>
      </c>
      <c r="C420" s="78">
        <v>0.05</v>
      </c>
    </row>
    <row r="421" spans="1:3" ht="13.5" customHeight="1" thickBot="1">
      <c r="A421" s="17" t="s">
        <v>73</v>
      </c>
      <c r="B421" s="39">
        <f t="shared" si="22"/>
        <v>209.74</v>
      </c>
      <c r="C421" s="64">
        <v>0.02</v>
      </c>
    </row>
    <row r="422" spans="1:3" ht="13.5" customHeight="1" thickBot="1">
      <c r="A422" s="50" t="s">
        <v>92</v>
      </c>
      <c r="B422" s="42">
        <v>10487</v>
      </c>
      <c r="C422" s="68">
        <f>SUM(C416:C421)</f>
        <v>1.0000000000000002</v>
      </c>
    </row>
    <row r="423" s="5" customFormat="1" ht="12.75">
      <c r="A423" s="3" t="s">
        <v>180</v>
      </c>
    </row>
    <row r="424" spans="1:3" ht="13.5" customHeight="1">
      <c r="A424" s="2" t="s">
        <v>68</v>
      </c>
      <c r="B424" s="5"/>
      <c r="C424" s="5"/>
    </row>
    <row r="426" spans="1:3" ht="19.5" customHeight="1">
      <c r="A426" s="1" t="s">
        <v>246</v>
      </c>
      <c r="B426" s="5"/>
      <c r="C426" s="5"/>
    </row>
    <row r="427" spans="1:3" ht="6.75" customHeight="1" thickBot="1">
      <c r="A427" s="4"/>
      <c r="B427" s="5"/>
      <c r="C427" s="5"/>
    </row>
    <row r="428" spans="1:3" ht="13.5" customHeight="1" thickBot="1">
      <c r="A428" s="104" t="s">
        <v>52</v>
      </c>
      <c r="B428" s="104"/>
      <c r="C428" s="104"/>
    </row>
    <row r="429" spans="1:3" ht="13.5" customHeight="1" thickBot="1">
      <c r="A429" s="24" t="s">
        <v>35</v>
      </c>
      <c r="B429" s="36" t="s">
        <v>51</v>
      </c>
      <c r="C429" s="60" t="s">
        <v>89</v>
      </c>
    </row>
    <row r="430" spans="1:3" ht="13.5" customHeight="1">
      <c r="A430" s="17" t="s">
        <v>27</v>
      </c>
      <c r="B430" s="39">
        <f>C430*B$435</f>
        <v>2921.16</v>
      </c>
      <c r="C430" s="78">
        <v>0.44</v>
      </c>
    </row>
    <row r="431" spans="1:3" ht="13.5" customHeight="1">
      <c r="A431" s="17" t="s">
        <v>26</v>
      </c>
      <c r="B431" s="39">
        <f>C431*B$435</f>
        <v>2124.48</v>
      </c>
      <c r="C431" s="78">
        <v>0.32</v>
      </c>
    </row>
    <row r="432" spans="1:3" ht="13.5" customHeight="1">
      <c r="A432" s="17" t="s">
        <v>69</v>
      </c>
      <c r="B432" s="39">
        <f>C432*B$435</f>
        <v>796.68</v>
      </c>
      <c r="C432" s="78">
        <v>0.12</v>
      </c>
    </row>
    <row r="433" spans="1:3" ht="13.5" customHeight="1">
      <c r="A433" s="17" t="s">
        <v>72</v>
      </c>
      <c r="B433" s="39">
        <f>C433*B$435</f>
        <v>531.12</v>
      </c>
      <c r="C433" s="78">
        <v>0.08</v>
      </c>
    </row>
    <row r="434" spans="1:3" ht="13.5" customHeight="1" thickBot="1">
      <c r="A434" s="17" t="s">
        <v>71</v>
      </c>
      <c r="B434" s="39">
        <f>C434*B$435</f>
        <v>265.56</v>
      </c>
      <c r="C434" s="64">
        <v>0.04</v>
      </c>
    </row>
    <row r="435" spans="1:3" ht="13.5" customHeight="1" thickBot="1">
      <c r="A435" s="50" t="s">
        <v>92</v>
      </c>
      <c r="B435" s="42">
        <v>6639</v>
      </c>
      <c r="C435" s="68">
        <f>SUM(C430:C434)</f>
        <v>1</v>
      </c>
    </row>
    <row r="436" s="5" customFormat="1" ht="12.75">
      <c r="A436" s="3" t="s">
        <v>180</v>
      </c>
    </row>
    <row r="437" spans="1:3" ht="13.5" customHeight="1">
      <c r="A437" s="2" t="s">
        <v>68</v>
      </c>
      <c r="B437" s="5"/>
      <c r="C437" s="5"/>
    </row>
    <row r="439" spans="1:3" ht="19.5" customHeight="1">
      <c r="A439" s="1" t="s">
        <v>247</v>
      </c>
      <c r="B439" s="5"/>
      <c r="C439" s="5"/>
    </row>
    <row r="440" spans="1:3" ht="6.75" customHeight="1" thickBot="1">
      <c r="A440" s="4"/>
      <c r="B440" s="5"/>
      <c r="C440" s="5"/>
    </row>
    <row r="441" spans="1:3" ht="13.5" customHeight="1" thickBot="1">
      <c r="A441" s="104" t="s">
        <v>52</v>
      </c>
      <c r="B441" s="104"/>
      <c r="C441" s="104"/>
    </row>
    <row r="442" spans="1:3" ht="13.5" customHeight="1" thickBot="1">
      <c r="A442" s="24" t="s">
        <v>35</v>
      </c>
      <c r="B442" s="36" t="s">
        <v>51</v>
      </c>
      <c r="C442" s="60" t="s">
        <v>89</v>
      </c>
    </row>
    <row r="443" spans="1:3" ht="13.5" customHeight="1">
      <c r="A443" s="17" t="s">
        <v>27</v>
      </c>
      <c r="B443" s="39">
        <f>C443*B$448</f>
        <v>1576.62</v>
      </c>
      <c r="C443" s="78">
        <v>0.57</v>
      </c>
    </row>
    <row r="444" spans="1:3" ht="13.5" customHeight="1">
      <c r="A444" s="17" t="s">
        <v>69</v>
      </c>
      <c r="B444" s="39">
        <f>C444*B$448</f>
        <v>746.82</v>
      </c>
      <c r="C444" s="78">
        <v>0.27</v>
      </c>
    </row>
    <row r="445" spans="1:3" ht="13.5" customHeight="1">
      <c r="A445" s="17" t="s">
        <v>26</v>
      </c>
      <c r="B445" s="39">
        <f>C445*B$448</f>
        <v>248.94</v>
      </c>
      <c r="C445" s="78">
        <v>0.09</v>
      </c>
    </row>
    <row r="446" spans="1:3" ht="13.5" customHeight="1">
      <c r="A446" s="17" t="s">
        <v>72</v>
      </c>
      <c r="B446" s="39">
        <f>C446*B$448</f>
        <v>165.96</v>
      </c>
      <c r="C446" s="78">
        <v>0.06</v>
      </c>
    </row>
    <row r="447" spans="1:3" ht="13.5" customHeight="1" thickBot="1">
      <c r="A447" s="17" t="s">
        <v>71</v>
      </c>
      <c r="B447" s="39">
        <f>C447*B$448</f>
        <v>27.66</v>
      </c>
      <c r="C447" s="64">
        <v>0.01</v>
      </c>
    </row>
    <row r="448" spans="1:3" ht="13.5" customHeight="1" thickBot="1">
      <c r="A448" s="50" t="s">
        <v>92</v>
      </c>
      <c r="B448" s="42">
        <v>2766</v>
      </c>
      <c r="C448" s="68">
        <f>SUM(C443:C447)</f>
        <v>1</v>
      </c>
    </row>
    <row r="449" s="5" customFormat="1" ht="12.75">
      <c r="A449" s="3" t="s">
        <v>180</v>
      </c>
    </row>
    <row r="450" spans="1:3" ht="13.5" customHeight="1">
      <c r="A450" s="2" t="s">
        <v>68</v>
      </c>
      <c r="B450" s="5"/>
      <c r="C450" s="5"/>
    </row>
    <row r="452" spans="1:3" ht="19.5" customHeight="1">
      <c r="A452" s="1" t="s">
        <v>248</v>
      </c>
      <c r="B452" s="5"/>
      <c r="C452" s="5"/>
    </row>
    <row r="453" spans="1:3" ht="6.75" customHeight="1" thickBot="1">
      <c r="A453" s="4"/>
      <c r="B453" s="5"/>
      <c r="C453" s="5"/>
    </row>
    <row r="454" spans="1:3" ht="13.5" customHeight="1" thickBot="1">
      <c r="A454" s="104" t="s">
        <v>52</v>
      </c>
      <c r="B454" s="104"/>
      <c r="C454" s="104"/>
    </row>
    <row r="455" spans="1:3" ht="13.5" customHeight="1" thickBot="1">
      <c r="A455" s="24" t="s">
        <v>35</v>
      </c>
      <c r="B455" s="36" t="s">
        <v>51</v>
      </c>
      <c r="C455" s="60" t="s">
        <v>89</v>
      </c>
    </row>
    <row r="456" spans="1:3" ht="13.5" customHeight="1">
      <c r="A456" s="16" t="s">
        <v>71</v>
      </c>
      <c r="B456" s="38">
        <f aca="true" t="shared" si="23" ref="B456:B462">C456*B$463</f>
        <v>171.08</v>
      </c>
      <c r="C456" s="62">
        <v>0.28</v>
      </c>
    </row>
    <row r="457" spans="1:3" ht="13.5" customHeight="1">
      <c r="A457" s="17" t="s">
        <v>73</v>
      </c>
      <c r="B457" s="39">
        <f t="shared" si="23"/>
        <v>146.64</v>
      </c>
      <c r="C457" s="78">
        <v>0.24</v>
      </c>
    </row>
    <row r="458" spans="1:8" ht="13.5" customHeight="1">
      <c r="A458" s="17" t="s">
        <v>69</v>
      </c>
      <c r="B458" s="39">
        <f t="shared" si="23"/>
        <v>140.53</v>
      </c>
      <c r="C458" s="78">
        <v>0.23</v>
      </c>
      <c r="H458" s="87"/>
    </row>
    <row r="459" spans="1:3" ht="13.5" customHeight="1">
      <c r="A459" s="17" t="s">
        <v>26</v>
      </c>
      <c r="B459" s="39">
        <f t="shared" si="23"/>
        <v>54.989999999999995</v>
      </c>
      <c r="C459" s="78">
        <v>0.09</v>
      </c>
    </row>
    <row r="460" spans="1:3" ht="13.5" customHeight="1">
      <c r="A460" s="17" t="s">
        <v>27</v>
      </c>
      <c r="B460" s="39">
        <f t="shared" si="23"/>
        <v>48.88</v>
      </c>
      <c r="C460" s="78">
        <v>0.08</v>
      </c>
    </row>
    <row r="461" spans="1:3" ht="13.5" customHeight="1">
      <c r="A461" s="17" t="s">
        <v>72</v>
      </c>
      <c r="B461" s="39">
        <f t="shared" si="23"/>
        <v>36.66</v>
      </c>
      <c r="C461" s="78">
        <v>0.06</v>
      </c>
    </row>
    <row r="462" spans="1:3" ht="13.5" customHeight="1" thickBot="1">
      <c r="A462" s="17" t="s">
        <v>74</v>
      </c>
      <c r="B462" s="41">
        <f t="shared" si="23"/>
        <v>12.22</v>
      </c>
      <c r="C462" s="64">
        <v>0.02</v>
      </c>
    </row>
    <row r="463" spans="1:3" ht="13.5" customHeight="1" thickBot="1">
      <c r="A463" s="50" t="s">
        <v>92</v>
      </c>
      <c r="B463" s="42">
        <v>611</v>
      </c>
      <c r="C463" s="68">
        <f>SUM(C456:C462)</f>
        <v>1</v>
      </c>
    </row>
    <row r="464" s="5" customFormat="1" ht="12.75">
      <c r="A464" s="3" t="s">
        <v>180</v>
      </c>
    </row>
    <row r="465" spans="1:3" ht="13.5" customHeight="1">
      <c r="A465" s="2" t="s">
        <v>68</v>
      </c>
      <c r="B465" s="5"/>
      <c r="C465" s="5"/>
    </row>
    <row r="467" spans="1:3" ht="19.5" customHeight="1">
      <c r="A467" s="1" t="s">
        <v>249</v>
      </c>
      <c r="B467" s="5"/>
      <c r="C467" s="5"/>
    </row>
    <row r="468" spans="1:3" ht="6.75" customHeight="1" thickBot="1">
      <c r="A468" s="4"/>
      <c r="B468" s="5"/>
      <c r="C468" s="5"/>
    </row>
    <row r="469" spans="1:3" ht="13.5" customHeight="1" thickBot="1">
      <c r="A469" s="104" t="s">
        <v>52</v>
      </c>
      <c r="B469" s="104"/>
      <c r="C469" s="104"/>
    </row>
    <row r="470" spans="1:3" ht="13.5" customHeight="1" thickBot="1">
      <c r="A470" s="24" t="s">
        <v>35</v>
      </c>
      <c r="B470" s="36" t="s">
        <v>51</v>
      </c>
      <c r="C470" s="60" t="s">
        <v>89</v>
      </c>
    </row>
    <row r="471" spans="1:3" ht="13.5" customHeight="1">
      <c r="A471" s="16" t="s">
        <v>73</v>
      </c>
      <c r="B471" s="38">
        <f aca="true" t="shared" si="24" ref="B471:B477">C471*B$478</f>
        <v>3770.14</v>
      </c>
      <c r="C471" s="62">
        <v>0.22</v>
      </c>
    </row>
    <row r="472" spans="1:3" ht="13.5" customHeight="1">
      <c r="A472" s="17" t="s">
        <v>71</v>
      </c>
      <c r="B472" s="39">
        <f t="shared" si="24"/>
        <v>1542.33</v>
      </c>
      <c r="C472" s="78">
        <v>0.09</v>
      </c>
    </row>
    <row r="473" spans="1:8" ht="13.5" customHeight="1">
      <c r="A473" s="17" t="s">
        <v>74</v>
      </c>
      <c r="B473" s="39">
        <f t="shared" si="24"/>
        <v>1542.33</v>
      </c>
      <c r="C473" s="78">
        <v>0.09</v>
      </c>
      <c r="H473" s="87"/>
    </row>
    <row r="474" spans="1:3" ht="13.5" customHeight="1">
      <c r="A474" s="17" t="s">
        <v>27</v>
      </c>
      <c r="B474" s="39">
        <f t="shared" si="24"/>
        <v>856.85</v>
      </c>
      <c r="C474" s="78">
        <v>0.05</v>
      </c>
    </row>
    <row r="475" spans="1:3" ht="13.5" customHeight="1">
      <c r="A475" s="17" t="s">
        <v>26</v>
      </c>
      <c r="B475" s="39">
        <f t="shared" si="24"/>
        <v>4112.88</v>
      </c>
      <c r="C475" s="78">
        <v>0.24</v>
      </c>
    </row>
    <row r="476" spans="1:3" ht="13.5" customHeight="1">
      <c r="A476" s="17" t="s">
        <v>72</v>
      </c>
      <c r="B476" s="39">
        <f t="shared" si="24"/>
        <v>1713.7</v>
      </c>
      <c r="C476" s="78">
        <v>0.1</v>
      </c>
    </row>
    <row r="477" spans="1:3" ht="13.5" customHeight="1" thickBot="1">
      <c r="A477" s="17" t="s">
        <v>69</v>
      </c>
      <c r="B477" s="41">
        <f t="shared" si="24"/>
        <v>3598.77</v>
      </c>
      <c r="C477" s="64">
        <v>0.21</v>
      </c>
    </row>
    <row r="478" spans="1:3" ht="13.5" customHeight="1" thickBot="1">
      <c r="A478" s="50" t="s">
        <v>92</v>
      </c>
      <c r="B478" s="42">
        <v>17137</v>
      </c>
      <c r="C478" s="68">
        <f>SUM(C471:C477)</f>
        <v>0.9999999999999999</v>
      </c>
    </row>
    <row r="479" s="5" customFormat="1" ht="12.75">
      <c r="A479" s="3" t="s">
        <v>180</v>
      </c>
    </row>
    <row r="480" spans="1:3" ht="13.5" customHeight="1">
      <c r="A480" s="2" t="s">
        <v>68</v>
      </c>
      <c r="B480" s="5"/>
      <c r="C480" s="5"/>
    </row>
    <row r="482" spans="1:3" ht="19.5" customHeight="1">
      <c r="A482" s="1" t="s">
        <v>250</v>
      </c>
      <c r="B482" s="5"/>
      <c r="C482" s="5"/>
    </row>
    <row r="483" spans="1:3" ht="6.75" customHeight="1" thickBot="1">
      <c r="A483" s="4"/>
      <c r="B483" s="5"/>
      <c r="C483" s="5"/>
    </row>
    <row r="484" spans="1:3" ht="13.5" customHeight="1" thickBot="1">
      <c r="A484" s="104" t="s">
        <v>52</v>
      </c>
      <c r="B484" s="104"/>
      <c r="C484" s="104"/>
    </row>
    <row r="485" spans="1:3" ht="13.5" customHeight="1" thickBot="1">
      <c r="A485" s="24" t="s">
        <v>35</v>
      </c>
      <c r="B485" s="36" t="s">
        <v>51</v>
      </c>
      <c r="C485" s="60" t="s">
        <v>89</v>
      </c>
    </row>
    <row r="486" spans="1:3" ht="13.5" customHeight="1">
      <c r="A486" s="16" t="s">
        <v>71</v>
      </c>
      <c r="B486" s="38">
        <f aca="true" t="shared" si="25" ref="B486:B492">C486*B$493</f>
        <v>2385.1000000000004</v>
      </c>
      <c r="C486" s="62">
        <v>0.34</v>
      </c>
    </row>
    <row r="487" spans="1:3" ht="13.5" customHeight="1">
      <c r="A487" s="17" t="s">
        <v>72</v>
      </c>
      <c r="B487" s="39">
        <f t="shared" si="25"/>
        <v>1262.7</v>
      </c>
      <c r="C487" s="78">
        <v>0.18</v>
      </c>
    </row>
    <row r="488" spans="1:8" ht="13.5" customHeight="1">
      <c r="A488" s="17" t="s">
        <v>73</v>
      </c>
      <c r="B488" s="39">
        <f t="shared" si="25"/>
        <v>1052.25</v>
      </c>
      <c r="C488" s="78">
        <v>0.15</v>
      </c>
      <c r="H488" s="87"/>
    </row>
    <row r="489" spans="1:3" ht="13.5" customHeight="1">
      <c r="A489" s="17" t="s">
        <v>26</v>
      </c>
      <c r="B489" s="39">
        <f t="shared" si="25"/>
        <v>841.8</v>
      </c>
      <c r="C489" s="78">
        <v>0.12</v>
      </c>
    </row>
    <row r="490" spans="1:3" ht="13.5" customHeight="1">
      <c r="A490" s="17" t="s">
        <v>69</v>
      </c>
      <c r="B490" s="39">
        <f t="shared" si="25"/>
        <v>701.5</v>
      </c>
      <c r="C490" s="78">
        <v>0.1</v>
      </c>
    </row>
    <row r="491" spans="1:3" ht="13.5" customHeight="1">
      <c r="A491" s="17" t="s">
        <v>27</v>
      </c>
      <c r="B491" s="39">
        <f t="shared" si="25"/>
        <v>631.35</v>
      </c>
      <c r="C491" s="78">
        <v>0.09</v>
      </c>
    </row>
    <row r="492" spans="1:3" ht="13.5" customHeight="1" thickBot="1">
      <c r="A492" s="17" t="s">
        <v>74</v>
      </c>
      <c r="B492" s="41">
        <f t="shared" si="25"/>
        <v>140.3</v>
      </c>
      <c r="C492" s="64">
        <v>0.02</v>
      </c>
    </row>
    <row r="493" spans="1:3" ht="13.5" customHeight="1" thickBot="1">
      <c r="A493" s="50" t="s">
        <v>92</v>
      </c>
      <c r="B493" s="42">
        <v>7015</v>
      </c>
      <c r="C493" s="68">
        <f>SUM(C486:C492)</f>
        <v>1</v>
      </c>
    </row>
    <row r="494" s="5" customFormat="1" ht="12.75">
      <c r="A494" s="3" t="s">
        <v>180</v>
      </c>
    </row>
    <row r="495" spans="1:3" ht="13.5" customHeight="1">
      <c r="A495" s="2" t="s">
        <v>68</v>
      </c>
      <c r="B495" s="5"/>
      <c r="C495" s="5"/>
    </row>
    <row r="497" spans="1:3" ht="19.5" customHeight="1">
      <c r="A497" s="1" t="s">
        <v>251</v>
      </c>
      <c r="B497" s="5"/>
      <c r="C497" s="5"/>
    </row>
    <row r="498" spans="1:3" ht="6.75" customHeight="1" thickBot="1">
      <c r="A498" s="4"/>
      <c r="B498" s="5"/>
      <c r="C498" s="5"/>
    </row>
    <row r="499" spans="1:3" ht="13.5" customHeight="1" thickBot="1">
      <c r="A499" s="104" t="s">
        <v>52</v>
      </c>
      <c r="B499" s="104"/>
      <c r="C499" s="104"/>
    </row>
    <row r="500" spans="1:3" ht="13.5" customHeight="1" thickBot="1">
      <c r="A500" s="24" t="s">
        <v>35</v>
      </c>
      <c r="B500" s="36" t="s">
        <v>51</v>
      </c>
      <c r="C500" s="60" t="s">
        <v>89</v>
      </c>
    </row>
    <row r="501" spans="1:3" ht="13.5" customHeight="1">
      <c r="A501" s="16" t="s">
        <v>71</v>
      </c>
      <c r="B501" s="38">
        <f aca="true" t="shared" si="26" ref="B501:B507">C501*B$508</f>
        <v>1396.48</v>
      </c>
      <c r="C501" s="62">
        <v>0.32</v>
      </c>
    </row>
    <row r="502" spans="1:3" ht="13.5" customHeight="1">
      <c r="A502" s="17" t="s">
        <v>74</v>
      </c>
      <c r="B502" s="39">
        <f t="shared" si="26"/>
        <v>1309.2</v>
      </c>
      <c r="C502" s="78">
        <v>0.3</v>
      </c>
    </row>
    <row r="503" spans="1:8" ht="13.5" customHeight="1">
      <c r="A503" s="17" t="s">
        <v>72</v>
      </c>
      <c r="B503" s="39">
        <f t="shared" si="26"/>
        <v>829.16</v>
      </c>
      <c r="C503" s="78">
        <v>0.19</v>
      </c>
      <c r="H503" s="87"/>
    </row>
    <row r="504" spans="1:3" ht="13.5" customHeight="1">
      <c r="A504" s="17" t="s">
        <v>69</v>
      </c>
      <c r="B504" s="39">
        <f t="shared" si="26"/>
        <v>480.04</v>
      </c>
      <c r="C504" s="78">
        <v>0.11</v>
      </c>
    </row>
    <row r="505" spans="1:3" ht="13.5" customHeight="1">
      <c r="A505" s="17" t="s">
        <v>27</v>
      </c>
      <c r="B505" s="39">
        <f t="shared" si="26"/>
        <v>174.56</v>
      </c>
      <c r="C505" s="78">
        <v>0.04</v>
      </c>
    </row>
    <row r="506" spans="1:3" ht="13.5" customHeight="1">
      <c r="A506" s="17" t="s">
        <v>73</v>
      </c>
      <c r="B506" s="39">
        <f t="shared" si="26"/>
        <v>130.92</v>
      </c>
      <c r="C506" s="78">
        <v>0.03</v>
      </c>
    </row>
    <row r="507" spans="1:3" ht="13.5" customHeight="1" thickBot="1">
      <c r="A507" s="17" t="s">
        <v>26</v>
      </c>
      <c r="B507" s="41">
        <f t="shared" si="26"/>
        <v>43.64</v>
      </c>
      <c r="C507" s="64">
        <v>0.01</v>
      </c>
    </row>
    <row r="508" spans="1:3" ht="13.5" customHeight="1" thickBot="1">
      <c r="A508" s="50" t="s">
        <v>92</v>
      </c>
      <c r="B508" s="42">
        <v>4364</v>
      </c>
      <c r="C508" s="68">
        <f>SUM(C501:C507)</f>
        <v>1</v>
      </c>
    </row>
    <row r="509" s="5" customFormat="1" ht="12.75">
      <c r="A509" s="3" t="s">
        <v>180</v>
      </c>
    </row>
    <row r="510" spans="1:3" ht="13.5" customHeight="1">
      <c r="A510" s="2" t="s">
        <v>68</v>
      </c>
      <c r="B510" s="5"/>
      <c r="C510" s="5"/>
    </row>
    <row r="512" spans="1:3" ht="19.5" customHeight="1">
      <c r="A512" s="1" t="s">
        <v>252</v>
      </c>
      <c r="B512" s="5"/>
      <c r="C512" s="5"/>
    </row>
    <row r="513" spans="1:3" ht="6.75" customHeight="1" thickBot="1">
      <c r="A513" s="4"/>
      <c r="B513" s="5"/>
      <c r="C513" s="5"/>
    </row>
    <row r="514" spans="1:3" ht="13.5" customHeight="1" thickBot="1">
      <c r="A514" s="104" t="s">
        <v>52</v>
      </c>
      <c r="B514" s="104"/>
      <c r="C514" s="104"/>
    </row>
    <row r="515" spans="1:3" ht="13.5" customHeight="1" thickBot="1">
      <c r="A515" s="24" t="s">
        <v>35</v>
      </c>
      <c r="B515" s="36" t="s">
        <v>51</v>
      </c>
      <c r="C515" s="60" t="s">
        <v>89</v>
      </c>
    </row>
    <row r="516" spans="1:3" ht="13.5" customHeight="1">
      <c r="A516" s="17" t="s">
        <v>27</v>
      </c>
      <c r="B516" s="39">
        <f aca="true" t="shared" si="27" ref="B516:B521">C516*B$522</f>
        <v>3494.8399999999997</v>
      </c>
      <c r="C516" s="78">
        <v>0.82</v>
      </c>
    </row>
    <row r="517" spans="1:8" ht="13.5" customHeight="1">
      <c r="A517" s="17" t="s">
        <v>69</v>
      </c>
      <c r="B517" s="39">
        <f t="shared" si="27"/>
        <v>298.34000000000003</v>
      </c>
      <c r="C517" s="78">
        <v>0.07</v>
      </c>
      <c r="H517" s="87"/>
    </row>
    <row r="518" spans="1:3" ht="13.5" customHeight="1">
      <c r="A518" s="17" t="s">
        <v>26</v>
      </c>
      <c r="B518" s="39">
        <f t="shared" si="27"/>
        <v>213.10000000000002</v>
      </c>
      <c r="C518" s="78">
        <v>0.05</v>
      </c>
    </row>
    <row r="519" spans="1:3" ht="13.5" customHeight="1">
      <c r="A519" s="17" t="s">
        <v>72</v>
      </c>
      <c r="B519" s="39">
        <f t="shared" si="27"/>
        <v>170.48</v>
      </c>
      <c r="C519" s="78">
        <v>0.04</v>
      </c>
    </row>
    <row r="520" spans="1:3" ht="13.5" customHeight="1">
      <c r="A520" s="17" t="s">
        <v>71</v>
      </c>
      <c r="B520" s="39">
        <f t="shared" si="27"/>
        <v>42.62</v>
      </c>
      <c r="C520" s="78">
        <v>0.01</v>
      </c>
    </row>
    <row r="521" spans="1:3" ht="13.5" customHeight="1" thickBot="1">
      <c r="A521" s="17" t="s">
        <v>74</v>
      </c>
      <c r="B521" s="39">
        <f t="shared" si="27"/>
        <v>42.62</v>
      </c>
      <c r="C521" s="64">
        <v>0.01</v>
      </c>
    </row>
    <row r="522" spans="1:3" ht="13.5" customHeight="1" thickBot="1">
      <c r="A522" s="50" t="s">
        <v>92</v>
      </c>
      <c r="B522" s="42">
        <v>4262</v>
      </c>
      <c r="C522" s="68">
        <f>SUM(C516:C521)</f>
        <v>1</v>
      </c>
    </row>
    <row r="523" s="5" customFormat="1" ht="12.75">
      <c r="A523" s="3" t="s">
        <v>180</v>
      </c>
    </row>
    <row r="524" spans="1:3" ht="13.5" customHeight="1">
      <c r="A524" s="2" t="s">
        <v>68</v>
      </c>
      <c r="B524" s="5"/>
      <c r="C524" s="5"/>
    </row>
    <row r="526" spans="1:3" ht="19.5" customHeight="1">
      <c r="A526" s="1" t="s">
        <v>253</v>
      </c>
      <c r="B526" s="5"/>
      <c r="C526" s="5"/>
    </row>
    <row r="527" spans="1:3" ht="6.75" customHeight="1" thickBot="1">
      <c r="A527" s="4"/>
      <c r="B527" s="5"/>
      <c r="C527" s="5"/>
    </row>
    <row r="528" spans="1:3" ht="13.5" customHeight="1" thickBot="1">
      <c r="A528" s="104" t="s">
        <v>52</v>
      </c>
      <c r="B528" s="104"/>
      <c r="C528" s="104"/>
    </row>
    <row r="529" spans="1:3" ht="13.5" customHeight="1" thickBot="1">
      <c r="A529" s="24" t="s">
        <v>35</v>
      </c>
      <c r="B529" s="36" t="s">
        <v>51</v>
      </c>
      <c r="C529" s="60" t="s">
        <v>89</v>
      </c>
    </row>
    <row r="530" spans="1:3" ht="13.5" customHeight="1">
      <c r="A530" s="16" t="s">
        <v>26</v>
      </c>
      <c r="B530" s="38">
        <f aca="true" t="shared" si="28" ref="B530:B536">C530*B$537</f>
        <v>921.4000000000001</v>
      </c>
      <c r="C530" s="62">
        <v>0.68</v>
      </c>
    </row>
    <row r="531" spans="1:3" ht="13.5" customHeight="1">
      <c r="A531" s="17" t="s">
        <v>69</v>
      </c>
      <c r="B531" s="39">
        <f t="shared" si="28"/>
        <v>230.35000000000002</v>
      </c>
      <c r="C531" s="78">
        <v>0.17</v>
      </c>
    </row>
    <row r="532" spans="1:8" ht="13.5" customHeight="1">
      <c r="A532" s="17" t="s">
        <v>27</v>
      </c>
      <c r="B532" s="39">
        <f t="shared" si="28"/>
        <v>81.3</v>
      </c>
      <c r="C532" s="78">
        <v>0.06</v>
      </c>
      <c r="H532" s="87"/>
    </row>
    <row r="533" spans="1:3" ht="13.5" customHeight="1">
      <c r="A533" s="17" t="s">
        <v>72</v>
      </c>
      <c r="B533" s="39">
        <f t="shared" si="28"/>
        <v>54.2</v>
      </c>
      <c r="C533" s="78">
        <v>0.04</v>
      </c>
    </row>
    <row r="534" spans="1:3" ht="13.5" customHeight="1">
      <c r="A534" s="17" t="s">
        <v>73</v>
      </c>
      <c r="B534" s="39">
        <f t="shared" si="28"/>
        <v>27.1</v>
      </c>
      <c r="C534" s="78">
        <v>0.02</v>
      </c>
    </row>
    <row r="535" spans="1:3" ht="13.5" customHeight="1">
      <c r="A535" s="17" t="s">
        <v>71</v>
      </c>
      <c r="B535" s="39">
        <f t="shared" si="28"/>
        <v>27.1</v>
      </c>
      <c r="C535" s="78">
        <v>0.02</v>
      </c>
    </row>
    <row r="536" spans="1:3" ht="13.5" customHeight="1" thickBot="1">
      <c r="A536" s="17" t="s">
        <v>74</v>
      </c>
      <c r="B536" s="41">
        <f t="shared" si="28"/>
        <v>13.55</v>
      </c>
      <c r="C536" s="64">
        <v>0.01</v>
      </c>
    </row>
    <row r="537" spans="1:3" ht="13.5" customHeight="1" thickBot="1">
      <c r="A537" s="50" t="s">
        <v>92</v>
      </c>
      <c r="B537" s="42">
        <v>1355</v>
      </c>
      <c r="C537" s="68">
        <f>SUM(C530:C536)</f>
        <v>1.0000000000000002</v>
      </c>
    </row>
    <row r="538" s="5" customFormat="1" ht="12.75">
      <c r="A538" s="3" t="s">
        <v>180</v>
      </c>
    </row>
    <row r="539" spans="1:3" ht="13.5" customHeight="1">
      <c r="A539" s="2" t="s">
        <v>68</v>
      </c>
      <c r="B539" s="5"/>
      <c r="C539" s="5"/>
    </row>
    <row r="541" spans="1:3" ht="19.5" customHeight="1">
      <c r="A541" s="1" t="s">
        <v>254</v>
      </c>
      <c r="B541" s="5"/>
      <c r="C541" s="5"/>
    </row>
    <row r="542" spans="1:3" ht="6.75" customHeight="1" thickBot="1">
      <c r="A542" s="4"/>
      <c r="B542" s="5"/>
      <c r="C542" s="5"/>
    </row>
    <row r="543" spans="1:3" ht="13.5" customHeight="1" thickBot="1">
      <c r="A543" s="104" t="s">
        <v>52</v>
      </c>
      <c r="B543" s="104"/>
      <c r="C543" s="104"/>
    </row>
    <row r="544" spans="1:3" ht="13.5" customHeight="1" thickBot="1">
      <c r="A544" s="24" t="s">
        <v>35</v>
      </c>
      <c r="B544" s="36" t="s">
        <v>51</v>
      </c>
      <c r="C544" s="60" t="s">
        <v>89</v>
      </c>
    </row>
    <row r="545" spans="1:3" ht="13.5" customHeight="1">
      <c r="A545" s="16" t="s">
        <v>69</v>
      </c>
      <c r="B545" s="38">
        <f aca="true" t="shared" si="29" ref="B545:B551">C545*B$552</f>
        <v>449.82</v>
      </c>
      <c r="C545" s="62">
        <v>0.42</v>
      </c>
    </row>
    <row r="546" spans="1:3" ht="13.5" customHeight="1">
      <c r="A546" s="17" t="s">
        <v>73</v>
      </c>
      <c r="B546" s="39">
        <f t="shared" si="29"/>
        <v>182.07000000000002</v>
      </c>
      <c r="C546" s="78">
        <v>0.17</v>
      </c>
    </row>
    <row r="547" spans="1:8" ht="13.5" customHeight="1">
      <c r="A547" s="17" t="s">
        <v>72</v>
      </c>
      <c r="B547" s="39">
        <f t="shared" si="29"/>
        <v>117.81</v>
      </c>
      <c r="C547" s="78">
        <v>0.11</v>
      </c>
      <c r="H547" s="87"/>
    </row>
    <row r="548" spans="1:3" ht="13.5" customHeight="1">
      <c r="A548" s="17" t="s">
        <v>26</v>
      </c>
      <c r="B548" s="39">
        <f t="shared" si="29"/>
        <v>96.39</v>
      </c>
      <c r="C548" s="78">
        <v>0.09</v>
      </c>
    </row>
    <row r="549" spans="1:3" ht="13.5" customHeight="1">
      <c r="A549" s="17" t="s">
        <v>71</v>
      </c>
      <c r="B549" s="39">
        <f t="shared" si="29"/>
        <v>85.68</v>
      </c>
      <c r="C549" s="78">
        <v>0.08</v>
      </c>
    </row>
    <row r="550" spans="1:3" ht="13.5" customHeight="1">
      <c r="A550" s="17" t="s">
        <v>27</v>
      </c>
      <c r="B550" s="39">
        <f t="shared" si="29"/>
        <v>74.97000000000001</v>
      </c>
      <c r="C550" s="78">
        <v>0.07</v>
      </c>
    </row>
    <row r="551" spans="1:3" ht="13.5" customHeight="1" thickBot="1">
      <c r="A551" s="17" t="s">
        <v>74</v>
      </c>
      <c r="B551" s="41">
        <f t="shared" si="29"/>
        <v>64.25999999999999</v>
      </c>
      <c r="C551" s="64">
        <v>0.06</v>
      </c>
    </row>
    <row r="552" spans="1:3" ht="13.5" customHeight="1" thickBot="1">
      <c r="A552" s="50" t="s">
        <v>92</v>
      </c>
      <c r="B552" s="42">
        <v>1071</v>
      </c>
      <c r="C552" s="68">
        <f>SUM(C545:C551)</f>
        <v>1</v>
      </c>
    </row>
    <row r="553" s="5" customFormat="1" ht="12.75">
      <c r="A553" s="3" t="s">
        <v>180</v>
      </c>
    </row>
    <row r="554" spans="1:3" ht="13.5" customHeight="1">
      <c r="A554" s="2" t="s">
        <v>68</v>
      </c>
      <c r="B554" s="5"/>
      <c r="C554" s="5"/>
    </row>
    <row r="556" spans="1:3" ht="19.5" customHeight="1">
      <c r="A556" s="1" t="s">
        <v>255</v>
      </c>
      <c r="B556" s="5"/>
      <c r="C556" s="5"/>
    </row>
    <row r="557" spans="1:3" ht="6.75" customHeight="1" thickBot="1">
      <c r="A557" s="4"/>
      <c r="B557" s="5"/>
      <c r="C557" s="5"/>
    </row>
    <row r="558" spans="1:3" ht="13.5" customHeight="1" thickBot="1">
      <c r="A558" s="104" t="s">
        <v>52</v>
      </c>
      <c r="B558" s="104"/>
      <c r="C558" s="104"/>
    </row>
    <row r="559" spans="1:3" ht="13.5" customHeight="1" thickBot="1">
      <c r="A559" s="24" t="s">
        <v>35</v>
      </c>
      <c r="B559" s="36" t="s">
        <v>51</v>
      </c>
      <c r="C559" s="60" t="s">
        <v>89</v>
      </c>
    </row>
    <row r="560" spans="1:8" ht="13.5" customHeight="1">
      <c r="A560" s="17" t="s">
        <v>69</v>
      </c>
      <c r="B560" s="39">
        <f>C560*B$565</f>
        <v>41708.95</v>
      </c>
      <c r="C560" s="78">
        <v>0.71</v>
      </c>
      <c r="H560" s="87"/>
    </row>
    <row r="561" spans="1:3" ht="13.5" customHeight="1">
      <c r="A561" s="17" t="s">
        <v>27</v>
      </c>
      <c r="B561" s="39">
        <f>C561*B$565</f>
        <v>11749</v>
      </c>
      <c r="C561" s="78">
        <v>0.2</v>
      </c>
    </row>
    <row r="562" spans="1:3" ht="13.5" customHeight="1">
      <c r="A562" s="17" t="s">
        <v>26</v>
      </c>
      <c r="B562" s="39">
        <f>C562*B$565</f>
        <v>3524.7</v>
      </c>
      <c r="C562" s="78">
        <v>0.06</v>
      </c>
    </row>
    <row r="563" spans="1:3" ht="13.5" customHeight="1">
      <c r="A563" s="17" t="s">
        <v>72</v>
      </c>
      <c r="B563" s="39">
        <f>C563*B$565</f>
        <v>1174.9</v>
      </c>
      <c r="C563" s="78">
        <v>0.02</v>
      </c>
    </row>
    <row r="564" spans="1:3" ht="13.5" customHeight="1" thickBot="1">
      <c r="A564" s="17" t="s">
        <v>74</v>
      </c>
      <c r="B564" s="39">
        <f>C564*B$565</f>
        <v>587.45</v>
      </c>
      <c r="C564" s="64">
        <v>0.01</v>
      </c>
    </row>
    <row r="565" spans="1:3" ht="13.5" customHeight="1" thickBot="1">
      <c r="A565" s="50" t="s">
        <v>92</v>
      </c>
      <c r="B565" s="42">
        <v>58745</v>
      </c>
      <c r="C565" s="68">
        <f>SUM(C560:C564)</f>
        <v>1</v>
      </c>
    </row>
    <row r="566" s="5" customFormat="1" ht="12.75">
      <c r="A566" s="3" t="s">
        <v>180</v>
      </c>
    </row>
    <row r="567" spans="1:3" ht="13.5" customHeight="1">
      <c r="A567" s="2" t="s">
        <v>68</v>
      </c>
      <c r="B567" s="5"/>
      <c r="C567" s="5"/>
    </row>
  </sheetData>
  <sheetProtection/>
  <mergeCells count="40">
    <mergeCell ref="A113:C113"/>
    <mergeCell ref="A128:C128"/>
    <mergeCell ref="A86:C86"/>
    <mergeCell ref="A99:C99"/>
    <mergeCell ref="A3:C3"/>
    <mergeCell ref="A17:C17"/>
    <mergeCell ref="A32:C32"/>
    <mergeCell ref="A47:C47"/>
    <mergeCell ref="A60:C60"/>
    <mergeCell ref="A73:C73"/>
    <mergeCell ref="A143:C143"/>
    <mergeCell ref="A158:C158"/>
    <mergeCell ref="A173:C173"/>
    <mergeCell ref="A188:C188"/>
    <mergeCell ref="A203:C203"/>
    <mergeCell ref="A218:C218"/>
    <mergeCell ref="A231:C231"/>
    <mergeCell ref="A245:C245"/>
    <mergeCell ref="A260:C260"/>
    <mergeCell ref="A274:C274"/>
    <mergeCell ref="A289:C289"/>
    <mergeCell ref="A304:C304"/>
    <mergeCell ref="A314:C314"/>
    <mergeCell ref="A329:C329"/>
    <mergeCell ref="A344:C344"/>
    <mergeCell ref="A354:C354"/>
    <mergeCell ref="A369:C369"/>
    <mergeCell ref="A384:C384"/>
    <mergeCell ref="A399:C399"/>
    <mergeCell ref="A414:C414"/>
    <mergeCell ref="A428:C428"/>
    <mergeCell ref="A441:C441"/>
    <mergeCell ref="A454:C454"/>
    <mergeCell ref="A469:C469"/>
    <mergeCell ref="A484:C484"/>
    <mergeCell ref="A499:C499"/>
    <mergeCell ref="A514:C514"/>
    <mergeCell ref="A528:C528"/>
    <mergeCell ref="A543:C543"/>
    <mergeCell ref="A558:C5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9.5" customHeight="1">
      <c r="A1" s="1" t="s">
        <v>256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312</v>
      </c>
      <c r="B4" s="36" t="s">
        <v>51</v>
      </c>
      <c r="C4" s="60" t="s">
        <v>89</v>
      </c>
    </row>
    <row r="5" spans="1:3" ht="13.5" customHeight="1">
      <c r="A5" s="16" t="s">
        <v>257</v>
      </c>
      <c r="B5" s="38">
        <v>2309000</v>
      </c>
      <c r="C5" s="62">
        <f>B5/B$10</f>
        <v>0.7181959564541213</v>
      </c>
    </row>
    <row r="6" spans="1:3" ht="13.5" customHeight="1">
      <c r="A6" s="17" t="s">
        <v>266</v>
      </c>
      <c r="B6" s="39">
        <f>0.47*1000000</f>
        <v>470000</v>
      </c>
      <c r="C6" s="64">
        <f>B6/B$10</f>
        <v>0.14618973561430793</v>
      </c>
    </row>
    <row r="7" spans="1:8" ht="13.5" customHeight="1">
      <c r="A7" s="17" t="s">
        <v>258</v>
      </c>
      <c r="B7" s="39">
        <f>0.217*1000000</f>
        <v>217000</v>
      </c>
      <c r="C7" s="64">
        <f>B7/B$10</f>
        <v>0.06749611197511664</v>
      </c>
      <c r="H7" s="87"/>
    </row>
    <row r="8" spans="1:3" ht="13.5" customHeight="1">
      <c r="A8" s="17" t="s">
        <v>259</v>
      </c>
      <c r="B8" s="39">
        <f>0.188*1000000</f>
        <v>188000</v>
      </c>
      <c r="C8" s="64">
        <f>B8/B$10</f>
        <v>0.05847589424572317</v>
      </c>
    </row>
    <row r="9" spans="1:3" ht="13.5" customHeight="1" thickBot="1">
      <c r="A9" s="17" t="s">
        <v>260</v>
      </c>
      <c r="B9" s="39">
        <f>0.031*1000000</f>
        <v>31000</v>
      </c>
      <c r="C9" s="66">
        <f>B9/B$10</f>
        <v>0.009642301710730949</v>
      </c>
    </row>
    <row r="10" spans="1:3" ht="13.5" customHeight="1" thickBot="1">
      <c r="A10" s="50" t="s">
        <v>92</v>
      </c>
      <c r="B10" s="42">
        <f>SUM(B5:B9)</f>
        <v>3215000</v>
      </c>
      <c r="C10" s="68">
        <f>SUM(C5:C9)</f>
        <v>1</v>
      </c>
    </row>
    <row r="11" s="5" customFormat="1" ht="12.75">
      <c r="A11" s="3" t="s">
        <v>180</v>
      </c>
    </row>
    <row r="12" spans="1:3" ht="13.5" customHeight="1">
      <c r="A12" s="2" t="s">
        <v>68</v>
      </c>
      <c r="B12" s="5"/>
      <c r="C12" s="5"/>
    </row>
    <row r="14" spans="1:3" ht="19.5" customHeight="1">
      <c r="A14" s="1" t="s">
        <v>261</v>
      </c>
      <c r="B14" s="5"/>
      <c r="C14" s="5"/>
    </row>
    <row r="15" spans="1:3" ht="6.75" customHeight="1" thickBot="1">
      <c r="A15" s="4"/>
      <c r="B15" s="5"/>
      <c r="C15" s="5"/>
    </row>
    <row r="16" spans="1:3" ht="13.5" customHeight="1" thickBot="1">
      <c r="A16" s="104" t="s">
        <v>52</v>
      </c>
      <c r="B16" s="104"/>
      <c r="C16" s="104"/>
    </row>
    <row r="17" spans="1:3" ht="13.5" customHeight="1" thickBot="1">
      <c r="A17" s="24" t="s">
        <v>35</v>
      </c>
      <c r="B17" s="36" t="s">
        <v>51</v>
      </c>
      <c r="C17" s="60" t="s">
        <v>89</v>
      </c>
    </row>
    <row r="18" spans="1:3" ht="13.5" customHeight="1">
      <c r="A18" s="16" t="s">
        <v>73</v>
      </c>
      <c r="B18" s="38">
        <f aca="true" t="shared" si="0" ref="B18:B24">C18*B$25</f>
        <v>969780</v>
      </c>
      <c r="C18" s="62">
        <v>0.42</v>
      </c>
    </row>
    <row r="19" spans="1:3" ht="13.5" customHeight="1">
      <c r="A19" s="17" t="s">
        <v>71</v>
      </c>
      <c r="B19" s="39">
        <f t="shared" si="0"/>
        <v>438710</v>
      </c>
      <c r="C19" s="78">
        <v>0.19</v>
      </c>
    </row>
    <row r="20" spans="1:8" ht="13.5" customHeight="1">
      <c r="A20" s="17" t="s">
        <v>74</v>
      </c>
      <c r="B20" s="39">
        <f t="shared" si="0"/>
        <v>277080</v>
      </c>
      <c r="C20" s="78">
        <v>0.12</v>
      </c>
      <c r="H20" s="87"/>
    </row>
    <row r="21" spans="1:3" ht="13.5" customHeight="1">
      <c r="A21" s="17" t="s">
        <v>27</v>
      </c>
      <c r="B21" s="39">
        <f t="shared" si="0"/>
        <v>115450</v>
      </c>
      <c r="C21" s="78">
        <v>0.05</v>
      </c>
    </row>
    <row r="22" spans="1:3" ht="13.5" customHeight="1">
      <c r="A22" s="17" t="s">
        <v>26</v>
      </c>
      <c r="B22" s="39">
        <f t="shared" si="0"/>
        <v>184720</v>
      </c>
      <c r="C22" s="78">
        <v>0.08</v>
      </c>
    </row>
    <row r="23" spans="1:3" ht="13.5" customHeight="1">
      <c r="A23" s="17" t="s">
        <v>72</v>
      </c>
      <c r="B23" s="39">
        <f t="shared" si="0"/>
        <v>115450</v>
      </c>
      <c r="C23" s="78">
        <v>0.05</v>
      </c>
    </row>
    <row r="24" spans="1:3" ht="13.5" customHeight="1" thickBot="1">
      <c r="A24" s="17" t="s">
        <v>69</v>
      </c>
      <c r="B24" s="41">
        <f t="shared" si="0"/>
        <v>207810</v>
      </c>
      <c r="C24" s="64">
        <v>0.09</v>
      </c>
    </row>
    <row r="25" spans="1:3" ht="13.5" customHeight="1" thickBot="1">
      <c r="A25" s="50" t="s">
        <v>92</v>
      </c>
      <c r="B25" s="42">
        <v>2309000</v>
      </c>
      <c r="C25" s="68">
        <f>SUM(C18:C24)</f>
        <v>1</v>
      </c>
    </row>
    <row r="26" s="5" customFormat="1" ht="12.75">
      <c r="A26" s="3" t="s">
        <v>180</v>
      </c>
    </row>
    <row r="27" spans="1:3" ht="13.5" customHeight="1">
      <c r="A27" s="2" t="s">
        <v>68</v>
      </c>
      <c r="B27" s="5"/>
      <c r="C27" s="5"/>
    </row>
    <row r="29" spans="1:3" ht="19.5" customHeight="1">
      <c r="A29" s="1" t="s">
        <v>313</v>
      </c>
      <c r="B29" s="5"/>
      <c r="C29" s="5"/>
    </row>
    <row r="30" spans="1:3" ht="6.75" customHeight="1" thickBot="1">
      <c r="A30" s="4"/>
      <c r="B30" s="5"/>
      <c r="C30" s="5"/>
    </row>
    <row r="31" spans="1:3" ht="13.5" customHeight="1" thickBot="1">
      <c r="A31" s="104" t="s">
        <v>52</v>
      </c>
      <c r="B31" s="104"/>
      <c r="C31" s="104"/>
    </row>
    <row r="32" spans="1:3" ht="13.5" customHeight="1" thickBot="1">
      <c r="A32" s="24" t="s">
        <v>35</v>
      </c>
      <c r="B32" s="36" t="s">
        <v>51</v>
      </c>
      <c r="C32" s="60" t="s">
        <v>89</v>
      </c>
    </row>
    <row r="33" spans="1:3" ht="13.5" customHeight="1">
      <c r="A33" s="16" t="s">
        <v>73</v>
      </c>
      <c r="B33" s="38">
        <f aca="true" t="shared" si="1" ref="B33:B39">C33*B$40</f>
        <v>169200</v>
      </c>
      <c r="C33" s="62">
        <v>0.36</v>
      </c>
    </row>
    <row r="34" spans="1:3" ht="13.5" customHeight="1">
      <c r="A34" s="17" t="s">
        <v>69</v>
      </c>
      <c r="B34" s="39">
        <f t="shared" si="1"/>
        <v>75200</v>
      </c>
      <c r="C34" s="78">
        <v>0.16</v>
      </c>
    </row>
    <row r="35" spans="1:8" ht="13.5" customHeight="1">
      <c r="A35" s="17" t="s">
        <v>74</v>
      </c>
      <c r="B35" s="39">
        <f t="shared" si="1"/>
        <v>65800</v>
      </c>
      <c r="C35" s="78">
        <v>0.14</v>
      </c>
      <c r="H35" s="87"/>
    </row>
    <row r="36" spans="1:3" ht="13.5" customHeight="1">
      <c r="A36" s="17" t="s">
        <v>26</v>
      </c>
      <c r="B36" s="39">
        <f t="shared" si="1"/>
        <v>65800</v>
      </c>
      <c r="C36" s="78">
        <v>0.14</v>
      </c>
    </row>
    <row r="37" spans="1:3" ht="13.5" customHeight="1">
      <c r="A37" s="17" t="s">
        <v>71</v>
      </c>
      <c r="B37" s="39">
        <f t="shared" si="1"/>
        <v>32900</v>
      </c>
      <c r="C37" s="78">
        <v>0.07</v>
      </c>
    </row>
    <row r="38" spans="1:3" ht="13.5" customHeight="1">
      <c r="A38" s="17" t="s">
        <v>72</v>
      </c>
      <c r="B38" s="39">
        <f t="shared" si="1"/>
        <v>32900</v>
      </c>
      <c r="C38" s="78">
        <v>0.07</v>
      </c>
    </row>
    <row r="39" spans="1:3" ht="13.5" customHeight="1" thickBot="1">
      <c r="A39" s="17" t="s">
        <v>27</v>
      </c>
      <c r="B39" s="41">
        <f t="shared" si="1"/>
        <v>28200</v>
      </c>
      <c r="C39" s="64">
        <v>0.06</v>
      </c>
    </row>
    <row r="40" spans="1:3" ht="13.5" customHeight="1" thickBot="1">
      <c r="A40" s="50" t="s">
        <v>92</v>
      </c>
      <c r="B40" s="42">
        <f>0.47*1000000</f>
        <v>470000</v>
      </c>
      <c r="C40" s="68">
        <f>SUM(C33:C39)</f>
        <v>1.0000000000000002</v>
      </c>
    </row>
    <row r="41" s="5" customFormat="1" ht="12.75">
      <c r="A41" s="3" t="s">
        <v>180</v>
      </c>
    </row>
    <row r="42" spans="1:3" ht="13.5" customHeight="1">
      <c r="A42" s="2" t="s">
        <v>68</v>
      </c>
      <c r="B42" s="5"/>
      <c r="C42" s="5"/>
    </row>
    <row r="44" spans="1:3" ht="19.5" customHeight="1">
      <c r="A44" s="1" t="s">
        <v>262</v>
      </c>
      <c r="B44" s="5"/>
      <c r="C44" s="5"/>
    </row>
    <row r="45" spans="1:3" ht="6.75" customHeight="1" thickBot="1">
      <c r="A45" s="4"/>
      <c r="B45" s="5"/>
      <c r="C45" s="5"/>
    </row>
    <row r="46" spans="1:3" ht="13.5" customHeight="1" thickBot="1">
      <c r="A46" s="104" t="s">
        <v>52</v>
      </c>
      <c r="B46" s="104"/>
      <c r="C46" s="104"/>
    </row>
    <row r="47" spans="1:3" ht="13.5" customHeight="1" thickBot="1">
      <c r="A47" s="24" t="s">
        <v>35</v>
      </c>
      <c r="B47" s="36" t="s">
        <v>51</v>
      </c>
      <c r="C47" s="60" t="s">
        <v>89</v>
      </c>
    </row>
    <row r="48" spans="1:3" ht="13.5" customHeight="1">
      <c r="A48" s="16" t="s">
        <v>73</v>
      </c>
      <c r="B48" s="38">
        <f aca="true" t="shared" si="2" ref="B48:B54">C48*B$55</f>
        <v>60160</v>
      </c>
      <c r="C48" s="62">
        <v>0.32</v>
      </c>
    </row>
    <row r="49" spans="1:3" ht="13.5" customHeight="1">
      <c r="A49" s="17" t="s">
        <v>69</v>
      </c>
      <c r="B49" s="39">
        <f t="shared" si="2"/>
        <v>48880</v>
      </c>
      <c r="C49" s="78">
        <v>0.26</v>
      </c>
    </row>
    <row r="50" spans="1:8" ht="13.5" customHeight="1">
      <c r="A50" s="17" t="s">
        <v>72</v>
      </c>
      <c r="B50" s="39">
        <f t="shared" si="2"/>
        <v>35720</v>
      </c>
      <c r="C50" s="78">
        <v>0.19</v>
      </c>
      <c r="H50" s="87"/>
    </row>
    <row r="51" spans="1:3" ht="13.5" customHeight="1">
      <c r="A51" s="17" t="s">
        <v>74</v>
      </c>
      <c r="B51" s="39">
        <f t="shared" si="2"/>
        <v>13160.000000000002</v>
      </c>
      <c r="C51" s="78">
        <v>0.07</v>
      </c>
    </row>
    <row r="52" spans="1:3" ht="13.5" customHeight="1">
      <c r="A52" s="17" t="s">
        <v>27</v>
      </c>
      <c r="B52" s="39">
        <f t="shared" si="2"/>
        <v>13160.000000000002</v>
      </c>
      <c r="C52" s="78">
        <v>0.07</v>
      </c>
    </row>
    <row r="53" spans="1:3" ht="13.5" customHeight="1">
      <c r="A53" s="17" t="s">
        <v>71</v>
      </c>
      <c r="B53" s="39">
        <f t="shared" si="2"/>
        <v>11280</v>
      </c>
      <c r="C53" s="78">
        <v>0.06</v>
      </c>
    </row>
    <row r="54" spans="1:3" ht="13.5" customHeight="1" thickBot="1">
      <c r="A54" s="17" t="s">
        <v>26</v>
      </c>
      <c r="B54" s="41">
        <f t="shared" si="2"/>
        <v>5640</v>
      </c>
      <c r="C54" s="64">
        <v>0.03</v>
      </c>
    </row>
    <row r="55" spans="1:3" ht="13.5" customHeight="1" thickBot="1">
      <c r="A55" s="50" t="s">
        <v>92</v>
      </c>
      <c r="B55" s="42">
        <f>0.188*1000000</f>
        <v>188000</v>
      </c>
      <c r="C55" s="68">
        <f>SUM(C48:C54)</f>
        <v>1.0000000000000002</v>
      </c>
    </row>
    <row r="56" s="5" customFormat="1" ht="12.75">
      <c r="A56" s="3" t="s">
        <v>180</v>
      </c>
    </row>
    <row r="57" spans="1:3" ht="13.5" customHeight="1">
      <c r="A57" s="2" t="s">
        <v>68</v>
      </c>
      <c r="B57" s="5"/>
      <c r="C57" s="5"/>
    </row>
    <row r="59" spans="1:3" ht="19.5" customHeight="1">
      <c r="A59" s="1" t="s">
        <v>263</v>
      </c>
      <c r="B59" s="5"/>
      <c r="C59" s="5"/>
    </row>
    <row r="60" spans="1:3" ht="6.75" customHeight="1" thickBot="1">
      <c r="A60" s="4"/>
      <c r="B60" s="5"/>
      <c r="C60" s="5"/>
    </row>
    <row r="61" spans="1:3" ht="13.5" customHeight="1" thickBot="1">
      <c r="A61" s="104" t="s">
        <v>52</v>
      </c>
      <c r="B61" s="104"/>
      <c r="C61" s="104"/>
    </row>
    <row r="62" spans="1:3" ht="13.5" customHeight="1" thickBot="1">
      <c r="A62" s="24" t="s">
        <v>35</v>
      </c>
      <c r="B62" s="36" t="s">
        <v>51</v>
      </c>
      <c r="C62" s="60" t="s">
        <v>89</v>
      </c>
    </row>
    <row r="63" spans="1:3" ht="13.5" customHeight="1">
      <c r="A63" s="16" t="s">
        <v>69</v>
      </c>
      <c r="B63" s="38">
        <f aca="true" t="shared" si="3" ref="B63:B69">C63*B$70</f>
        <v>69440</v>
      </c>
      <c r="C63" s="62">
        <v>0.32</v>
      </c>
    </row>
    <row r="64" spans="1:3" ht="13.5" customHeight="1">
      <c r="A64" s="17" t="s">
        <v>73</v>
      </c>
      <c r="B64" s="39">
        <f t="shared" si="3"/>
        <v>62929.99999999999</v>
      </c>
      <c r="C64" s="78">
        <v>0.29</v>
      </c>
    </row>
    <row r="65" spans="1:8" ht="13.5" customHeight="1">
      <c r="A65" s="17" t="s">
        <v>26</v>
      </c>
      <c r="B65" s="39">
        <f t="shared" si="3"/>
        <v>26040</v>
      </c>
      <c r="C65" s="78">
        <v>0.12</v>
      </c>
      <c r="H65" s="87"/>
    </row>
    <row r="66" spans="1:3" ht="13.5" customHeight="1">
      <c r="A66" s="17" t="s">
        <v>74</v>
      </c>
      <c r="B66" s="39">
        <f t="shared" si="3"/>
        <v>21700</v>
      </c>
      <c r="C66" s="78">
        <v>0.1</v>
      </c>
    </row>
    <row r="67" spans="1:3" ht="13.5" customHeight="1">
      <c r="A67" s="17" t="s">
        <v>72</v>
      </c>
      <c r="B67" s="39">
        <f t="shared" si="3"/>
        <v>15190.000000000002</v>
      </c>
      <c r="C67" s="78">
        <v>0.07</v>
      </c>
    </row>
    <row r="68" spans="1:3" ht="13.5" customHeight="1">
      <c r="A68" s="17" t="s">
        <v>27</v>
      </c>
      <c r="B68" s="39">
        <f t="shared" si="3"/>
        <v>13020</v>
      </c>
      <c r="C68" s="78">
        <v>0.06</v>
      </c>
    </row>
    <row r="69" spans="1:3" ht="13.5" customHeight="1" thickBot="1">
      <c r="A69" s="17" t="s">
        <v>71</v>
      </c>
      <c r="B69" s="41">
        <f t="shared" si="3"/>
        <v>8680</v>
      </c>
      <c r="C69" s="64">
        <v>0.04</v>
      </c>
    </row>
    <row r="70" spans="1:3" ht="13.5" customHeight="1" thickBot="1">
      <c r="A70" s="50" t="s">
        <v>92</v>
      </c>
      <c r="B70" s="42">
        <f>0.217*1000000</f>
        <v>217000</v>
      </c>
      <c r="C70" s="68">
        <f>SUM(C63:C69)</f>
        <v>1</v>
      </c>
    </row>
    <row r="71" s="5" customFormat="1" ht="12.75">
      <c r="A71" s="3" t="s">
        <v>180</v>
      </c>
    </row>
    <row r="72" spans="1:3" ht="13.5" customHeight="1">
      <c r="A72" s="2" t="s">
        <v>68</v>
      </c>
      <c r="B72" s="5"/>
      <c r="C72" s="5"/>
    </row>
    <row r="74" spans="1:3" ht="19.5" customHeight="1">
      <c r="A74" s="1" t="s">
        <v>264</v>
      </c>
      <c r="B74" s="5"/>
      <c r="C74" s="5"/>
    </row>
    <row r="75" spans="1:3" ht="6.75" customHeight="1" thickBot="1">
      <c r="A75" s="4"/>
      <c r="B75" s="5"/>
      <c r="C75" s="5"/>
    </row>
    <row r="76" spans="1:3" ht="13.5" customHeight="1" thickBot="1">
      <c r="A76" s="104" t="s">
        <v>52</v>
      </c>
      <c r="B76" s="104"/>
      <c r="C76" s="104"/>
    </row>
    <row r="77" spans="1:3" ht="13.5" customHeight="1" thickBot="1">
      <c r="A77" s="24" t="s">
        <v>35</v>
      </c>
      <c r="B77" s="36" t="s">
        <v>51</v>
      </c>
      <c r="C77" s="60" t="s">
        <v>89</v>
      </c>
    </row>
    <row r="78" spans="1:3" ht="13.5" customHeight="1">
      <c r="A78" s="16" t="s">
        <v>265</v>
      </c>
      <c r="B78" s="38">
        <v>193213</v>
      </c>
      <c r="C78" s="62">
        <f aca="true" t="shared" si="4" ref="C78:C83">B78/B$84</f>
        <v>0.4813993526959789</v>
      </c>
    </row>
    <row r="79" spans="1:3" ht="13.5" customHeight="1">
      <c r="A79" s="17" t="s">
        <v>266</v>
      </c>
      <c r="B79" s="39">
        <v>74121</v>
      </c>
      <c r="C79" s="64">
        <f t="shared" si="4"/>
        <v>0.18467598671506913</v>
      </c>
    </row>
    <row r="80" spans="1:8" ht="13.5" customHeight="1">
      <c r="A80" s="17" t="s">
        <v>258</v>
      </c>
      <c r="B80" s="39">
        <v>69109</v>
      </c>
      <c r="C80" s="64">
        <f t="shared" si="4"/>
        <v>0.17218835101916746</v>
      </c>
      <c r="H80" s="87"/>
    </row>
    <row r="81" spans="1:3" ht="13.5" customHeight="1">
      <c r="A81" s="17" t="s">
        <v>259</v>
      </c>
      <c r="B81" s="39">
        <v>49742</v>
      </c>
      <c r="C81" s="64">
        <f t="shared" si="4"/>
        <v>0.12393455203223065</v>
      </c>
    </row>
    <row r="82" spans="1:3" ht="13.5" customHeight="1">
      <c r="A82" s="17" t="s">
        <v>257</v>
      </c>
      <c r="B82" s="39">
        <v>12013</v>
      </c>
      <c r="C82" s="64">
        <f t="shared" si="4"/>
        <v>0.029930959220843288</v>
      </c>
    </row>
    <row r="83" spans="1:3" ht="13.5" customHeight="1" thickBot="1">
      <c r="A83" s="17" t="s">
        <v>267</v>
      </c>
      <c r="B83" s="39">
        <v>3159</v>
      </c>
      <c r="C83" s="66">
        <f t="shared" si="4"/>
        <v>0.007870798316710559</v>
      </c>
    </row>
    <row r="84" spans="1:3" ht="13.5" customHeight="1" thickBot="1">
      <c r="A84" s="50" t="s">
        <v>92</v>
      </c>
      <c r="B84" s="42">
        <f>SUM(B78:B83)</f>
        <v>401357</v>
      </c>
      <c r="C84" s="68">
        <f>SUM(C78:C83)</f>
        <v>1</v>
      </c>
    </row>
    <row r="85" s="5" customFormat="1" ht="12.75">
      <c r="A85" s="3" t="s">
        <v>180</v>
      </c>
    </row>
    <row r="86" spans="1:3" ht="13.5" customHeight="1">
      <c r="A86" s="2" t="s">
        <v>68</v>
      </c>
      <c r="B86" s="5"/>
      <c r="C86" s="5"/>
    </row>
    <row r="88" spans="1:3" ht="19.5" customHeight="1">
      <c r="A88" s="1" t="s">
        <v>268</v>
      </c>
      <c r="B88" s="5"/>
      <c r="C88" s="5"/>
    </row>
    <row r="89" spans="1:3" ht="6.75" customHeight="1" thickBot="1">
      <c r="A89" s="4"/>
      <c r="B89" s="5"/>
      <c r="C89" s="5"/>
    </row>
    <row r="90" spans="1:3" ht="13.5" customHeight="1" thickBot="1">
      <c r="A90" s="104" t="s">
        <v>52</v>
      </c>
      <c r="B90" s="104"/>
      <c r="C90" s="104"/>
    </row>
    <row r="91" spans="1:3" ht="13.5" customHeight="1" thickBot="1">
      <c r="A91" s="24" t="s">
        <v>35</v>
      </c>
      <c r="B91" s="36" t="s">
        <v>51</v>
      </c>
      <c r="C91" s="60" t="s">
        <v>89</v>
      </c>
    </row>
    <row r="92" spans="1:3" ht="13.5" customHeight="1">
      <c r="A92" s="16" t="s">
        <v>265</v>
      </c>
      <c r="B92" s="38">
        <v>353477</v>
      </c>
      <c r="C92" s="62">
        <f aca="true" t="shared" si="5" ref="C92:C98">B92/B$98</f>
        <v>0.8152784120526056</v>
      </c>
    </row>
    <row r="93" spans="1:3" ht="13.5" customHeight="1">
      <c r="A93" s="17" t="s">
        <v>266</v>
      </c>
      <c r="B93" s="39">
        <v>31282</v>
      </c>
      <c r="C93" s="64">
        <f t="shared" si="5"/>
        <v>0.07215049150533022</v>
      </c>
    </row>
    <row r="94" spans="1:8" ht="13.5" customHeight="1">
      <c r="A94" s="17" t="s">
        <v>257</v>
      </c>
      <c r="B94" s="39">
        <v>24771</v>
      </c>
      <c r="C94" s="64">
        <f t="shared" si="5"/>
        <v>0.05713317003639584</v>
      </c>
      <c r="H94" s="87"/>
    </row>
    <row r="95" spans="1:3" ht="13.5" customHeight="1">
      <c r="A95" s="17" t="s">
        <v>259</v>
      </c>
      <c r="B95" s="39">
        <v>11203</v>
      </c>
      <c r="C95" s="64">
        <f t="shared" si="5"/>
        <v>0.025839203258558097</v>
      </c>
    </row>
    <row r="96" spans="1:3" ht="13.5" customHeight="1">
      <c r="A96" s="17" t="s">
        <v>258</v>
      </c>
      <c r="B96" s="39">
        <v>10051</v>
      </c>
      <c r="C96" s="64">
        <f t="shared" si="5"/>
        <v>0.023182168343458667</v>
      </c>
    </row>
    <row r="97" spans="1:3" ht="13.5" customHeight="1" thickBot="1">
      <c r="A97" s="17" t="s">
        <v>267</v>
      </c>
      <c r="B97" s="39">
        <v>2782</v>
      </c>
      <c r="C97" s="66">
        <f t="shared" si="5"/>
        <v>0.006416554803651578</v>
      </c>
    </row>
    <row r="98" spans="1:3" ht="13.5" customHeight="1" thickBot="1">
      <c r="A98" s="50" t="s">
        <v>92</v>
      </c>
      <c r="B98" s="42">
        <f>SUM(B92:B97)</f>
        <v>433566</v>
      </c>
      <c r="C98" s="68">
        <f t="shared" si="5"/>
        <v>1</v>
      </c>
    </row>
    <row r="99" s="5" customFormat="1" ht="12.75">
      <c r="A99" s="3" t="s">
        <v>180</v>
      </c>
    </row>
    <row r="100" spans="1:3" ht="13.5" customHeight="1">
      <c r="A100" s="2" t="s">
        <v>68</v>
      </c>
      <c r="B100" s="5"/>
      <c r="C100" s="5"/>
    </row>
    <row r="102" spans="1:3" ht="19.5" customHeight="1">
      <c r="A102" s="1" t="s">
        <v>269</v>
      </c>
      <c r="B102" s="5"/>
      <c r="C102" s="5"/>
    </row>
    <row r="103" spans="1:3" ht="6.75" customHeight="1" thickBot="1">
      <c r="A103" s="4"/>
      <c r="B103" s="5"/>
      <c r="C103" s="5"/>
    </row>
    <row r="104" spans="1:3" ht="13.5" customHeight="1" thickBot="1">
      <c r="A104" s="104" t="s">
        <v>52</v>
      </c>
      <c r="B104" s="104"/>
      <c r="C104" s="104"/>
    </row>
    <row r="105" spans="1:3" ht="13.5" customHeight="1" thickBot="1">
      <c r="A105" s="24" t="s">
        <v>35</v>
      </c>
      <c r="B105" s="36" t="s">
        <v>51</v>
      </c>
      <c r="C105" s="60" t="s">
        <v>89</v>
      </c>
    </row>
    <row r="106" spans="1:3" ht="13.5" customHeight="1">
      <c r="A106" s="16" t="s">
        <v>265</v>
      </c>
      <c r="B106" s="38">
        <v>240648</v>
      </c>
      <c r="C106" s="62">
        <f aca="true" t="shared" si="6" ref="C106:C111">B106/B$112</f>
        <v>0.7164019147872062</v>
      </c>
    </row>
    <row r="107" spans="1:3" ht="13.5" customHeight="1">
      <c r="A107" s="17" t="s">
        <v>259</v>
      </c>
      <c r="B107" s="39">
        <v>36515</v>
      </c>
      <c r="C107" s="64">
        <f t="shared" si="6"/>
        <v>0.10870406535044892</v>
      </c>
    </row>
    <row r="108" spans="1:8" ht="13.5" customHeight="1">
      <c r="A108" s="17" t="s">
        <v>266</v>
      </c>
      <c r="B108" s="39">
        <v>35149</v>
      </c>
      <c r="C108" s="64">
        <f t="shared" si="6"/>
        <v>0.10463752411345828</v>
      </c>
      <c r="H108" s="87"/>
    </row>
    <row r="109" spans="1:3" ht="13.5" customHeight="1">
      <c r="A109" s="17" t="s">
        <v>258</v>
      </c>
      <c r="B109" s="39">
        <v>15178</v>
      </c>
      <c r="C109" s="64">
        <f t="shared" si="6"/>
        <v>0.045184453071042414</v>
      </c>
    </row>
    <row r="110" spans="1:3" ht="13.5" customHeight="1">
      <c r="A110" s="17" t="s">
        <v>257</v>
      </c>
      <c r="B110" s="39">
        <v>6898</v>
      </c>
      <c r="C110" s="64">
        <f t="shared" si="6"/>
        <v>0.02053514015575508</v>
      </c>
    </row>
    <row r="111" spans="1:3" ht="13.5" customHeight="1" thickBot="1">
      <c r="A111" s="17" t="s">
        <v>267</v>
      </c>
      <c r="B111" s="39">
        <v>1524</v>
      </c>
      <c r="C111" s="66">
        <f t="shared" si="6"/>
        <v>0.004536902522089118</v>
      </c>
    </row>
    <row r="112" spans="1:3" ht="13.5" customHeight="1" thickBot="1">
      <c r="A112" s="50" t="s">
        <v>92</v>
      </c>
      <c r="B112" s="42">
        <f>SUM(B106:B111)</f>
        <v>335912</v>
      </c>
      <c r="C112" s="68">
        <f>SUM(C106:C111)</f>
        <v>1</v>
      </c>
    </row>
    <row r="113" s="5" customFormat="1" ht="12.75">
      <c r="A113" s="3" t="s">
        <v>180</v>
      </c>
    </row>
    <row r="114" spans="1:3" ht="13.5" customHeight="1">
      <c r="A114" s="2" t="s">
        <v>68</v>
      </c>
      <c r="B114" s="5"/>
      <c r="C114" s="5"/>
    </row>
    <row r="116" spans="1:3" ht="19.5" customHeight="1">
      <c r="A116" s="1" t="s">
        <v>270</v>
      </c>
      <c r="B116" s="5"/>
      <c r="C116" s="5"/>
    </row>
    <row r="117" spans="1:3" ht="6.75" customHeight="1" thickBot="1">
      <c r="A117" s="4"/>
      <c r="B117" s="5"/>
      <c r="C117" s="5"/>
    </row>
    <row r="118" spans="1:3" ht="13.5" customHeight="1" thickBot="1">
      <c r="A118" s="104" t="s">
        <v>52</v>
      </c>
      <c r="B118" s="104"/>
      <c r="C118" s="104"/>
    </row>
    <row r="119" spans="1:3" ht="13.5" customHeight="1" thickBot="1">
      <c r="A119" s="24" t="s">
        <v>35</v>
      </c>
      <c r="B119" s="36" t="s">
        <v>51</v>
      </c>
      <c r="C119" s="60" t="s">
        <v>89</v>
      </c>
    </row>
    <row r="120" spans="1:3" ht="13.5" customHeight="1">
      <c r="A120" s="16" t="s">
        <v>265</v>
      </c>
      <c r="B120" s="38">
        <v>576249</v>
      </c>
      <c r="C120" s="62">
        <f aca="true" t="shared" si="7" ref="C120:C125">B120/B$126</f>
        <v>0.6225936241980548</v>
      </c>
    </row>
    <row r="121" spans="1:3" ht="13.5" customHeight="1">
      <c r="A121" s="17" t="s">
        <v>266</v>
      </c>
      <c r="B121" s="39">
        <v>167605</v>
      </c>
      <c r="C121" s="64">
        <f t="shared" si="7"/>
        <v>0.18108457348076087</v>
      </c>
    </row>
    <row r="122" spans="1:8" ht="13.5" customHeight="1">
      <c r="A122" s="17" t="s">
        <v>258</v>
      </c>
      <c r="B122" s="39">
        <v>62138</v>
      </c>
      <c r="C122" s="64">
        <f t="shared" si="7"/>
        <v>0.06713542690819199</v>
      </c>
      <c r="H122" s="87"/>
    </row>
    <row r="123" spans="1:3" ht="13.5" customHeight="1">
      <c r="A123" s="17" t="s">
        <v>259</v>
      </c>
      <c r="B123" s="39">
        <v>59890</v>
      </c>
      <c r="C123" s="64">
        <f t="shared" si="7"/>
        <v>0.06470663229475714</v>
      </c>
    </row>
    <row r="124" spans="1:3" ht="13.5" customHeight="1">
      <c r="A124" s="17" t="s">
        <v>257</v>
      </c>
      <c r="B124" s="39">
        <v>53638</v>
      </c>
      <c r="C124" s="64">
        <f t="shared" si="7"/>
        <v>0.05795181738230394</v>
      </c>
    </row>
    <row r="125" spans="1:3" ht="13.5" customHeight="1" thickBot="1">
      <c r="A125" s="17" t="s">
        <v>267</v>
      </c>
      <c r="B125" s="39">
        <v>6042</v>
      </c>
      <c r="C125" s="66">
        <f t="shared" si="7"/>
        <v>0.00652792573593125</v>
      </c>
    </row>
    <row r="126" spans="1:3" ht="13.5" customHeight="1" thickBot="1">
      <c r="A126" s="50" t="s">
        <v>92</v>
      </c>
      <c r="B126" s="42">
        <f>SUM(B120:B125)</f>
        <v>925562</v>
      </c>
      <c r="C126" s="68">
        <f>SUM(C120:C125)</f>
        <v>1</v>
      </c>
    </row>
    <row r="127" s="5" customFormat="1" ht="12.75">
      <c r="A127" s="3" t="s">
        <v>180</v>
      </c>
    </row>
    <row r="128" spans="1:3" ht="13.5" customHeight="1">
      <c r="A128" s="2" t="s">
        <v>68</v>
      </c>
      <c r="B128" s="5"/>
      <c r="C128" s="5"/>
    </row>
    <row r="130" spans="1:3" ht="19.5" customHeight="1">
      <c r="A130" s="1" t="s">
        <v>271</v>
      </c>
      <c r="B130" s="5"/>
      <c r="C130" s="5"/>
    </row>
    <row r="131" spans="1:3" ht="6.75" customHeight="1" thickBot="1">
      <c r="A131" s="4"/>
      <c r="B131" s="5"/>
      <c r="C131" s="5"/>
    </row>
    <row r="132" spans="1:3" ht="13.5" customHeight="1" thickBot="1">
      <c r="A132" s="104" t="s">
        <v>52</v>
      </c>
      <c r="B132" s="104"/>
      <c r="C132" s="104"/>
    </row>
    <row r="133" spans="1:3" ht="13.5" customHeight="1" thickBot="1">
      <c r="A133" s="24" t="s">
        <v>35</v>
      </c>
      <c r="B133" s="36" t="s">
        <v>51</v>
      </c>
      <c r="C133" s="60" t="s">
        <v>89</v>
      </c>
    </row>
    <row r="134" spans="1:3" ht="13.5" customHeight="1">
      <c r="A134" s="16" t="s">
        <v>265</v>
      </c>
      <c r="B134" s="38">
        <v>416489</v>
      </c>
      <c r="C134" s="62">
        <f aca="true" t="shared" si="8" ref="C134:C139">B134/B$140</f>
        <v>0.7678405504262411</v>
      </c>
    </row>
    <row r="135" spans="1:3" ht="13.5" customHeight="1">
      <c r="A135" s="17" t="s">
        <v>266</v>
      </c>
      <c r="B135" s="39">
        <v>68837</v>
      </c>
      <c r="C135" s="64">
        <f t="shared" si="8"/>
        <v>0.12690812955370048</v>
      </c>
    </row>
    <row r="136" spans="1:8" ht="13.5" customHeight="1">
      <c r="A136" s="17" t="s">
        <v>258</v>
      </c>
      <c r="B136" s="39">
        <v>22051</v>
      </c>
      <c r="C136" s="64">
        <f t="shared" si="8"/>
        <v>0.04065329931270464</v>
      </c>
      <c r="H136" s="87"/>
    </row>
    <row r="137" spans="1:3" ht="13.5" customHeight="1">
      <c r="A137" s="17" t="s">
        <v>257</v>
      </c>
      <c r="B137" s="39">
        <v>14869</v>
      </c>
      <c r="C137" s="64">
        <f t="shared" si="8"/>
        <v>0.027412539453113477</v>
      </c>
    </row>
    <row r="138" spans="1:3" ht="13.5" customHeight="1">
      <c r="A138" s="17" t="s">
        <v>259</v>
      </c>
      <c r="B138" s="39">
        <v>12113</v>
      </c>
      <c r="C138" s="64">
        <f t="shared" si="8"/>
        <v>0.02233156839031297</v>
      </c>
    </row>
    <row r="139" spans="1:3" ht="13.5" customHeight="1" thickBot="1">
      <c r="A139" s="17" t="s">
        <v>267</v>
      </c>
      <c r="B139" s="39">
        <v>8057</v>
      </c>
      <c r="C139" s="66">
        <f t="shared" si="8"/>
        <v>0.014853912863927317</v>
      </c>
    </row>
    <row r="140" spans="1:3" ht="13.5" customHeight="1" thickBot="1">
      <c r="A140" s="50" t="s">
        <v>92</v>
      </c>
      <c r="B140" s="42">
        <f>SUM(B134:B139)</f>
        <v>542416</v>
      </c>
      <c r="C140" s="68">
        <f>SUM(C134:C139)</f>
        <v>1</v>
      </c>
    </row>
    <row r="141" s="5" customFormat="1" ht="12.75">
      <c r="A141" s="3" t="s">
        <v>180</v>
      </c>
    </row>
    <row r="142" spans="1:3" ht="13.5" customHeight="1">
      <c r="A142" s="2" t="s">
        <v>68</v>
      </c>
      <c r="B142" s="5"/>
      <c r="C142" s="5"/>
    </row>
    <row r="144" spans="1:3" ht="19.5" customHeight="1">
      <c r="A144" s="1" t="s">
        <v>272</v>
      </c>
      <c r="B144" s="5"/>
      <c r="C144" s="5"/>
    </row>
    <row r="145" spans="1:3" ht="6.75" customHeight="1" thickBot="1">
      <c r="A145" s="4"/>
      <c r="B145" s="5"/>
      <c r="C145" s="5"/>
    </row>
    <row r="146" spans="1:3" ht="13.5" customHeight="1" thickBot="1">
      <c r="A146" s="104" t="s">
        <v>52</v>
      </c>
      <c r="B146" s="104"/>
      <c r="C146" s="104"/>
    </row>
    <row r="147" spans="1:3" ht="13.5" customHeight="1" thickBot="1">
      <c r="A147" s="24" t="s">
        <v>35</v>
      </c>
      <c r="B147" s="36" t="s">
        <v>51</v>
      </c>
      <c r="C147" s="60" t="s">
        <v>89</v>
      </c>
    </row>
    <row r="148" spans="1:3" ht="13.5" customHeight="1">
      <c r="A148" s="16" t="s">
        <v>265</v>
      </c>
      <c r="B148" s="38">
        <v>249298</v>
      </c>
      <c r="C148" s="62">
        <f aca="true" t="shared" si="9" ref="C148:C153">B148/B$154</f>
        <v>0.7989449867642628</v>
      </c>
    </row>
    <row r="149" spans="1:3" ht="13.5" customHeight="1">
      <c r="A149" s="17" t="s">
        <v>266</v>
      </c>
      <c r="B149" s="39">
        <v>29038</v>
      </c>
      <c r="C149" s="64">
        <f t="shared" si="9"/>
        <v>0.09306037162616894</v>
      </c>
    </row>
    <row r="150" spans="1:8" ht="13.5" customHeight="1">
      <c r="A150" s="17" t="s">
        <v>259</v>
      </c>
      <c r="B150" s="39">
        <v>12704</v>
      </c>
      <c r="C150" s="64">
        <f t="shared" si="9"/>
        <v>0.04071351198907811</v>
      </c>
      <c r="H150" s="87"/>
    </row>
    <row r="151" spans="1:3" ht="13.5" customHeight="1">
      <c r="A151" s="17" t="s">
        <v>258</v>
      </c>
      <c r="B151" s="39">
        <v>12453</v>
      </c>
      <c r="C151" s="64">
        <f t="shared" si="9"/>
        <v>0.039909112468513044</v>
      </c>
    </row>
    <row r="152" spans="1:3" ht="13.5" customHeight="1">
      <c r="A152" s="17" t="s">
        <v>257</v>
      </c>
      <c r="B152" s="39">
        <v>6973</v>
      </c>
      <c r="C152" s="64">
        <f t="shared" si="9"/>
        <v>0.02234692373267016</v>
      </c>
    </row>
    <row r="153" spans="1:3" ht="13.5" customHeight="1" thickBot="1">
      <c r="A153" s="17" t="s">
        <v>267</v>
      </c>
      <c r="B153" s="39">
        <v>1568</v>
      </c>
      <c r="C153" s="66">
        <f t="shared" si="9"/>
        <v>0.00502509341930687</v>
      </c>
    </row>
    <row r="154" spans="1:3" ht="13.5" customHeight="1" thickBot="1">
      <c r="A154" s="50" t="s">
        <v>92</v>
      </c>
      <c r="B154" s="42">
        <f>SUM(B148:B153)</f>
        <v>312034</v>
      </c>
      <c r="C154" s="68">
        <f>SUM(C148:C153)</f>
        <v>1</v>
      </c>
    </row>
    <row r="155" s="5" customFormat="1" ht="12.75">
      <c r="A155" s="3" t="s">
        <v>180</v>
      </c>
    </row>
    <row r="156" spans="1:3" ht="13.5" customHeight="1">
      <c r="A156" s="2" t="s">
        <v>68</v>
      </c>
      <c r="B156" s="5"/>
      <c r="C156" s="5"/>
    </row>
    <row r="158" spans="1:3" ht="19.5" customHeight="1">
      <c r="A158" s="1" t="s">
        <v>273</v>
      </c>
      <c r="B158" s="5"/>
      <c r="C158" s="5"/>
    </row>
    <row r="159" spans="1:3" ht="6.75" customHeight="1" thickBot="1">
      <c r="A159" s="4"/>
      <c r="B159" s="5"/>
      <c r="C159" s="5"/>
    </row>
    <row r="160" spans="1:3" ht="13.5" customHeight="1" thickBot="1">
      <c r="A160" s="104" t="s">
        <v>52</v>
      </c>
      <c r="B160" s="104"/>
      <c r="C160" s="104"/>
    </row>
    <row r="161" spans="1:3" ht="13.5" customHeight="1" thickBot="1">
      <c r="A161" s="24" t="s">
        <v>35</v>
      </c>
      <c r="B161" s="36" t="s">
        <v>51</v>
      </c>
      <c r="C161" s="60" t="s">
        <v>89</v>
      </c>
    </row>
    <row r="162" spans="1:3" ht="13.5" customHeight="1">
      <c r="A162" s="16" t="s">
        <v>265</v>
      </c>
      <c r="B162" s="38">
        <v>260949</v>
      </c>
      <c r="C162" s="62">
        <f aca="true" t="shared" si="10" ref="C162:C167">B162/B$168</f>
        <v>0.696103459590099</v>
      </c>
    </row>
    <row r="163" spans="1:3" ht="13.5" customHeight="1">
      <c r="A163" s="17" t="s">
        <v>266</v>
      </c>
      <c r="B163" s="39">
        <v>64236</v>
      </c>
      <c r="C163" s="64">
        <f t="shared" si="10"/>
        <v>0.1713549461014589</v>
      </c>
    </row>
    <row r="164" spans="1:8" ht="13.5" customHeight="1">
      <c r="A164" s="17" t="s">
        <v>258</v>
      </c>
      <c r="B164" s="39">
        <v>25671</v>
      </c>
      <c r="C164" s="64">
        <f t="shared" si="10"/>
        <v>0.06847955696759685</v>
      </c>
      <c r="H164" s="87"/>
    </row>
    <row r="165" spans="1:3" ht="13.5" customHeight="1">
      <c r="A165" s="17" t="s">
        <v>257</v>
      </c>
      <c r="B165" s="39">
        <v>10281</v>
      </c>
      <c r="C165" s="64">
        <f t="shared" si="10"/>
        <v>0.0274254343494162</v>
      </c>
    </row>
    <row r="166" spans="1:3" ht="13.5" customHeight="1">
      <c r="A166" s="17" t="s">
        <v>267</v>
      </c>
      <c r="B166" s="39">
        <v>7566</v>
      </c>
      <c r="C166" s="64">
        <f t="shared" si="10"/>
        <v>0.020182942932368733</v>
      </c>
    </row>
    <row r="167" spans="1:3" ht="13.5" customHeight="1" thickBot="1">
      <c r="A167" s="17" t="s">
        <v>259</v>
      </c>
      <c r="B167" s="39">
        <v>6168</v>
      </c>
      <c r="C167" s="66">
        <f t="shared" si="10"/>
        <v>0.016453660059060318</v>
      </c>
    </row>
    <row r="168" spans="1:3" ht="13.5" customHeight="1" thickBot="1">
      <c r="A168" s="50" t="s">
        <v>92</v>
      </c>
      <c r="B168" s="42">
        <f>SUM(B162:B167)</f>
        <v>374871</v>
      </c>
      <c r="C168" s="68">
        <f>SUM(C162:C167)</f>
        <v>1.0000000000000002</v>
      </c>
    </row>
    <row r="169" s="5" customFormat="1" ht="12.75">
      <c r="A169" s="3" t="s">
        <v>180</v>
      </c>
    </row>
    <row r="170" spans="1:3" ht="13.5" customHeight="1">
      <c r="A170" s="2" t="s">
        <v>68</v>
      </c>
      <c r="B170" s="5"/>
      <c r="C170" s="5"/>
    </row>
  </sheetData>
  <sheetProtection/>
  <mergeCells count="12">
    <mergeCell ref="A90:C90"/>
    <mergeCell ref="A104:C104"/>
    <mergeCell ref="A118:C118"/>
    <mergeCell ref="A132:C132"/>
    <mergeCell ref="A146:C146"/>
    <mergeCell ref="A160:C160"/>
    <mergeCell ref="A3:C3"/>
    <mergeCell ref="A16:C16"/>
    <mergeCell ref="A31:C31"/>
    <mergeCell ref="A46:C46"/>
    <mergeCell ref="A61:C61"/>
    <mergeCell ref="A76:C7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8.00390625" style="0" customWidth="1"/>
  </cols>
  <sheetData>
    <row r="1" spans="1:3" ht="19.5" customHeight="1">
      <c r="A1" s="1" t="s">
        <v>331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35</v>
      </c>
      <c r="B4" s="36" t="s">
        <v>274</v>
      </c>
      <c r="C4" s="60" t="s">
        <v>89</v>
      </c>
    </row>
    <row r="5" spans="1:3" ht="13.5" customHeight="1">
      <c r="A5" s="16" t="s">
        <v>71</v>
      </c>
      <c r="B5" s="38">
        <f aca="true" t="shared" si="0" ref="B5:B11">C5*B$12</f>
        <v>5056</v>
      </c>
      <c r="C5" s="62">
        <v>0.32</v>
      </c>
    </row>
    <row r="6" spans="1:3" ht="13.5" customHeight="1">
      <c r="A6" s="17" t="s">
        <v>27</v>
      </c>
      <c r="B6" s="39">
        <f t="shared" si="0"/>
        <v>790</v>
      </c>
      <c r="C6" s="78">
        <v>0.05</v>
      </c>
    </row>
    <row r="7" spans="1:8" ht="13.5" customHeight="1">
      <c r="A7" s="17" t="s">
        <v>69</v>
      </c>
      <c r="B7" s="39">
        <f t="shared" si="0"/>
        <v>1264</v>
      </c>
      <c r="C7" s="78">
        <v>0.08</v>
      </c>
      <c r="H7" s="87"/>
    </row>
    <row r="8" spans="1:3" ht="13.5" customHeight="1">
      <c r="A8" s="17" t="s">
        <v>72</v>
      </c>
      <c r="B8" s="39">
        <f t="shared" si="0"/>
        <v>2212</v>
      </c>
      <c r="C8" s="78">
        <v>0.14</v>
      </c>
    </row>
    <row r="9" spans="1:3" ht="13.5" customHeight="1">
      <c r="A9" s="17" t="s">
        <v>26</v>
      </c>
      <c r="B9" s="39">
        <f t="shared" si="0"/>
        <v>1580</v>
      </c>
      <c r="C9" s="78">
        <v>0.1</v>
      </c>
    </row>
    <row r="10" spans="1:3" ht="13.5" customHeight="1">
      <c r="A10" s="17" t="s">
        <v>73</v>
      </c>
      <c r="B10" s="39">
        <f t="shared" si="0"/>
        <v>3002</v>
      </c>
      <c r="C10" s="78">
        <v>0.19</v>
      </c>
    </row>
    <row r="11" spans="1:3" ht="13.5" customHeight="1" thickBot="1">
      <c r="A11" s="17" t="s">
        <v>74</v>
      </c>
      <c r="B11" s="41">
        <f t="shared" si="0"/>
        <v>1896</v>
      </c>
      <c r="C11" s="64">
        <v>0.12</v>
      </c>
    </row>
    <row r="12" spans="1:3" ht="13.5" customHeight="1" thickBot="1">
      <c r="A12" s="50" t="s">
        <v>95</v>
      </c>
      <c r="B12" s="42">
        <v>15800</v>
      </c>
      <c r="C12" s="68">
        <f>SUM(C5:C11)</f>
        <v>1</v>
      </c>
    </row>
    <row r="13" spans="1:3" ht="13.5" customHeight="1">
      <c r="A13" s="2" t="s">
        <v>68</v>
      </c>
      <c r="B13" s="5"/>
      <c r="C13" s="5"/>
    </row>
    <row r="15" spans="1:3" ht="19.5" customHeight="1">
      <c r="A15" s="1" t="s">
        <v>277</v>
      </c>
      <c r="B15" s="5"/>
      <c r="C15" s="5"/>
    </row>
    <row r="16" ht="6.75" customHeight="1" thickBot="1"/>
    <row r="17" spans="1:3" ht="13.5" customHeight="1" thickBot="1">
      <c r="A17" s="104" t="s">
        <v>52</v>
      </c>
      <c r="B17" s="104"/>
      <c r="C17" s="104"/>
    </row>
    <row r="18" spans="1:3" ht="13.5" customHeight="1" thickBot="1">
      <c r="A18" s="24" t="s">
        <v>35</v>
      </c>
      <c r="B18" s="36" t="s">
        <v>274</v>
      </c>
      <c r="C18" s="60" t="s">
        <v>89</v>
      </c>
    </row>
    <row r="19" spans="1:3" ht="13.5" customHeight="1">
      <c r="A19" s="16" t="s">
        <v>74</v>
      </c>
      <c r="B19" s="38">
        <f aca="true" t="shared" si="1" ref="B19:B25">C19*B$26</f>
        <v>18513.36</v>
      </c>
      <c r="C19" s="62">
        <v>0.27</v>
      </c>
    </row>
    <row r="20" spans="1:3" ht="13.5" customHeight="1">
      <c r="A20" s="17" t="s">
        <v>71</v>
      </c>
      <c r="B20" s="39">
        <f t="shared" si="1"/>
        <v>10970.880000000001</v>
      </c>
      <c r="C20" s="78">
        <v>0.16</v>
      </c>
    </row>
    <row r="21" spans="1:8" ht="13.5" customHeight="1">
      <c r="A21" s="17" t="s">
        <v>73</v>
      </c>
      <c r="B21" s="39">
        <f t="shared" si="1"/>
        <v>10970.880000000001</v>
      </c>
      <c r="C21" s="78">
        <v>0.16</v>
      </c>
      <c r="H21" s="87"/>
    </row>
    <row r="22" spans="1:3" ht="13.5" customHeight="1">
      <c r="A22" s="17" t="s">
        <v>275</v>
      </c>
      <c r="B22" s="39">
        <f t="shared" si="1"/>
        <v>8913.84</v>
      </c>
      <c r="C22" s="78">
        <v>0.13</v>
      </c>
    </row>
    <row r="23" spans="1:3" ht="13.5" customHeight="1">
      <c r="A23" s="17" t="s">
        <v>276</v>
      </c>
      <c r="B23" s="39">
        <f t="shared" si="1"/>
        <v>7542.4800000000005</v>
      </c>
      <c r="C23" s="78">
        <v>0.11</v>
      </c>
    </row>
    <row r="24" spans="1:3" ht="13.5" customHeight="1">
      <c r="A24" s="17" t="s">
        <v>72</v>
      </c>
      <c r="B24" s="39">
        <f t="shared" si="1"/>
        <v>6856.8</v>
      </c>
      <c r="C24" s="78">
        <v>0.1</v>
      </c>
    </row>
    <row r="25" spans="1:3" ht="13.5" customHeight="1" thickBot="1">
      <c r="A25" s="17" t="s">
        <v>27</v>
      </c>
      <c r="B25" s="41">
        <f t="shared" si="1"/>
        <v>4799.76</v>
      </c>
      <c r="C25" s="64">
        <v>0.07</v>
      </c>
    </row>
    <row r="26" spans="1:3" ht="13.5" customHeight="1" thickBot="1">
      <c r="A26" s="50" t="s">
        <v>95</v>
      </c>
      <c r="B26" s="42">
        <v>68568</v>
      </c>
      <c r="C26" s="68">
        <f>SUM(C19:C25)</f>
        <v>1</v>
      </c>
    </row>
    <row r="27" spans="1:3" ht="13.5" customHeight="1">
      <c r="A27" s="2" t="s">
        <v>68</v>
      </c>
      <c r="B27" s="5"/>
      <c r="C27" s="5"/>
    </row>
    <row r="29" spans="1:3" ht="19.5" customHeight="1">
      <c r="A29" s="1" t="s">
        <v>278</v>
      </c>
      <c r="B29" s="5"/>
      <c r="C29" s="5"/>
    </row>
    <row r="30" ht="6.75" customHeight="1" thickBot="1"/>
    <row r="31" spans="1:2" ht="13.5" customHeight="1" thickBot="1">
      <c r="A31" s="104" t="s">
        <v>52</v>
      </c>
      <c r="B31" s="104"/>
    </row>
    <row r="32" spans="1:2" ht="21.75" thickBot="1">
      <c r="A32" s="24" t="s">
        <v>35</v>
      </c>
      <c r="B32" s="36" t="s">
        <v>280</v>
      </c>
    </row>
    <row r="33" spans="1:2" ht="13.5" customHeight="1">
      <c r="A33" s="16" t="s">
        <v>74</v>
      </c>
      <c r="B33" s="38">
        <v>21</v>
      </c>
    </row>
    <row r="34" spans="1:2" ht="13.5" customHeight="1">
      <c r="A34" s="17" t="s">
        <v>275</v>
      </c>
      <c r="B34" s="39">
        <v>13</v>
      </c>
    </row>
    <row r="35" spans="1:7" ht="13.5" customHeight="1">
      <c r="A35" s="17" t="s">
        <v>73</v>
      </c>
      <c r="B35" s="39">
        <v>9</v>
      </c>
      <c r="G35" s="87"/>
    </row>
    <row r="36" spans="1:2" ht="13.5" customHeight="1">
      <c r="A36" s="17" t="s">
        <v>27</v>
      </c>
      <c r="B36" s="39">
        <v>9</v>
      </c>
    </row>
    <row r="37" spans="1:2" ht="13.5" customHeight="1">
      <c r="A37" s="17" t="s">
        <v>276</v>
      </c>
      <c r="B37" s="39">
        <v>8</v>
      </c>
    </row>
    <row r="38" spans="1:2" ht="13.5" customHeight="1">
      <c r="A38" s="17" t="s">
        <v>72</v>
      </c>
      <c r="B38" s="39">
        <v>4</v>
      </c>
    </row>
    <row r="39" spans="1:2" ht="13.5" customHeight="1" thickBot="1">
      <c r="A39" s="17" t="s">
        <v>71</v>
      </c>
      <c r="B39" s="41">
        <v>2</v>
      </c>
    </row>
    <row r="40" spans="1:2" ht="21.75" thickBot="1">
      <c r="A40" s="50" t="s">
        <v>279</v>
      </c>
      <c r="B40" s="42">
        <v>7</v>
      </c>
    </row>
    <row r="41" spans="1:3" ht="13.5" customHeight="1">
      <c r="A41" s="2" t="s">
        <v>68</v>
      </c>
      <c r="B41" s="5"/>
      <c r="C41" s="5"/>
    </row>
    <row r="43" spans="1:3" ht="19.5" customHeight="1">
      <c r="A43" s="1" t="s">
        <v>281</v>
      </c>
      <c r="B43" s="5"/>
      <c r="C43" s="5"/>
    </row>
    <row r="44" ht="6.75" customHeight="1" thickBot="1"/>
    <row r="45" spans="1:3" ht="13.5" customHeight="1" thickBot="1">
      <c r="A45" s="104" t="s">
        <v>52</v>
      </c>
      <c r="B45" s="104"/>
      <c r="C45" s="104"/>
    </row>
    <row r="46" spans="1:3" ht="13.5" customHeight="1" thickBot="1">
      <c r="A46" s="24" t="s">
        <v>51</v>
      </c>
      <c r="B46" s="36" t="s">
        <v>274</v>
      </c>
      <c r="C46" s="60" t="s">
        <v>89</v>
      </c>
    </row>
    <row r="47" spans="1:3" s="5" customFormat="1" ht="12.75">
      <c r="A47" s="16">
        <v>0</v>
      </c>
      <c r="B47" s="38">
        <v>20887</v>
      </c>
      <c r="C47" s="32">
        <f aca="true" t="shared" si="2" ref="C47:C60">B47/B$61</f>
        <v>0.3046173141990433</v>
      </c>
    </row>
    <row r="48" spans="1:3" s="5" customFormat="1" ht="12.75">
      <c r="A48" s="17" t="s">
        <v>53</v>
      </c>
      <c r="B48" s="39">
        <v>605</v>
      </c>
      <c r="C48" s="33">
        <f t="shared" si="2"/>
        <v>0.008823357834558395</v>
      </c>
    </row>
    <row r="49" spans="1:3" s="5" customFormat="1" ht="12.75">
      <c r="A49" s="30" t="s">
        <v>54</v>
      </c>
      <c r="B49" s="39">
        <v>2626</v>
      </c>
      <c r="C49" s="33">
        <f t="shared" si="2"/>
        <v>0.038297748220744374</v>
      </c>
    </row>
    <row r="50" spans="1:3" s="5" customFormat="1" ht="12.75">
      <c r="A50" s="17" t="s">
        <v>55</v>
      </c>
      <c r="B50" s="39">
        <v>6577</v>
      </c>
      <c r="C50" s="33">
        <f t="shared" si="2"/>
        <v>0.09591937930229845</v>
      </c>
    </row>
    <row r="51" spans="1:3" s="5" customFormat="1" ht="12.75">
      <c r="A51" s="17" t="s">
        <v>56</v>
      </c>
      <c r="B51" s="39">
        <v>6424</v>
      </c>
      <c r="C51" s="33">
        <f t="shared" si="2"/>
        <v>0.09368801773422004</v>
      </c>
    </row>
    <row r="52" spans="1:3" s="5" customFormat="1" ht="12.75">
      <c r="A52" s="17" t="s">
        <v>57</v>
      </c>
      <c r="B52" s="39">
        <v>7556</v>
      </c>
      <c r="C52" s="33">
        <f t="shared" si="2"/>
        <v>0.11019717652549293</v>
      </c>
    </row>
    <row r="53" spans="1:3" s="5" customFormat="1" ht="12.75">
      <c r="A53" s="17" t="s">
        <v>58</v>
      </c>
      <c r="B53" s="39">
        <v>8575</v>
      </c>
      <c r="C53" s="33">
        <f t="shared" si="2"/>
        <v>0.12505833625014584</v>
      </c>
    </row>
    <row r="54" spans="1:3" s="5" customFormat="1" ht="12.75">
      <c r="A54" s="17" t="s">
        <v>59</v>
      </c>
      <c r="B54" s="39">
        <v>3753</v>
      </c>
      <c r="C54" s="33">
        <f t="shared" si="2"/>
        <v>0.05473398669933496</v>
      </c>
    </row>
    <row r="55" spans="1:3" s="5" customFormat="1" ht="12.75">
      <c r="A55" s="17" t="s">
        <v>60</v>
      </c>
      <c r="B55" s="39">
        <v>1964</v>
      </c>
      <c r="C55" s="33">
        <f t="shared" si="2"/>
        <v>0.028643098821607746</v>
      </c>
    </row>
    <row r="56" spans="1:3" s="5" customFormat="1" ht="12.75">
      <c r="A56" s="17" t="s">
        <v>61</v>
      </c>
      <c r="B56" s="39">
        <v>971</v>
      </c>
      <c r="C56" s="33">
        <f t="shared" si="2"/>
        <v>0.014161124722902811</v>
      </c>
    </row>
    <row r="57" spans="1:3" s="5" customFormat="1" ht="12.75">
      <c r="A57" s="17" t="s">
        <v>62</v>
      </c>
      <c r="B57" s="39">
        <v>2172</v>
      </c>
      <c r="C57" s="33">
        <f t="shared" si="2"/>
        <v>0.03167658382919146</v>
      </c>
    </row>
    <row r="58" spans="1:3" s="5" customFormat="1" ht="12.75">
      <c r="A58" s="31" t="s">
        <v>63</v>
      </c>
      <c r="B58" s="40">
        <v>998</v>
      </c>
      <c r="C58" s="33">
        <f t="shared" si="2"/>
        <v>0.014554894411387236</v>
      </c>
    </row>
    <row r="59" spans="1:3" s="5" customFormat="1" ht="12.75">
      <c r="A59" s="31" t="s">
        <v>64</v>
      </c>
      <c r="B59" s="40">
        <v>3822</v>
      </c>
      <c r="C59" s="33">
        <f t="shared" si="2"/>
        <v>0.055740287014350715</v>
      </c>
    </row>
    <row r="60" spans="1:3" s="5" customFormat="1" ht="13.5" thickBot="1">
      <c r="A60" s="18" t="s">
        <v>65</v>
      </c>
      <c r="B60" s="41">
        <v>1638</v>
      </c>
      <c r="C60" s="34">
        <f t="shared" si="2"/>
        <v>0.023888694434721736</v>
      </c>
    </row>
    <row r="61" spans="1:3" s="23" customFormat="1" ht="13.5" thickBot="1">
      <c r="A61" s="50" t="s">
        <v>0</v>
      </c>
      <c r="B61" s="42">
        <f>SUM(B47:B60)</f>
        <v>68568</v>
      </c>
      <c r="C61" s="35">
        <f>SUM(C47:C60)</f>
        <v>1</v>
      </c>
    </row>
    <row r="62" s="5" customFormat="1" ht="12.75">
      <c r="A62" s="3" t="s">
        <v>180</v>
      </c>
    </row>
    <row r="63" s="5" customFormat="1" ht="12.75">
      <c r="A63" s="2" t="s">
        <v>68</v>
      </c>
    </row>
    <row r="65" spans="1:3" ht="19.5" customHeight="1">
      <c r="A65" s="1" t="s">
        <v>282</v>
      </c>
      <c r="B65" s="5"/>
      <c r="C65" s="5"/>
    </row>
    <row r="66" ht="6.75" customHeight="1" thickBot="1"/>
    <row r="67" spans="1:3" ht="13.5" customHeight="1" thickBot="1">
      <c r="A67" s="104" t="s">
        <v>52</v>
      </c>
      <c r="B67" s="104"/>
      <c r="C67" s="104"/>
    </row>
    <row r="68" spans="1:3" ht="13.5" customHeight="1" thickBot="1">
      <c r="A68" s="24" t="s">
        <v>35</v>
      </c>
      <c r="B68" s="36" t="s">
        <v>274</v>
      </c>
      <c r="C68" s="60" t="s">
        <v>89</v>
      </c>
    </row>
    <row r="69" spans="1:3" ht="13.5" customHeight="1">
      <c r="A69" s="16" t="s">
        <v>73</v>
      </c>
      <c r="B69" s="38">
        <f aca="true" t="shared" si="3" ref="B69:B75">C69*B$76</f>
        <v>6004</v>
      </c>
      <c r="C69" s="62">
        <v>0.38</v>
      </c>
    </row>
    <row r="70" spans="1:3" ht="13.5" customHeight="1">
      <c r="A70" s="17" t="s">
        <v>74</v>
      </c>
      <c r="B70" s="39">
        <f t="shared" si="3"/>
        <v>5372</v>
      </c>
      <c r="C70" s="78">
        <v>0.34</v>
      </c>
    </row>
    <row r="71" spans="1:8" ht="13.5" customHeight="1">
      <c r="A71" s="17" t="s">
        <v>71</v>
      </c>
      <c r="B71" s="39">
        <f t="shared" si="3"/>
        <v>1580</v>
      </c>
      <c r="C71" s="78">
        <v>0.1</v>
      </c>
      <c r="H71" s="87"/>
    </row>
    <row r="72" spans="1:3" ht="13.5" customHeight="1">
      <c r="A72" s="17" t="s">
        <v>275</v>
      </c>
      <c r="B72" s="39">
        <f t="shared" si="3"/>
        <v>790</v>
      </c>
      <c r="C72" s="78">
        <v>0.05</v>
      </c>
    </row>
    <row r="73" spans="1:3" ht="13.5" customHeight="1">
      <c r="A73" s="17" t="s">
        <v>72</v>
      </c>
      <c r="B73" s="39">
        <f t="shared" si="3"/>
        <v>790</v>
      </c>
      <c r="C73" s="78">
        <v>0.05</v>
      </c>
    </row>
    <row r="74" spans="1:3" ht="13.5" customHeight="1">
      <c r="A74" s="17" t="s">
        <v>276</v>
      </c>
      <c r="B74" s="39">
        <f t="shared" si="3"/>
        <v>790</v>
      </c>
      <c r="C74" s="78">
        <v>0.05</v>
      </c>
    </row>
    <row r="75" spans="1:3" ht="13.5" customHeight="1" thickBot="1">
      <c r="A75" s="17" t="s">
        <v>27</v>
      </c>
      <c r="B75" s="41">
        <f t="shared" si="3"/>
        <v>474</v>
      </c>
      <c r="C75" s="64">
        <v>0.03</v>
      </c>
    </row>
    <row r="76" spans="1:3" ht="13.5" customHeight="1" thickBot="1">
      <c r="A76" s="50" t="s">
        <v>95</v>
      </c>
      <c r="B76" s="42">
        <v>15800</v>
      </c>
      <c r="C76" s="68">
        <f>SUM(C69:C75)</f>
        <v>1</v>
      </c>
    </row>
    <row r="77" spans="1:3" ht="13.5" customHeight="1">
      <c r="A77" s="2" t="s">
        <v>68</v>
      </c>
      <c r="B77" s="5"/>
      <c r="C77" s="5"/>
    </row>
    <row r="79" spans="1:3" ht="19.5" customHeight="1">
      <c r="A79" s="1" t="s">
        <v>283</v>
      </c>
      <c r="B79" s="5"/>
      <c r="C79" s="5"/>
    </row>
    <row r="80" ht="6.75" customHeight="1" thickBot="1"/>
    <row r="81" spans="1:2" ht="13.5" customHeight="1" thickBot="1">
      <c r="A81" s="104" t="s">
        <v>52</v>
      </c>
      <c r="B81" s="104"/>
    </row>
    <row r="82" spans="1:2" ht="21.75" thickBot="1">
      <c r="A82" s="24" t="s">
        <v>35</v>
      </c>
      <c r="B82" s="36" t="s">
        <v>280</v>
      </c>
    </row>
    <row r="83" spans="1:2" ht="13.5" customHeight="1">
      <c r="A83" s="16" t="s">
        <v>74</v>
      </c>
      <c r="B83" s="38">
        <v>109</v>
      </c>
    </row>
    <row r="84" spans="1:2" ht="13.5" customHeight="1">
      <c r="A84" s="17" t="s">
        <v>73</v>
      </c>
      <c r="B84" s="39">
        <v>83</v>
      </c>
    </row>
    <row r="85" spans="1:7" ht="13.5" customHeight="1">
      <c r="A85" s="17" t="s">
        <v>72</v>
      </c>
      <c r="B85" s="39">
        <v>39</v>
      </c>
      <c r="G85" s="87"/>
    </row>
    <row r="86" spans="1:2" ht="13.5" customHeight="1">
      <c r="A86" s="17" t="s">
        <v>27</v>
      </c>
      <c r="B86" s="39">
        <v>39</v>
      </c>
    </row>
    <row r="87" spans="1:2" ht="13.5" customHeight="1">
      <c r="A87" s="17" t="s">
        <v>276</v>
      </c>
      <c r="B87" s="39">
        <v>38</v>
      </c>
    </row>
    <row r="88" spans="1:2" ht="13.5" customHeight="1">
      <c r="A88" s="17" t="s">
        <v>71</v>
      </c>
      <c r="B88" s="39">
        <v>35</v>
      </c>
    </row>
    <row r="89" spans="1:2" ht="13.5" customHeight="1" thickBot="1">
      <c r="A89" s="17" t="s">
        <v>275</v>
      </c>
      <c r="B89" s="41">
        <v>34</v>
      </c>
    </row>
    <row r="90" spans="1:2" ht="21.75" thickBot="1">
      <c r="A90" s="50" t="s">
        <v>279</v>
      </c>
      <c r="B90" s="42">
        <v>65</v>
      </c>
    </row>
    <row r="91" spans="1:3" ht="13.5" customHeight="1">
      <c r="A91" s="2" t="s">
        <v>68</v>
      </c>
      <c r="B91" s="5"/>
      <c r="C91" s="5"/>
    </row>
    <row r="92" spans="1:3" ht="13.5" customHeight="1">
      <c r="A92" s="2"/>
      <c r="B92" s="5"/>
      <c r="C92" s="5"/>
    </row>
    <row r="93" spans="1:3" ht="19.5" customHeight="1">
      <c r="A93" s="1" t="s">
        <v>284</v>
      </c>
      <c r="B93" s="5"/>
      <c r="C93" s="5"/>
    </row>
    <row r="94" ht="6.75" customHeight="1" thickBot="1"/>
    <row r="95" spans="1:2" ht="13.5" customHeight="1" thickBot="1">
      <c r="A95" s="104" t="s">
        <v>52</v>
      </c>
      <c r="B95" s="104"/>
    </row>
    <row r="96" spans="1:2" ht="21.75" thickBot="1">
      <c r="A96" s="24" t="s">
        <v>35</v>
      </c>
      <c r="B96" s="36" t="s">
        <v>280</v>
      </c>
    </row>
    <row r="97" spans="1:2" ht="13.5" customHeight="1">
      <c r="A97" s="16" t="s">
        <v>275</v>
      </c>
      <c r="B97" s="38">
        <v>8</v>
      </c>
    </row>
    <row r="98" spans="1:2" ht="13.5" customHeight="1">
      <c r="A98" s="17" t="s">
        <v>71</v>
      </c>
      <c r="B98" s="39">
        <v>1</v>
      </c>
    </row>
    <row r="99" spans="1:7" ht="13.5" customHeight="1">
      <c r="A99" s="17" t="s">
        <v>72</v>
      </c>
      <c r="B99" s="39">
        <v>3</v>
      </c>
      <c r="G99" s="87"/>
    </row>
    <row r="100" spans="1:2" ht="13.5" customHeight="1">
      <c r="A100" s="17" t="s">
        <v>73</v>
      </c>
      <c r="B100" s="39">
        <v>5</v>
      </c>
    </row>
    <row r="101" spans="1:2" ht="13.5" customHeight="1">
      <c r="A101" s="17" t="s">
        <v>74</v>
      </c>
      <c r="B101" s="39">
        <v>13</v>
      </c>
    </row>
    <row r="102" spans="1:2" ht="13.5" customHeight="1">
      <c r="A102" s="17" t="s">
        <v>27</v>
      </c>
      <c r="B102" s="39">
        <v>5</v>
      </c>
    </row>
    <row r="103" spans="1:2" ht="13.5" customHeight="1" thickBot="1">
      <c r="A103" s="17" t="s">
        <v>276</v>
      </c>
      <c r="B103" s="41">
        <v>5</v>
      </c>
    </row>
    <row r="104" spans="1:2" ht="21.75" thickBot="1">
      <c r="A104" s="50" t="s">
        <v>279</v>
      </c>
      <c r="B104" s="42">
        <v>4</v>
      </c>
    </row>
    <row r="105" spans="1:3" ht="13.5" customHeight="1">
      <c r="A105" s="2" t="s">
        <v>68</v>
      </c>
      <c r="B105" s="5"/>
      <c r="C105" s="5"/>
    </row>
    <row r="106" spans="1:3" ht="13.5" customHeight="1">
      <c r="A106" s="2"/>
      <c r="B106" s="5"/>
      <c r="C106" s="5"/>
    </row>
    <row r="107" spans="1:3" ht="19.5" customHeight="1">
      <c r="A107" s="1" t="s">
        <v>285</v>
      </c>
      <c r="B107" s="5"/>
      <c r="C107" s="5"/>
    </row>
    <row r="108" ht="6.75" customHeight="1" thickBot="1"/>
    <row r="109" spans="1:3" ht="13.5" customHeight="1" thickBot="1">
      <c r="A109" s="104" t="s">
        <v>52</v>
      </c>
      <c r="B109" s="104"/>
      <c r="C109" s="104"/>
    </row>
    <row r="110" spans="1:3" ht="13.5" customHeight="1" thickBot="1">
      <c r="A110" s="24" t="s">
        <v>35</v>
      </c>
      <c r="B110" s="36" t="s">
        <v>274</v>
      </c>
      <c r="C110" s="60" t="s">
        <v>89</v>
      </c>
    </row>
    <row r="111" spans="1:3" ht="13.5" customHeight="1">
      <c r="A111" s="16" t="s">
        <v>74</v>
      </c>
      <c r="B111" s="38">
        <f aca="true" t="shared" si="4" ref="B111:B117">C111*B$118</f>
        <v>12047.699999999999</v>
      </c>
      <c r="C111" s="62">
        <v>0.3</v>
      </c>
    </row>
    <row r="112" spans="1:3" ht="13.5" customHeight="1">
      <c r="A112" s="17" t="s">
        <v>73</v>
      </c>
      <c r="B112" s="39">
        <f t="shared" si="4"/>
        <v>6827.030000000001</v>
      </c>
      <c r="C112" s="78">
        <v>0.17</v>
      </c>
    </row>
    <row r="113" spans="1:8" ht="13.5" customHeight="1">
      <c r="A113" s="17" t="s">
        <v>275</v>
      </c>
      <c r="B113" s="39">
        <f t="shared" si="4"/>
        <v>5622.26</v>
      </c>
      <c r="C113" s="78">
        <v>0.14</v>
      </c>
      <c r="H113" s="87"/>
    </row>
    <row r="114" spans="1:3" ht="13.5" customHeight="1">
      <c r="A114" s="17" t="s">
        <v>71</v>
      </c>
      <c r="B114" s="39">
        <f t="shared" si="4"/>
        <v>4417.49</v>
      </c>
      <c r="C114" s="78">
        <v>0.11</v>
      </c>
    </row>
    <row r="115" spans="1:3" ht="13.5" customHeight="1">
      <c r="A115" s="17" t="s">
        <v>276</v>
      </c>
      <c r="B115" s="39">
        <f t="shared" si="4"/>
        <v>4417.49</v>
      </c>
      <c r="C115" s="78">
        <v>0.11</v>
      </c>
    </row>
    <row r="116" spans="1:3" ht="13.5" customHeight="1">
      <c r="A116" s="17" t="s">
        <v>72</v>
      </c>
      <c r="B116" s="39">
        <f t="shared" si="4"/>
        <v>4015.9</v>
      </c>
      <c r="C116" s="78">
        <v>0.1</v>
      </c>
    </row>
    <row r="117" spans="1:3" ht="13.5" customHeight="1" thickBot="1">
      <c r="A117" s="17" t="s">
        <v>27</v>
      </c>
      <c r="B117" s="41">
        <f t="shared" si="4"/>
        <v>2811.13</v>
      </c>
      <c r="C117" s="64">
        <v>0.07</v>
      </c>
    </row>
    <row r="118" spans="1:3" ht="13.5" customHeight="1" thickBot="1">
      <c r="A118" s="50" t="s">
        <v>95</v>
      </c>
      <c r="B118" s="42">
        <v>40159</v>
      </c>
      <c r="C118" s="68">
        <f>SUM(C111:C117)</f>
        <v>1</v>
      </c>
    </row>
    <row r="119" spans="1:3" ht="13.5" customHeight="1">
      <c r="A119" s="2" t="s">
        <v>68</v>
      </c>
      <c r="B119" s="5"/>
      <c r="C119" s="5"/>
    </row>
    <row r="121" spans="1:3" ht="19.5" customHeight="1">
      <c r="A121" s="1" t="s">
        <v>286</v>
      </c>
      <c r="B121" s="5"/>
      <c r="C121" s="5"/>
    </row>
    <row r="122" ht="6.75" customHeight="1" thickBot="1"/>
    <row r="123" spans="1:3" ht="13.5" customHeight="1" thickBot="1">
      <c r="A123" s="104" t="s">
        <v>52</v>
      </c>
      <c r="B123" s="104"/>
      <c r="C123" s="104"/>
    </row>
    <row r="124" spans="1:3" ht="13.5" customHeight="1" thickBot="1">
      <c r="A124" s="24" t="s">
        <v>51</v>
      </c>
      <c r="B124" s="36" t="s">
        <v>274</v>
      </c>
      <c r="C124" s="60" t="s">
        <v>89</v>
      </c>
    </row>
    <row r="125" spans="1:3" s="5" customFormat="1" ht="12.75">
      <c r="A125" s="16">
        <v>0</v>
      </c>
      <c r="B125" s="38">
        <v>96250</v>
      </c>
      <c r="C125" s="32">
        <f aca="true" t="shared" si="5" ref="C125:C138">B125/B$139</f>
        <v>0.3627353068646479</v>
      </c>
    </row>
    <row r="126" spans="1:3" s="5" customFormat="1" ht="12.75">
      <c r="A126" s="17" t="s">
        <v>53</v>
      </c>
      <c r="B126" s="39">
        <v>1174</v>
      </c>
      <c r="C126" s="33">
        <f t="shared" si="5"/>
        <v>0.004424428574120485</v>
      </c>
    </row>
    <row r="127" spans="1:3" s="5" customFormat="1" ht="12.75">
      <c r="A127" s="30" t="s">
        <v>54</v>
      </c>
      <c r="B127" s="39">
        <v>7822</v>
      </c>
      <c r="C127" s="33">
        <f t="shared" si="5"/>
        <v>0.029478603327743127</v>
      </c>
    </row>
    <row r="128" spans="1:3" s="5" customFormat="1" ht="12.75">
      <c r="A128" s="17" t="s">
        <v>55</v>
      </c>
      <c r="B128" s="39">
        <v>16539</v>
      </c>
      <c r="C128" s="33">
        <f t="shared" si="5"/>
        <v>0.06233017392451337</v>
      </c>
    </row>
    <row r="129" spans="1:3" s="5" customFormat="1" ht="12.75">
      <c r="A129" s="17" t="s">
        <v>56</v>
      </c>
      <c r="B129" s="39">
        <v>19680</v>
      </c>
      <c r="C129" s="33">
        <f t="shared" si="5"/>
        <v>0.07416759313346775</v>
      </c>
    </row>
    <row r="130" spans="1:3" s="5" customFormat="1" ht="12.75">
      <c r="A130" s="17" t="s">
        <v>57</v>
      </c>
      <c r="B130" s="39">
        <v>26297</v>
      </c>
      <c r="C130" s="33">
        <f t="shared" si="5"/>
        <v>0.09910493885319113</v>
      </c>
    </row>
    <row r="131" spans="1:3" s="5" customFormat="1" ht="12.75">
      <c r="A131" s="17" t="s">
        <v>58</v>
      </c>
      <c r="B131" s="39">
        <v>27369</v>
      </c>
      <c r="C131" s="33">
        <f t="shared" si="5"/>
        <v>0.10314496221899791</v>
      </c>
    </row>
    <row r="132" spans="1:3" s="5" customFormat="1" ht="12.75">
      <c r="A132" s="17" t="s">
        <v>59</v>
      </c>
      <c r="B132" s="39">
        <v>13911</v>
      </c>
      <c r="C132" s="33">
        <f t="shared" si="5"/>
        <v>0.05242608679266615</v>
      </c>
    </row>
    <row r="133" spans="1:3" s="5" customFormat="1" ht="12.75">
      <c r="A133" s="17" t="s">
        <v>60</v>
      </c>
      <c r="B133" s="39">
        <v>6804</v>
      </c>
      <c r="C133" s="33">
        <f t="shared" si="5"/>
        <v>0.02564208860163184</v>
      </c>
    </row>
    <row r="134" spans="1:3" s="5" customFormat="1" ht="12.75">
      <c r="A134" s="17" t="s">
        <v>61</v>
      </c>
      <c r="B134" s="39">
        <v>3373</v>
      </c>
      <c r="C134" s="33">
        <f t="shared" si="5"/>
        <v>0.012711752623942415</v>
      </c>
    </row>
    <row r="135" spans="1:3" s="5" customFormat="1" ht="12.75">
      <c r="A135" s="17" t="s">
        <v>62</v>
      </c>
      <c r="B135" s="39">
        <v>10969</v>
      </c>
      <c r="C135" s="33">
        <f t="shared" si="5"/>
        <v>0.04133863460777478</v>
      </c>
    </row>
    <row r="136" spans="1:3" s="5" customFormat="1" ht="12.75">
      <c r="A136" s="31" t="s">
        <v>63</v>
      </c>
      <c r="B136" s="40">
        <v>4142</v>
      </c>
      <c r="C136" s="33">
        <f t="shared" si="5"/>
        <v>0.015609866400346718</v>
      </c>
    </row>
    <row r="137" spans="1:3" s="5" customFormat="1" ht="12.75">
      <c r="A137" s="31" t="s">
        <v>64</v>
      </c>
      <c r="B137" s="40">
        <v>10549</v>
      </c>
      <c r="C137" s="33">
        <f t="shared" si="5"/>
        <v>0.03975578963236541</v>
      </c>
    </row>
    <row r="138" spans="1:3" s="5" customFormat="1" ht="13.5" thickBot="1">
      <c r="A138" s="18" t="s">
        <v>65</v>
      </c>
      <c r="B138" s="41">
        <v>20466</v>
      </c>
      <c r="C138" s="34">
        <f t="shared" si="5"/>
        <v>0.077129774444591</v>
      </c>
    </row>
    <row r="139" spans="1:3" s="23" customFormat="1" ht="13.5" thickBot="1">
      <c r="A139" s="50" t="s">
        <v>0</v>
      </c>
      <c r="B139" s="42">
        <f>SUM(B125:B138)</f>
        <v>265345</v>
      </c>
      <c r="C139" s="35">
        <f>SUM(C125:C138)</f>
        <v>1</v>
      </c>
    </row>
    <row r="140" s="5" customFormat="1" ht="12.75">
      <c r="A140" s="3" t="s">
        <v>180</v>
      </c>
    </row>
    <row r="141" s="5" customFormat="1" ht="12.75">
      <c r="A141" s="2" t="s">
        <v>68</v>
      </c>
    </row>
    <row r="143" spans="1:3" ht="19.5" customHeight="1">
      <c r="A143" s="1" t="s">
        <v>287</v>
      </c>
      <c r="B143" s="5"/>
      <c r="C143" s="5"/>
    </row>
    <row r="144" ht="6.75" customHeight="1" thickBot="1"/>
    <row r="145" spans="1:3" ht="13.5" customHeight="1" thickBot="1">
      <c r="A145" s="104" t="s">
        <v>52</v>
      </c>
      <c r="B145" s="104"/>
      <c r="C145" s="104"/>
    </row>
    <row r="146" spans="1:3" ht="13.5" customHeight="1" thickBot="1">
      <c r="A146" s="24" t="s">
        <v>35</v>
      </c>
      <c r="B146" s="36" t="s">
        <v>274</v>
      </c>
      <c r="C146" s="60" t="s">
        <v>89</v>
      </c>
    </row>
    <row r="147" spans="1:3" ht="13.5" customHeight="1">
      <c r="A147" s="16" t="s">
        <v>73</v>
      </c>
      <c r="B147" s="38">
        <f aca="true" t="shared" si="6" ref="B147:B153">C147*B$154</f>
        <v>100831.1</v>
      </c>
      <c r="C147" s="62">
        <v>0.38</v>
      </c>
    </row>
    <row r="148" spans="1:3" ht="13.5" customHeight="1">
      <c r="A148" s="17" t="s">
        <v>74</v>
      </c>
      <c r="B148" s="39">
        <f t="shared" si="6"/>
        <v>90217.3</v>
      </c>
      <c r="C148" s="78">
        <v>0.34</v>
      </c>
    </row>
    <row r="149" spans="1:8" ht="13.5" customHeight="1">
      <c r="A149" s="17" t="s">
        <v>71</v>
      </c>
      <c r="B149" s="39">
        <f t="shared" si="6"/>
        <v>26534.5</v>
      </c>
      <c r="C149" s="78">
        <v>0.1</v>
      </c>
      <c r="H149" s="87"/>
    </row>
    <row r="150" spans="1:3" ht="13.5" customHeight="1">
      <c r="A150" s="17" t="s">
        <v>275</v>
      </c>
      <c r="B150" s="39">
        <f t="shared" si="6"/>
        <v>13267.25</v>
      </c>
      <c r="C150" s="78">
        <v>0.05</v>
      </c>
    </row>
    <row r="151" spans="1:3" ht="13.5" customHeight="1">
      <c r="A151" s="17" t="s">
        <v>72</v>
      </c>
      <c r="B151" s="39">
        <f t="shared" si="6"/>
        <v>13267.25</v>
      </c>
      <c r="C151" s="78">
        <v>0.05</v>
      </c>
    </row>
    <row r="152" spans="1:3" ht="13.5" customHeight="1">
      <c r="A152" s="17" t="s">
        <v>276</v>
      </c>
      <c r="B152" s="39">
        <f t="shared" si="6"/>
        <v>13267.25</v>
      </c>
      <c r="C152" s="78">
        <v>0.05</v>
      </c>
    </row>
    <row r="153" spans="1:3" ht="13.5" customHeight="1" thickBot="1">
      <c r="A153" s="17" t="s">
        <v>27</v>
      </c>
      <c r="B153" s="41">
        <f t="shared" si="6"/>
        <v>7960.349999999999</v>
      </c>
      <c r="C153" s="64">
        <v>0.03</v>
      </c>
    </row>
    <row r="154" spans="1:3" ht="13.5" customHeight="1" thickBot="1">
      <c r="A154" s="50" t="s">
        <v>95</v>
      </c>
      <c r="B154" s="42">
        <v>265345</v>
      </c>
      <c r="C154" s="68">
        <f>SUM(C147:C153)</f>
        <v>1</v>
      </c>
    </row>
    <row r="155" spans="1:3" ht="13.5" customHeight="1">
      <c r="A155" s="2" t="s">
        <v>68</v>
      </c>
      <c r="B155" s="5"/>
      <c r="C155" s="5"/>
    </row>
    <row r="157" spans="1:3" ht="19.5" customHeight="1">
      <c r="A157" s="1" t="s">
        <v>288</v>
      </c>
      <c r="B157" s="5"/>
      <c r="C157" s="5"/>
    </row>
    <row r="158" ht="6.75" customHeight="1" thickBot="1"/>
    <row r="159" spans="1:2" ht="13.5" customHeight="1" thickBot="1">
      <c r="A159" s="104" t="s">
        <v>52</v>
      </c>
      <c r="B159" s="104"/>
    </row>
    <row r="160" spans="1:2" ht="21.75" thickBot="1">
      <c r="A160" s="24" t="s">
        <v>35</v>
      </c>
      <c r="B160" s="36" t="s">
        <v>280</v>
      </c>
    </row>
    <row r="161" spans="1:2" ht="13.5" customHeight="1">
      <c r="A161" s="16" t="s">
        <v>74</v>
      </c>
      <c r="B161" s="38">
        <v>109</v>
      </c>
    </row>
    <row r="162" spans="1:2" ht="13.5" customHeight="1">
      <c r="A162" s="17" t="s">
        <v>73</v>
      </c>
      <c r="B162" s="39">
        <v>83</v>
      </c>
    </row>
    <row r="163" spans="1:7" ht="13.5" customHeight="1">
      <c r="A163" s="17" t="s">
        <v>72</v>
      </c>
      <c r="B163" s="39">
        <v>39</v>
      </c>
      <c r="G163" s="87"/>
    </row>
    <row r="164" spans="1:2" ht="13.5" customHeight="1">
      <c r="A164" s="17" t="s">
        <v>27</v>
      </c>
      <c r="B164" s="39">
        <v>39</v>
      </c>
    </row>
    <row r="165" spans="1:2" ht="13.5" customHeight="1">
      <c r="A165" s="17" t="s">
        <v>276</v>
      </c>
      <c r="B165" s="39">
        <v>38</v>
      </c>
    </row>
    <row r="166" spans="1:2" ht="13.5" customHeight="1">
      <c r="A166" s="17" t="s">
        <v>71</v>
      </c>
      <c r="B166" s="39">
        <v>35</v>
      </c>
    </row>
    <row r="167" spans="1:2" ht="13.5" customHeight="1" thickBot="1">
      <c r="A167" s="17" t="s">
        <v>275</v>
      </c>
      <c r="B167" s="41">
        <v>34</v>
      </c>
    </row>
    <row r="168" spans="1:2" ht="21.75" thickBot="1">
      <c r="A168" s="50" t="s">
        <v>279</v>
      </c>
      <c r="B168" s="42">
        <v>65</v>
      </c>
    </row>
    <row r="169" spans="1:3" ht="13.5" customHeight="1">
      <c r="A169" s="2" t="s">
        <v>68</v>
      </c>
      <c r="B169" s="5"/>
      <c r="C169" s="5"/>
    </row>
    <row r="170" spans="1:2" ht="12.75">
      <c r="A170" s="88"/>
      <c r="B170" s="89"/>
    </row>
    <row r="172" spans="1:3" ht="19.5" customHeight="1">
      <c r="A172" s="1" t="s">
        <v>314</v>
      </c>
      <c r="B172" s="5"/>
      <c r="C172" s="5"/>
    </row>
    <row r="173" ht="6.75" customHeight="1" thickBot="1"/>
    <row r="174" spans="1:2" ht="13.5" customHeight="1" thickBot="1">
      <c r="A174" s="104" t="s">
        <v>52</v>
      </c>
      <c r="B174" s="104"/>
    </row>
    <row r="175" spans="1:2" ht="21.75" thickBot="1">
      <c r="A175" s="24" t="s">
        <v>35</v>
      </c>
      <c r="B175" s="36" t="s">
        <v>280</v>
      </c>
    </row>
    <row r="176" spans="1:2" ht="13.5" customHeight="1">
      <c r="A176" s="16" t="s">
        <v>74</v>
      </c>
      <c r="B176" s="38">
        <v>109</v>
      </c>
    </row>
    <row r="177" spans="1:2" ht="13.5" customHeight="1">
      <c r="A177" s="17" t="s">
        <v>73</v>
      </c>
      <c r="B177" s="39">
        <v>83</v>
      </c>
    </row>
    <row r="178" spans="1:7" ht="13.5" customHeight="1">
      <c r="A178" s="17" t="s">
        <v>72</v>
      </c>
      <c r="B178" s="39">
        <v>39</v>
      </c>
      <c r="G178" s="87"/>
    </row>
    <row r="179" spans="1:2" ht="13.5" customHeight="1">
      <c r="A179" s="17" t="s">
        <v>27</v>
      </c>
      <c r="B179" s="39">
        <v>39</v>
      </c>
    </row>
    <row r="180" spans="1:2" ht="13.5" customHeight="1">
      <c r="A180" s="17" t="s">
        <v>276</v>
      </c>
      <c r="B180" s="39">
        <v>38</v>
      </c>
    </row>
    <row r="181" spans="1:2" ht="13.5" customHeight="1">
      <c r="A181" s="17" t="s">
        <v>71</v>
      </c>
      <c r="B181" s="39">
        <v>35</v>
      </c>
    </row>
    <row r="182" spans="1:2" ht="13.5" customHeight="1" thickBot="1">
      <c r="A182" s="17" t="s">
        <v>275</v>
      </c>
      <c r="B182" s="41">
        <v>34</v>
      </c>
    </row>
    <row r="183" spans="1:2" ht="21.75" thickBot="1">
      <c r="A183" s="50" t="s">
        <v>279</v>
      </c>
      <c r="B183" s="42">
        <v>65</v>
      </c>
    </row>
    <row r="184" spans="1:3" ht="13.5" customHeight="1">
      <c r="A184" s="2" t="s">
        <v>68</v>
      </c>
      <c r="B184" s="5"/>
      <c r="C184" s="5"/>
    </row>
    <row r="185" spans="1:2" ht="12.75">
      <c r="A185" s="88"/>
      <c r="B185" s="89"/>
    </row>
    <row r="186" spans="1:3" ht="19.5" customHeight="1">
      <c r="A186" s="1" t="s">
        <v>315</v>
      </c>
      <c r="B186" s="5"/>
      <c r="C186" s="5"/>
    </row>
    <row r="187" ht="6.75" customHeight="1" thickBot="1"/>
    <row r="188" spans="1:3" ht="13.5" customHeight="1" thickBot="1">
      <c r="A188" s="104" t="s">
        <v>52</v>
      </c>
      <c r="B188" s="104"/>
      <c r="C188" s="104"/>
    </row>
    <row r="189" spans="1:3" ht="13.5" customHeight="1" thickBot="1">
      <c r="A189" s="24" t="s">
        <v>35</v>
      </c>
      <c r="B189" s="36" t="s">
        <v>274</v>
      </c>
      <c r="C189" s="60" t="s">
        <v>89</v>
      </c>
    </row>
    <row r="190" spans="1:3" ht="13.5" customHeight="1">
      <c r="A190" s="16" t="s">
        <v>73</v>
      </c>
      <c r="B190" s="38">
        <f aca="true" t="shared" si="7" ref="B190:B196">C190*B$197</f>
        <v>105003.86</v>
      </c>
      <c r="C190" s="90">
        <v>0.26</v>
      </c>
    </row>
    <row r="191" spans="1:3" ht="13.5" customHeight="1">
      <c r="A191" s="17" t="s">
        <v>74</v>
      </c>
      <c r="B191" s="39">
        <f t="shared" si="7"/>
        <v>100965.25</v>
      </c>
      <c r="C191" s="91">
        <v>0.25</v>
      </c>
    </row>
    <row r="192" spans="1:8" ht="13.5" customHeight="1">
      <c r="A192" s="17" t="s">
        <v>276</v>
      </c>
      <c r="B192" s="39">
        <f t="shared" si="7"/>
        <v>68656.37000000001</v>
      </c>
      <c r="C192" s="91">
        <v>0.17</v>
      </c>
      <c r="H192" s="87"/>
    </row>
    <row r="193" spans="1:3" ht="13.5" customHeight="1">
      <c r="A193" s="17" t="s">
        <v>27</v>
      </c>
      <c r="B193" s="39">
        <f t="shared" si="7"/>
        <v>36347.49</v>
      </c>
      <c r="C193" s="91">
        <v>0.09</v>
      </c>
    </row>
    <row r="194" spans="1:3" ht="13.5" customHeight="1">
      <c r="A194" s="17" t="s">
        <v>71</v>
      </c>
      <c r="B194" s="39">
        <f t="shared" si="7"/>
        <v>32308.88</v>
      </c>
      <c r="C194" s="91">
        <v>0.08</v>
      </c>
    </row>
    <row r="195" spans="1:3" ht="13.5" customHeight="1">
      <c r="A195" s="17" t="s">
        <v>72</v>
      </c>
      <c r="B195" s="39">
        <f t="shared" si="7"/>
        <v>32308.88</v>
      </c>
      <c r="C195" s="91">
        <v>0.08</v>
      </c>
    </row>
    <row r="196" spans="1:3" ht="13.5" customHeight="1" thickBot="1">
      <c r="A196" s="17" t="s">
        <v>275</v>
      </c>
      <c r="B196" s="41">
        <f t="shared" si="7"/>
        <v>28270.270000000004</v>
      </c>
      <c r="C196" s="92">
        <v>0.07</v>
      </c>
    </row>
    <row r="197" spans="1:3" ht="13.5" customHeight="1" thickBot="1">
      <c r="A197" s="50" t="s">
        <v>95</v>
      </c>
      <c r="B197" s="42">
        <v>403861</v>
      </c>
      <c r="C197" s="68">
        <f>SUM(C190:C196)</f>
        <v>1</v>
      </c>
    </row>
    <row r="198" spans="1:3" ht="13.5" customHeight="1">
      <c r="A198" s="2" t="s">
        <v>68</v>
      </c>
      <c r="B198" s="5"/>
      <c r="C198" s="5"/>
    </row>
    <row r="200" spans="1:3" ht="19.5" customHeight="1">
      <c r="A200" s="1" t="s">
        <v>316</v>
      </c>
      <c r="B200" s="5"/>
      <c r="C200" s="5"/>
    </row>
    <row r="201" ht="6.75" customHeight="1" thickBot="1"/>
    <row r="202" spans="1:2" ht="13.5" customHeight="1" thickBot="1">
      <c r="A202" s="104" t="s">
        <v>52</v>
      </c>
      <c r="B202" s="104"/>
    </row>
    <row r="203" spans="1:2" ht="21.75" thickBot="1">
      <c r="A203" s="24" t="s">
        <v>35</v>
      </c>
      <c r="B203" s="36" t="s">
        <v>280</v>
      </c>
    </row>
    <row r="204" spans="1:2" ht="13.5" customHeight="1">
      <c r="A204" s="16" t="s">
        <v>74</v>
      </c>
      <c r="B204" s="38">
        <v>121</v>
      </c>
    </row>
    <row r="205" spans="1:2" ht="13.5" customHeight="1">
      <c r="A205" s="17" t="s">
        <v>27</v>
      </c>
      <c r="B205" s="39">
        <v>95</v>
      </c>
    </row>
    <row r="206" spans="1:7" ht="13.5" customHeight="1">
      <c r="A206" s="17" t="s">
        <v>276</v>
      </c>
      <c r="B206" s="39">
        <v>94</v>
      </c>
      <c r="G206" s="87"/>
    </row>
    <row r="207" spans="1:2" ht="13.5" customHeight="1">
      <c r="A207" s="17" t="s">
        <v>73</v>
      </c>
      <c r="B207" s="39">
        <v>64</v>
      </c>
    </row>
    <row r="208" spans="1:2" ht="13.5" customHeight="1">
      <c r="A208" s="17" t="s">
        <v>275</v>
      </c>
      <c r="B208" s="39">
        <v>55</v>
      </c>
    </row>
    <row r="209" spans="1:2" ht="13.5" customHeight="1">
      <c r="A209" s="17" t="s">
        <v>72</v>
      </c>
      <c r="B209" s="39">
        <v>50</v>
      </c>
    </row>
    <row r="210" spans="1:2" ht="13.5" customHeight="1" thickBot="1">
      <c r="A210" s="17" t="s">
        <v>71</v>
      </c>
      <c r="B210" s="41">
        <v>48</v>
      </c>
    </row>
    <row r="211" spans="1:2" ht="21.75" thickBot="1">
      <c r="A211" s="50" t="s">
        <v>279</v>
      </c>
      <c r="B211" s="42">
        <v>69</v>
      </c>
    </row>
    <row r="212" s="5" customFormat="1" ht="12.75">
      <c r="A212" s="2" t="s">
        <v>68</v>
      </c>
    </row>
    <row r="214" spans="1:3" ht="19.5" customHeight="1">
      <c r="A214" s="1" t="s">
        <v>317</v>
      </c>
      <c r="B214" s="5"/>
      <c r="C214" s="5"/>
    </row>
    <row r="215" ht="6.75" customHeight="1" thickBot="1"/>
    <row r="216" spans="1:3" ht="13.5" customHeight="1" thickBot="1">
      <c r="A216" s="104" t="s">
        <v>52</v>
      </c>
      <c r="B216" s="104"/>
      <c r="C216" s="104"/>
    </row>
    <row r="217" spans="1:3" ht="13.5" customHeight="1" thickBot="1">
      <c r="A217" s="24" t="s">
        <v>51</v>
      </c>
      <c r="B217" s="36" t="s">
        <v>274</v>
      </c>
      <c r="C217" s="60" t="s">
        <v>89</v>
      </c>
    </row>
    <row r="218" spans="1:3" s="5" customFormat="1" ht="12.75">
      <c r="A218" s="16">
        <v>0</v>
      </c>
      <c r="B218" s="38">
        <v>115524</v>
      </c>
      <c r="C218" s="32">
        <f aca="true" t="shared" si="8" ref="C218:C231">B218/B$232</f>
        <v>0.28604891286853645</v>
      </c>
    </row>
    <row r="219" spans="1:3" s="5" customFormat="1" ht="12.75">
      <c r="A219" s="17" t="s">
        <v>53</v>
      </c>
      <c r="B219" s="39">
        <v>3420</v>
      </c>
      <c r="C219" s="33">
        <f t="shared" si="8"/>
        <v>0.008468260119199428</v>
      </c>
    </row>
    <row r="220" spans="1:3" s="5" customFormat="1" ht="12.75">
      <c r="A220" s="30" t="s">
        <v>54</v>
      </c>
      <c r="B220" s="39">
        <v>19834</v>
      </c>
      <c r="C220" s="33">
        <f t="shared" si="8"/>
        <v>0.049110956492456566</v>
      </c>
    </row>
    <row r="221" spans="1:3" s="5" customFormat="1" ht="12.75">
      <c r="A221" s="17" t="s">
        <v>55</v>
      </c>
      <c r="B221" s="39">
        <v>49248</v>
      </c>
      <c r="C221" s="33">
        <f t="shared" si="8"/>
        <v>0.12194294571647175</v>
      </c>
    </row>
    <row r="222" spans="1:3" s="5" customFormat="1" ht="12.75">
      <c r="A222" s="17" t="s">
        <v>56</v>
      </c>
      <c r="B222" s="39">
        <v>46169</v>
      </c>
      <c r="C222" s="33">
        <f t="shared" si="8"/>
        <v>0.11431903550974222</v>
      </c>
    </row>
    <row r="223" spans="1:3" s="5" customFormat="1" ht="12.75">
      <c r="A223" s="17" t="s">
        <v>57</v>
      </c>
      <c r="B223" s="39">
        <v>55615</v>
      </c>
      <c r="C223" s="33">
        <f t="shared" si="8"/>
        <v>0.13770827091499302</v>
      </c>
    </row>
    <row r="224" spans="1:3" s="5" customFormat="1" ht="12.75">
      <c r="A224" s="17" t="s">
        <v>58</v>
      </c>
      <c r="B224" s="39">
        <v>44356</v>
      </c>
      <c r="C224" s="33">
        <f t="shared" si="8"/>
        <v>0.10982986720678649</v>
      </c>
    </row>
    <row r="225" spans="1:3" s="5" customFormat="1" ht="12.75">
      <c r="A225" s="17" t="s">
        <v>59</v>
      </c>
      <c r="B225" s="39">
        <v>22913</v>
      </c>
      <c r="C225" s="33">
        <f t="shared" si="8"/>
        <v>0.05673486669918611</v>
      </c>
    </row>
    <row r="226" spans="1:3" s="5" customFormat="1" ht="12.75">
      <c r="A226" s="17" t="s">
        <v>60</v>
      </c>
      <c r="B226" s="39">
        <v>10785</v>
      </c>
      <c r="C226" s="33">
        <f t="shared" si="8"/>
        <v>0.026704732568878897</v>
      </c>
    </row>
    <row r="227" spans="1:3" s="5" customFormat="1" ht="12.75">
      <c r="A227" s="17" t="s">
        <v>61</v>
      </c>
      <c r="B227" s="39">
        <v>5607</v>
      </c>
      <c r="C227" s="33">
        <f t="shared" si="8"/>
        <v>0.013883489616476957</v>
      </c>
    </row>
    <row r="228" spans="1:3" s="5" customFormat="1" ht="12.75">
      <c r="A228" s="17" t="s">
        <v>62</v>
      </c>
      <c r="B228" s="39">
        <v>12144</v>
      </c>
      <c r="C228" s="33">
        <f t="shared" si="8"/>
        <v>0.030069751721508144</v>
      </c>
    </row>
    <row r="229" spans="1:3" s="5" customFormat="1" ht="12.75">
      <c r="A229" s="31" t="s">
        <v>63</v>
      </c>
      <c r="B229" s="40">
        <v>6511</v>
      </c>
      <c r="C229" s="33">
        <f t="shared" si="8"/>
        <v>0.01612188351932967</v>
      </c>
    </row>
    <row r="230" spans="1:3" s="5" customFormat="1" ht="12.75">
      <c r="A230" s="31" t="s">
        <v>64</v>
      </c>
      <c r="B230" s="40">
        <v>9146</v>
      </c>
      <c r="C230" s="33">
        <f t="shared" si="8"/>
        <v>0.022646405570233324</v>
      </c>
    </row>
    <row r="231" spans="1:3" s="5" customFormat="1" ht="13.5" thickBot="1">
      <c r="A231" s="18" t="s">
        <v>65</v>
      </c>
      <c r="B231" s="41">
        <v>2589</v>
      </c>
      <c r="C231" s="34">
        <f t="shared" si="8"/>
        <v>0.00641062147620097</v>
      </c>
    </row>
    <row r="232" spans="1:3" s="23" customFormat="1" ht="13.5" thickBot="1">
      <c r="A232" s="50" t="s">
        <v>0</v>
      </c>
      <c r="B232" s="42">
        <f>SUM(B218:B231)</f>
        <v>403861</v>
      </c>
      <c r="C232" s="35">
        <f>SUM(C218:C231)</f>
        <v>1</v>
      </c>
    </row>
    <row r="233" s="5" customFormat="1" ht="12.75">
      <c r="A233" s="3" t="s">
        <v>180</v>
      </c>
    </row>
    <row r="234" s="5" customFormat="1" ht="12.75">
      <c r="A234" s="2" t="s">
        <v>68</v>
      </c>
    </row>
    <row r="236" spans="1:3" ht="19.5" customHeight="1">
      <c r="A236" s="1" t="s">
        <v>318</v>
      </c>
      <c r="B236" s="5"/>
      <c r="C236" s="5"/>
    </row>
    <row r="237" ht="6.75" customHeight="1" thickBot="1"/>
    <row r="238" spans="1:3" ht="13.5" customHeight="1" thickBot="1">
      <c r="A238" s="104" t="s">
        <v>52</v>
      </c>
      <c r="B238" s="104"/>
      <c r="C238" s="104"/>
    </row>
    <row r="239" spans="1:3" ht="13.5" customHeight="1" thickBot="1">
      <c r="A239" s="24" t="s">
        <v>35</v>
      </c>
      <c r="B239" s="36" t="s">
        <v>274</v>
      </c>
      <c r="C239" s="60" t="s">
        <v>89</v>
      </c>
    </row>
    <row r="240" spans="1:3" ht="13.5" customHeight="1">
      <c r="A240" s="16" t="s">
        <v>73</v>
      </c>
      <c r="B240" s="38">
        <f aca="true" t="shared" si="9" ref="B240:B246">B$247*C240</f>
        <v>60366.75</v>
      </c>
      <c r="C240" s="62">
        <v>0.25</v>
      </c>
    </row>
    <row r="241" spans="1:3" ht="13.5" customHeight="1">
      <c r="A241" s="17" t="s">
        <v>74</v>
      </c>
      <c r="B241" s="39">
        <f t="shared" si="9"/>
        <v>60366.75</v>
      </c>
      <c r="C241" s="78">
        <v>0.25</v>
      </c>
    </row>
    <row r="242" spans="1:8" ht="13.5" customHeight="1">
      <c r="A242" s="17" t="s">
        <v>276</v>
      </c>
      <c r="B242" s="39">
        <f t="shared" si="9"/>
        <v>48293.4</v>
      </c>
      <c r="C242" s="78">
        <v>0.2</v>
      </c>
      <c r="H242" s="87"/>
    </row>
    <row r="243" spans="1:3" ht="13.5" customHeight="1">
      <c r="A243" s="17" t="s">
        <v>72</v>
      </c>
      <c r="B243" s="39">
        <f t="shared" si="9"/>
        <v>19317.36</v>
      </c>
      <c r="C243" s="78">
        <v>0.08</v>
      </c>
    </row>
    <row r="244" spans="1:3" ht="13.5" customHeight="1">
      <c r="A244" s="17" t="s">
        <v>27</v>
      </c>
      <c r="B244" s="39">
        <f t="shared" si="9"/>
        <v>19317.36</v>
      </c>
      <c r="C244" s="78">
        <v>0.08</v>
      </c>
    </row>
    <row r="245" spans="1:3" ht="13.5" customHeight="1">
      <c r="A245" s="17" t="s">
        <v>275</v>
      </c>
      <c r="B245" s="39">
        <f t="shared" si="9"/>
        <v>16902.690000000002</v>
      </c>
      <c r="C245" s="78">
        <v>0.07</v>
      </c>
    </row>
    <row r="246" spans="1:3" ht="13.5" customHeight="1" thickBot="1">
      <c r="A246" s="17" t="s">
        <v>71</v>
      </c>
      <c r="B246" s="41">
        <f t="shared" si="9"/>
        <v>16902.690000000002</v>
      </c>
      <c r="C246" s="64">
        <v>0.07</v>
      </c>
    </row>
    <row r="247" spans="1:3" ht="13.5" customHeight="1" thickBot="1">
      <c r="A247" s="50" t="s">
        <v>95</v>
      </c>
      <c r="B247" s="42">
        <v>241467</v>
      </c>
      <c r="C247" s="68">
        <f>SUM(C240:C246)</f>
        <v>1</v>
      </c>
    </row>
    <row r="248" spans="1:3" ht="13.5" customHeight="1">
      <c r="A248" s="2" t="s">
        <v>68</v>
      </c>
      <c r="B248" s="5"/>
      <c r="C248" s="5"/>
    </row>
    <row r="250" spans="1:3" ht="19.5" customHeight="1">
      <c r="A250" s="1" t="s">
        <v>319</v>
      </c>
      <c r="B250" s="5"/>
      <c r="C250" s="5"/>
    </row>
    <row r="251" ht="6.75" customHeight="1" thickBot="1"/>
    <row r="252" spans="1:2" ht="13.5" customHeight="1" thickBot="1">
      <c r="A252" s="104" t="s">
        <v>52</v>
      </c>
      <c r="B252" s="104"/>
    </row>
    <row r="253" spans="1:2" ht="21.75" thickBot="1">
      <c r="A253" s="24" t="s">
        <v>35</v>
      </c>
      <c r="B253" s="36" t="s">
        <v>280</v>
      </c>
    </row>
    <row r="254" spans="1:2" ht="13.5" customHeight="1">
      <c r="A254" s="16" t="s">
        <v>74</v>
      </c>
      <c r="B254" s="38">
        <v>73</v>
      </c>
    </row>
    <row r="255" spans="1:2" ht="13.5" customHeight="1">
      <c r="A255" s="17" t="s">
        <v>276</v>
      </c>
      <c r="B255" s="39">
        <v>64</v>
      </c>
    </row>
    <row r="256" spans="1:7" ht="13.5" customHeight="1">
      <c r="A256" s="17" t="s">
        <v>27</v>
      </c>
      <c r="B256" s="39">
        <v>55</v>
      </c>
      <c r="G256" s="87"/>
    </row>
    <row r="257" spans="1:2" ht="13.5" customHeight="1">
      <c r="A257" s="17" t="s">
        <v>73</v>
      </c>
      <c r="B257" s="39">
        <v>36</v>
      </c>
    </row>
    <row r="258" spans="1:2" ht="13.5" customHeight="1">
      <c r="A258" s="17" t="s">
        <v>275</v>
      </c>
      <c r="B258" s="39">
        <v>31</v>
      </c>
    </row>
    <row r="259" spans="1:2" ht="13.5" customHeight="1">
      <c r="A259" s="17" t="s">
        <v>71</v>
      </c>
      <c r="B259" s="39">
        <v>27</v>
      </c>
    </row>
    <row r="260" spans="1:2" ht="13.5" customHeight="1" thickBot="1">
      <c r="A260" s="17" t="s">
        <v>72</v>
      </c>
      <c r="B260" s="41">
        <v>17</v>
      </c>
    </row>
    <row r="261" spans="1:2" ht="21.75" thickBot="1">
      <c r="A261" s="50" t="s">
        <v>279</v>
      </c>
      <c r="B261" s="42">
        <v>41</v>
      </c>
    </row>
    <row r="262" spans="1:3" ht="13.5" customHeight="1">
      <c r="A262" s="2" t="s">
        <v>68</v>
      </c>
      <c r="B262" s="5"/>
      <c r="C262" s="5"/>
    </row>
    <row r="263" spans="1:3" ht="13.5" customHeight="1">
      <c r="A263" s="2"/>
      <c r="B263" s="5"/>
      <c r="C263" s="5"/>
    </row>
    <row r="264" spans="1:3" ht="19.5" customHeight="1">
      <c r="A264" s="1" t="s">
        <v>320</v>
      </c>
      <c r="B264" s="5"/>
      <c r="C264" s="5"/>
    </row>
    <row r="265" ht="6.75" customHeight="1" thickBot="1"/>
    <row r="266" spans="1:3" ht="13.5" customHeight="1" thickBot="1">
      <c r="A266" s="104" t="s">
        <v>52</v>
      </c>
      <c r="B266" s="104"/>
      <c r="C266" s="104"/>
    </row>
    <row r="267" spans="1:3" ht="13.5" customHeight="1" thickBot="1">
      <c r="A267" s="24" t="s">
        <v>35</v>
      </c>
      <c r="B267" s="36" t="s">
        <v>274</v>
      </c>
      <c r="C267" s="60" t="s">
        <v>89</v>
      </c>
    </row>
    <row r="268" spans="1:3" ht="13.5" customHeight="1">
      <c r="A268" s="16" t="s">
        <v>275</v>
      </c>
      <c r="B268" s="38">
        <f>C268*B$273</f>
        <v>4254.25</v>
      </c>
      <c r="C268" s="62">
        <v>0.55</v>
      </c>
    </row>
    <row r="269" spans="1:3" ht="13.5" customHeight="1">
      <c r="A269" s="17" t="s">
        <v>72</v>
      </c>
      <c r="B269" s="39">
        <f>C269*B$273</f>
        <v>2011.1000000000001</v>
      </c>
      <c r="C269" s="78">
        <v>0.26</v>
      </c>
    </row>
    <row r="270" spans="1:8" ht="13.5" customHeight="1">
      <c r="A270" s="17" t="s">
        <v>74</v>
      </c>
      <c r="B270" s="39">
        <f>C270*B$273</f>
        <v>696.15</v>
      </c>
      <c r="C270" s="78">
        <v>0.09</v>
      </c>
      <c r="H270" s="87"/>
    </row>
    <row r="271" spans="1:3" ht="13.5" customHeight="1">
      <c r="A271" s="17" t="s">
        <v>276</v>
      </c>
      <c r="B271" s="39">
        <f>C271*B$273</f>
        <v>541.45</v>
      </c>
      <c r="C271" s="78">
        <v>0.07</v>
      </c>
    </row>
    <row r="272" spans="1:3" ht="13.5" customHeight="1" thickBot="1">
      <c r="A272" s="17" t="s">
        <v>71</v>
      </c>
      <c r="B272" s="41">
        <f>C272*B$273</f>
        <v>232.04999999999998</v>
      </c>
      <c r="C272" s="64">
        <v>0.03</v>
      </c>
    </row>
    <row r="273" spans="1:3" ht="13.5" customHeight="1" thickBot="1">
      <c r="A273" s="50" t="s">
        <v>95</v>
      </c>
      <c r="B273" s="42">
        <v>7735</v>
      </c>
      <c r="C273" s="68">
        <f>SUM(C268:C272)</f>
        <v>1</v>
      </c>
    </row>
    <row r="274" spans="1:3" ht="13.5" customHeight="1">
      <c r="A274" s="2" t="s">
        <v>68</v>
      </c>
      <c r="B274" s="5"/>
      <c r="C274" s="5"/>
    </row>
    <row r="276" spans="1:3" ht="19.5" customHeight="1">
      <c r="A276" s="1" t="s">
        <v>321</v>
      </c>
      <c r="B276" s="5"/>
      <c r="C276" s="5"/>
    </row>
    <row r="277" ht="6.75" customHeight="1" thickBot="1"/>
    <row r="278" spans="1:3" ht="13.5" customHeight="1" thickBot="1">
      <c r="A278" s="104" t="s">
        <v>52</v>
      </c>
      <c r="B278" s="104"/>
      <c r="C278" s="104"/>
    </row>
    <row r="279" spans="1:3" ht="13.5" customHeight="1" thickBot="1">
      <c r="A279" s="24" t="s">
        <v>35</v>
      </c>
      <c r="B279" s="36" t="s">
        <v>274</v>
      </c>
      <c r="C279" s="60" t="s">
        <v>89</v>
      </c>
    </row>
    <row r="280" spans="1:3" ht="13.5" customHeight="1">
      <c r="A280" s="16" t="s">
        <v>72</v>
      </c>
      <c r="B280" s="38">
        <f aca="true" t="shared" si="10" ref="B280:B286">C280*B$287</f>
        <v>42327</v>
      </c>
      <c r="C280" s="62">
        <v>0.25</v>
      </c>
    </row>
    <row r="281" spans="1:3" ht="13.5" customHeight="1">
      <c r="A281" s="17" t="s">
        <v>275</v>
      </c>
      <c r="B281" s="39">
        <f t="shared" si="10"/>
        <v>30475.44</v>
      </c>
      <c r="C281" s="78">
        <v>0.18</v>
      </c>
    </row>
    <row r="282" spans="1:8" ht="13.5" customHeight="1">
      <c r="A282" s="17" t="s">
        <v>276</v>
      </c>
      <c r="B282" s="39">
        <f t="shared" si="10"/>
        <v>27089.28</v>
      </c>
      <c r="C282" s="78">
        <v>0.16</v>
      </c>
      <c r="H282" s="87"/>
    </row>
    <row r="283" spans="1:3" ht="13.5" customHeight="1">
      <c r="A283" s="17" t="s">
        <v>71</v>
      </c>
      <c r="B283" s="39">
        <f t="shared" si="10"/>
        <v>22010.04</v>
      </c>
      <c r="C283" s="78">
        <v>0.13</v>
      </c>
    </row>
    <row r="284" spans="1:3" ht="13.5" customHeight="1">
      <c r="A284" s="17" t="s">
        <v>73</v>
      </c>
      <c r="B284" s="39">
        <f t="shared" si="10"/>
        <v>20316.96</v>
      </c>
      <c r="C284" s="78">
        <v>0.12</v>
      </c>
    </row>
    <row r="285" spans="1:3" ht="13.5" customHeight="1">
      <c r="A285" s="17" t="s">
        <v>27</v>
      </c>
      <c r="B285" s="39">
        <f t="shared" si="10"/>
        <v>18623.88</v>
      </c>
      <c r="C285" s="78">
        <v>0.11</v>
      </c>
    </row>
    <row r="286" spans="1:3" ht="13.5" customHeight="1" thickBot="1">
      <c r="A286" s="17" t="s">
        <v>74</v>
      </c>
      <c r="B286" s="41">
        <f t="shared" si="10"/>
        <v>8465.4</v>
      </c>
      <c r="C286" s="64">
        <v>0.05</v>
      </c>
    </row>
    <row r="287" spans="1:3" ht="13.5" customHeight="1" thickBot="1">
      <c r="A287" s="50" t="s">
        <v>95</v>
      </c>
      <c r="B287" s="42">
        <v>169308</v>
      </c>
      <c r="C287" s="68">
        <f>SUM(C280:C286)</f>
        <v>1</v>
      </c>
    </row>
    <row r="288" spans="1:3" ht="13.5" customHeight="1">
      <c r="A288" s="2" t="s">
        <v>68</v>
      </c>
      <c r="B288" s="5"/>
      <c r="C288" s="5"/>
    </row>
    <row r="290" spans="1:3" ht="19.5" customHeight="1">
      <c r="A290" s="1" t="s">
        <v>322</v>
      </c>
      <c r="B290" s="5"/>
      <c r="C290" s="5"/>
    </row>
    <row r="291" ht="6.75" customHeight="1" thickBot="1"/>
    <row r="292" spans="1:2" ht="13.5" customHeight="1" thickBot="1">
      <c r="A292" s="104" t="s">
        <v>52</v>
      </c>
      <c r="B292" s="104"/>
    </row>
    <row r="293" spans="1:2" ht="21.75" thickBot="1">
      <c r="A293" s="24" t="s">
        <v>35</v>
      </c>
      <c r="B293" s="36" t="s">
        <v>280</v>
      </c>
    </row>
    <row r="294" spans="1:2" ht="13.5" customHeight="1">
      <c r="A294" s="16" t="s">
        <v>72</v>
      </c>
      <c r="B294" s="38">
        <v>57</v>
      </c>
    </row>
    <row r="295" spans="1:2" ht="13.5" customHeight="1">
      <c r="A295" s="17" t="s">
        <v>275</v>
      </c>
      <c r="B295" s="39">
        <v>30</v>
      </c>
    </row>
    <row r="296" spans="1:7" ht="13.5" customHeight="1">
      <c r="A296" s="17" t="s">
        <v>74</v>
      </c>
      <c r="B296" s="39">
        <v>30</v>
      </c>
      <c r="G296" s="87"/>
    </row>
    <row r="297" spans="1:2" ht="13.5" customHeight="1">
      <c r="A297" s="17" t="s">
        <v>27</v>
      </c>
      <c r="B297" s="39">
        <v>26</v>
      </c>
    </row>
    <row r="298" spans="1:2" ht="13.5" customHeight="1">
      <c r="A298" s="17" t="s">
        <v>71</v>
      </c>
      <c r="B298" s="39">
        <v>22</v>
      </c>
    </row>
    <row r="299" spans="1:2" ht="13.5" customHeight="1">
      <c r="A299" s="17" t="s">
        <v>276</v>
      </c>
      <c r="B299" s="39">
        <v>20</v>
      </c>
    </row>
    <row r="300" spans="1:2" ht="13.5" customHeight="1" thickBot="1">
      <c r="A300" s="17" t="s">
        <v>73</v>
      </c>
      <c r="B300" s="41">
        <v>19</v>
      </c>
    </row>
    <row r="301" spans="1:2" ht="21.75" thickBot="1">
      <c r="A301" s="50" t="s">
        <v>279</v>
      </c>
      <c r="B301" s="42">
        <v>27</v>
      </c>
    </row>
    <row r="302" spans="1:3" ht="13.5" customHeight="1">
      <c r="A302" s="2" t="s">
        <v>68</v>
      </c>
      <c r="B302" s="5"/>
      <c r="C302" s="5"/>
    </row>
    <row r="303" spans="1:3" ht="13.5" customHeight="1">
      <c r="A303" s="2"/>
      <c r="B303" s="5"/>
      <c r="C303" s="5"/>
    </row>
    <row r="304" spans="1:3" ht="19.5" customHeight="1">
      <c r="A304" s="1" t="s">
        <v>323</v>
      </c>
      <c r="B304" s="5"/>
      <c r="C304" s="5"/>
    </row>
    <row r="305" ht="6.75" customHeight="1" thickBot="1"/>
    <row r="306" spans="1:3" ht="13.5" customHeight="1" thickBot="1">
      <c r="A306" s="104" t="s">
        <v>52</v>
      </c>
      <c r="B306" s="104"/>
      <c r="C306" s="104"/>
    </row>
    <row r="307" spans="1:3" ht="13.5" customHeight="1" thickBot="1">
      <c r="A307" s="24" t="s">
        <v>51</v>
      </c>
      <c r="B307" s="36" t="s">
        <v>274</v>
      </c>
      <c r="C307" s="60" t="s">
        <v>89</v>
      </c>
    </row>
    <row r="308" spans="1:3" s="5" customFormat="1" ht="12.75">
      <c r="A308" s="16">
        <v>0</v>
      </c>
      <c r="B308" s="38">
        <v>34493</v>
      </c>
      <c r="C308" s="32">
        <f aca="true" t="shared" si="11" ref="C308:C321">B308/B$322</f>
        <v>0.2037292980839653</v>
      </c>
    </row>
    <row r="309" spans="1:3" s="5" customFormat="1" ht="12.75">
      <c r="A309" s="17" t="s">
        <v>53</v>
      </c>
      <c r="B309" s="39">
        <v>1708</v>
      </c>
      <c r="C309" s="33">
        <f t="shared" si="11"/>
        <v>0.010088123420039218</v>
      </c>
    </row>
    <row r="310" spans="1:3" s="5" customFormat="1" ht="12.75">
      <c r="A310" s="30" t="s">
        <v>54</v>
      </c>
      <c r="B310" s="39">
        <v>13121</v>
      </c>
      <c r="C310" s="33">
        <f t="shared" si="11"/>
        <v>0.07749781463368535</v>
      </c>
    </row>
    <row r="311" spans="1:3" s="5" customFormat="1" ht="12.75">
      <c r="A311" s="17" t="s">
        <v>55</v>
      </c>
      <c r="B311" s="39">
        <v>30817</v>
      </c>
      <c r="C311" s="33">
        <f t="shared" si="11"/>
        <v>0.18201738842819004</v>
      </c>
    </row>
    <row r="312" spans="1:3" s="5" customFormat="1" ht="12.75">
      <c r="A312" s="17" t="s">
        <v>56</v>
      </c>
      <c r="B312" s="39">
        <v>31247</v>
      </c>
      <c r="C312" s="33">
        <f t="shared" si="11"/>
        <v>0.1845571384695348</v>
      </c>
    </row>
    <row r="313" spans="1:3" s="5" customFormat="1" ht="12.75">
      <c r="A313" s="17" t="s">
        <v>57</v>
      </c>
      <c r="B313" s="39">
        <v>26264</v>
      </c>
      <c r="C313" s="33">
        <f t="shared" si="11"/>
        <v>0.15512556996716045</v>
      </c>
    </row>
    <row r="314" spans="1:3" s="5" customFormat="1" ht="12.75">
      <c r="A314" s="17" t="s">
        <v>58</v>
      </c>
      <c r="B314" s="39">
        <v>17015</v>
      </c>
      <c r="C314" s="33">
        <f t="shared" si="11"/>
        <v>0.10049731849646798</v>
      </c>
    </row>
    <row r="315" spans="1:3" s="5" customFormat="1" ht="12.75">
      <c r="A315" s="17" t="s">
        <v>59</v>
      </c>
      <c r="B315" s="39">
        <v>6731</v>
      </c>
      <c r="C315" s="33">
        <f t="shared" si="11"/>
        <v>0.039755947740213106</v>
      </c>
    </row>
    <row r="316" spans="1:3" s="5" customFormat="1" ht="12.75">
      <c r="A316" s="17" t="s">
        <v>60</v>
      </c>
      <c r="B316" s="39">
        <v>2238</v>
      </c>
      <c r="C316" s="33">
        <f t="shared" si="11"/>
        <v>0.01321851300588277</v>
      </c>
    </row>
    <row r="317" spans="1:3" s="5" customFormat="1" ht="12.75">
      <c r="A317" s="17" t="s">
        <v>61</v>
      </c>
      <c r="B317" s="39">
        <v>1580</v>
      </c>
      <c r="C317" s="33">
        <f t="shared" si="11"/>
        <v>0.009332104803080776</v>
      </c>
    </row>
    <row r="318" spans="1:3" s="5" customFormat="1" ht="12.75">
      <c r="A318" s="17" t="s">
        <v>62</v>
      </c>
      <c r="B318" s="39">
        <v>2134</v>
      </c>
      <c r="C318" s="33">
        <f t="shared" si="11"/>
        <v>0.012604247879604034</v>
      </c>
    </row>
    <row r="319" spans="1:3" s="5" customFormat="1" ht="12.75">
      <c r="A319" s="31" t="s">
        <v>63</v>
      </c>
      <c r="B319" s="40">
        <v>569</v>
      </c>
      <c r="C319" s="33">
        <f t="shared" si="11"/>
        <v>0.003360739008198077</v>
      </c>
    </row>
    <row r="320" spans="1:3" s="5" customFormat="1" ht="12.75">
      <c r="A320" s="31" t="s">
        <v>64</v>
      </c>
      <c r="B320" s="40">
        <v>1065</v>
      </c>
      <c r="C320" s="33">
        <f t="shared" si="11"/>
        <v>0.006290311148912042</v>
      </c>
    </row>
    <row r="321" spans="1:3" s="5" customFormat="1" ht="13.5" thickBot="1">
      <c r="A321" s="18" t="s">
        <v>65</v>
      </c>
      <c r="B321" s="41">
        <v>326</v>
      </c>
      <c r="C321" s="34">
        <f t="shared" si="11"/>
        <v>0.0019254849150660335</v>
      </c>
    </row>
    <row r="322" spans="1:3" s="23" customFormat="1" ht="13.5" thickBot="1">
      <c r="A322" s="50" t="s">
        <v>0</v>
      </c>
      <c r="B322" s="42">
        <f>SUM(B308:B321)</f>
        <v>169308</v>
      </c>
      <c r="C322" s="35">
        <f>SUM(C308:C321)</f>
        <v>1</v>
      </c>
    </row>
    <row r="323" s="5" customFormat="1" ht="12.75">
      <c r="A323" s="3" t="s">
        <v>180</v>
      </c>
    </row>
    <row r="324" s="5" customFormat="1" ht="12.75">
      <c r="A324" s="2" t="s">
        <v>68</v>
      </c>
    </row>
    <row r="325" s="5" customFormat="1" ht="12.75">
      <c r="A325" s="2"/>
    </row>
    <row r="326" spans="1:3" ht="19.5" customHeight="1">
      <c r="A326" s="1" t="s">
        <v>324</v>
      </c>
      <c r="B326" s="5"/>
      <c r="C326" s="5"/>
    </row>
    <row r="327" ht="6.75" customHeight="1" thickBot="1"/>
    <row r="328" spans="1:3" ht="13.5" customHeight="1" thickBot="1">
      <c r="A328" s="104" t="s">
        <v>52</v>
      </c>
      <c r="B328" s="104"/>
      <c r="C328" s="104"/>
    </row>
    <row r="329" spans="1:3" ht="13.5" customHeight="1" thickBot="1">
      <c r="A329" s="24" t="s">
        <v>35</v>
      </c>
      <c r="B329" s="36" t="s">
        <v>274</v>
      </c>
      <c r="C329" s="60" t="s">
        <v>89</v>
      </c>
    </row>
    <row r="330" spans="1:3" ht="13.5" customHeight="1">
      <c r="A330" s="16" t="s">
        <v>71</v>
      </c>
      <c r="B330" s="38">
        <f aca="true" t="shared" si="12" ref="B330:B336">C330*B$337</f>
        <v>14400000</v>
      </c>
      <c r="C330" s="62">
        <v>0.32</v>
      </c>
    </row>
    <row r="331" spans="1:3" ht="13.5" customHeight="1">
      <c r="A331" s="17" t="s">
        <v>275</v>
      </c>
      <c r="B331" s="39">
        <f t="shared" si="12"/>
        <v>9450000</v>
      </c>
      <c r="C331" s="78">
        <v>0.21</v>
      </c>
    </row>
    <row r="332" spans="1:8" ht="13.5" customHeight="1">
      <c r="A332" s="17" t="s">
        <v>72</v>
      </c>
      <c r="B332" s="39">
        <f t="shared" si="12"/>
        <v>6300000.000000001</v>
      </c>
      <c r="C332" s="78">
        <v>0.14</v>
      </c>
      <c r="H332" s="87"/>
    </row>
    <row r="333" spans="1:3" ht="13.5" customHeight="1">
      <c r="A333" s="17" t="s">
        <v>73</v>
      </c>
      <c r="B333" s="39">
        <f t="shared" si="12"/>
        <v>5850000</v>
      </c>
      <c r="C333" s="78">
        <v>0.13</v>
      </c>
    </row>
    <row r="334" spans="1:3" ht="13.5" customHeight="1">
      <c r="A334" s="17" t="s">
        <v>27</v>
      </c>
      <c r="B334" s="39">
        <f t="shared" si="12"/>
        <v>4950000</v>
      </c>
      <c r="C334" s="78">
        <v>0.11</v>
      </c>
    </row>
    <row r="335" spans="1:3" ht="13.5" customHeight="1">
      <c r="A335" s="17" t="s">
        <v>276</v>
      </c>
      <c r="B335" s="39">
        <f t="shared" si="12"/>
        <v>2250000</v>
      </c>
      <c r="C335" s="78">
        <v>0.05</v>
      </c>
    </row>
    <row r="336" spans="1:3" ht="13.5" customHeight="1" thickBot="1">
      <c r="A336" s="17" t="s">
        <v>74</v>
      </c>
      <c r="B336" s="41">
        <f t="shared" si="12"/>
        <v>1800000</v>
      </c>
      <c r="C336" s="64">
        <v>0.04</v>
      </c>
    </row>
    <row r="337" spans="1:3" ht="13.5" customHeight="1" thickBot="1">
      <c r="A337" s="50" t="s">
        <v>95</v>
      </c>
      <c r="B337" s="42">
        <v>45000000</v>
      </c>
      <c r="C337" s="68">
        <f>SUM(C330:C336)</f>
        <v>1</v>
      </c>
    </row>
    <row r="338" spans="1:3" ht="13.5" customHeight="1">
      <c r="A338" s="2" t="s">
        <v>68</v>
      </c>
      <c r="B338" s="5"/>
      <c r="C338" s="5"/>
    </row>
    <row r="340" spans="1:3" ht="19.5" customHeight="1">
      <c r="A340" s="1" t="s">
        <v>325</v>
      </c>
      <c r="B340" s="5"/>
      <c r="C340" s="5"/>
    </row>
    <row r="341" ht="6.75" customHeight="1" thickBot="1"/>
    <row r="342" spans="1:3" ht="13.5" customHeight="1" thickBot="1">
      <c r="A342" s="104" t="s">
        <v>52</v>
      </c>
      <c r="B342" s="104"/>
      <c r="C342" s="104"/>
    </row>
    <row r="343" spans="1:3" ht="13.5" customHeight="1" thickBot="1">
      <c r="A343" s="24" t="s">
        <v>35</v>
      </c>
      <c r="B343" s="36" t="s">
        <v>274</v>
      </c>
      <c r="C343" s="60" t="s">
        <v>89</v>
      </c>
    </row>
    <row r="344" spans="1:3" ht="13.5" customHeight="1">
      <c r="A344" s="16" t="s">
        <v>73</v>
      </c>
      <c r="B344" s="38">
        <f aca="true" t="shared" si="13" ref="B344:B350">C344*B$351</f>
        <v>1368000</v>
      </c>
      <c r="C344" s="62">
        <v>0.36</v>
      </c>
    </row>
    <row r="345" spans="1:3" ht="13.5" customHeight="1">
      <c r="A345" s="17" t="s">
        <v>74</v>
      </c>
      <c r="B345" s="39">
        <f t="shared" si="13"/>
        <v>912000</v>
      </c>
      <c r="C345" s="78">
        <v>0.24</v>
      </c>
    </row>
    <row r="346" spans="1:8" ht="13.5" customHeight="1">
      <c r="A346" s="17" t="s">
        <v>71</v>
      </c>
      <c r="B346" s="39">
        <f t="shared" si="13"/>
        <v>722000</v>
      </c>
      <c r="C346" s="78">
        <v>0.19</v>
      </c>
      <c r="H346" s="87"/>
    </row>
    <row r="347" spans="1:3" ht="13.5" customHeight="1">
      <c r="A347" s="17" t="s">
        <v>275</v>
      </c>
      <c r="B347" s="39">
        <f t="shared" si="13"/>
        <v>608000</v>
      </c>
      <c r="C347" s="78">
        <v>0.16</v>
      </c>
    </row>
    <row r="348" spans="1:3" ht="13.5" customHeight="1">
      <c r="A348" s="17" t="s">
        <v>72</v>
      </c>
      <c r="B348" s="39">
        <f t="shared" si="13"/>
        <v>76000</v>
      </c>
      <c r="C348" s="78">
        <v>0.02</v>
      </c>
    </row>
    <row r="349" spans="1:3" ht="13.5" customHeight="1">
      <c r="A349" s="17" t="s">
        <v>27</v>
      </c>
      <c r="B349" s="39">
        <f t="shared" si="13"/>
        <v>76000</v>
      </c>
      <c r="C349" s="78">
        <v>0.02</v>
      </c>
    </row>
    <row r="350" spans="1:3" ht="13.5" customHeight="1" thickBot="1">
      <c r="A350" s="17" t="s">
        <v>276</v>
      </c>
      <c r="B350" s="41">
        <f t="shared" si="13"/>
        <v>38000</v>
      </c>
      <c r="C350" s="64">
        <v>0.01</v>
      </c>
    </row>
    <row r="351" spans="1:3" ht="13.5" customHeight="1" thickBot="1">
      <c r="A351" s="50" t="s">
        <v>95</v>
      </c>
      <c r="B351" s="42">
        <v>3800000</v>
      </c>
      <c r="C351" s="68">
        <f>SUM(C344:C350)</f>
        <v>1</v>
      </c>
    </row>
    <row r="352" spans="1:3" ht="13.5" customHeight="1">
      <c r="A352" s="2" t="s">
        <v>68</v>
      </c>
      <c r="B352" s="5"/>
      <c r="C352" s="5"/>
    </row>
  </sheetData>
  <sheetProtection/>
  <mergeCells count="23">
    <mergeCell ref="A292:B292"/>
    <mergeCell ref="A306:C306"/>
    <mergeCell ref="A188:C188"/>
    <mergeCell ref="A238:C238"/>
    <mergeCell ref="A266:C266"/>
    <mergeCell ref="A278:C278"/>
    <mergeCell ref="A81:B81"/>
    <mergeCell ref="A159:B159"/>
    <mergeCell ref="A174:B174"/>
    <mergeCell ref="A123:C123"/>
    <mergeCell ref="A45:C45"/>
    <mergeCell ref="A109:C109"/>
    <mergeCell ref="A67:C67"/>
    <mergeCell ref="A145:C145"/>
    <mergeCell ref="A328:C328"/>
    <mergeCell ref="A342:C342"/>
    <mergeCell ref="A202:B202"/>
    <mergeCell ref="A3:C3"/>
    <mergeCell ref="A17:C17"/>
    <mergeCell ref="A216:C216"/>
    <mergeCell ref="A252:B252"/>
    <mergeCell ref="A31:B31"/>
    <mergeCell ref="A95:B9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108" customWidth="1"/>
    <col min="2" max="2" width="13.7109375" style="108" bestFit="1" customWidth="1"/>
    <col min="3" max="3" width="10.28125" style="108" bestFit="1" customWidth="1"/>
    <col min="4" max="9" width="9.140625" style="108" customWidth="1"/>
    <col min="10" max="10" width="26.140625" style="108" customWidth="1"/>
    <col min="11" max="16384" width="9.140625" style="108" customWidth="1"/>
  </cols>
  <sheetData>
    <row r="1" spans="1:3" ht="19.5" customHeight="1">
      <c r="A1" s="1" t="s">
        <v>326</v>
      </c>
      <c r="B1" s="107"/>
      <c r="C1" s="107"/>
    </row>
    <row r="2" ht="6.75" customHeight="1" thickBot="1"/>
    <row r="3" spans="1:3" ht="13.5" customHeight="1" thickBot="1">
      <c r="A3" s="109" t="s">
        <v>52</v>
      </c>
      <c r="B3" s="109"/>
      <c r="C3" s="109"/>
    </row>
    <row r="4" spans="1:3" ht="13.5" customHeight="1" thickBot="1">
      <c r="A4" s="110" t="s">
        <v>51</v>
      </c>
      <c r="B4" s="36" t="s">
        <v>274</v>
      </c>
      <c r="C4" s="111" t="s">
        <v>89</v>
      </c>
    </row>
    <row r="5" spans="1:3" s="107" customFormat="1" ht="12.75">
      <c r="A5" s="16">
        <v>0</v>
      </c>
      <c r="B5" s="38">
        <v>3409</v>
      </c>
      <c r="C5" s="32">
        <f>B5/B$19</f>
        <v>0.03058578644679114</v>
      </c>
    </row>
    <row r="6" spans="1:3" s="107" customFormat="1" ht="12.75">
      <c r="A6" s="17" t="s">
        <v>53</v>
      </c>
      <c r="B6" s="39">
        <v>598</v>
      </c>
      <c r="C6" s="33">
        <f aca="true" t="shared" si="0" ref="C6:C18">B6/B$19</f>
        <v>0.005365297827861866</v>
      </c>
    </row>
    <row r="7" spans="1:3" s="107" customFormat="1" ht="12.75">
      <c r="A7" s="30" t="s">
        <v>54</v>
      </c>
      <c r="B7" s="39">
        <v>16577</v>
      </c>
      <c r="C7" s="33">
        <f t="shared" si="0"/>
        <v>0.14873000349910728</v>
      </c>
    </row>
    <row r="8" spans="1:3" s="107" customFormat="1" ht="12.75">
      <c r="A8" s="17" t="s">
        <v>55</v>
      </c>
      <c r="B8" s="39">
        <v>31573</v>
      </c>
      <c r="C8" s="33">
        <f t="shared" si="0"/>
        <v>0.2832751644131818</v>
      </c>
    </row>
    <row r="9" spans="1:3" s="107" customFormat="1" ht="12.75">
      <c r="A9" s="17" t="s">
        <v>56</v>
      </c>
      <c r="B9" s="39">
        <v>23239</v>
      </c>
      <c r="C9" s="33">
        <f t="shared" si="0"/>
        <v>0.20850193348107343</v>
      </c>
    </row>
    <row r="10" spans="1:3" s="107" customFormat="1" ht="12.75">
      <c r="A10" s="17" t="s">
        <v>57</v>
      </c>
      <c r="B10" s="39">
        <v>18047</v>
      </c>
      <c r="C10" s="33">
        <f t="shared" si="0"/>
        <v>0.1619189463201055</v>
      </c>
    </row>
    <row r="11" spans="1:3" s="107" customFormat="1" ht="12.75">
      <c r="A11" s="17" t="s">
        <v>58</v>
      </c>
      <c r="B11" s="39">
        <v>10139</v>
      </c>
      <c r="C11" s="33">
        <f t="shared" si="0"/>
        <v>0.09096781718510277</v>
      </c>
    </row>
    <row r="12" spans="1:3" s="107" customFormat="1" ht="12.75">
      <c r="A12" s="17" t="s">
        <v>59</v>
      </c>
      <c r="B12" s="39">
        <v>3315</v>
      </c>
      <c r="C12" s="33">
        <f t="shared" si="0"/>
        <v>0.029742411871842952</v>
      </c>
    </row>
    <row r="13" spans="1:3" s="107" customFormat="1" ht="12.75">
      <c r="A13" s="17" t="s">
        <v>60</v>
      </c>
      <c r="B13" s="39">
        <v>1529</v>
      </c>
      <c r="C13" s="33">
        <f t="shared" si="0"/>
        <v>0.013718294947827413</v>
      </c>
    </row>
    <row r="14" spans="1:3" s="107" customFormat="1" ht="12.75">
      <c r="A14" s="17" t="s">
        <v>61</v>
      </c>
      <c r="B14" s="39">
        <v>686</v>
      </c>
      <c r="C14" s="33">
        <f t="shared" si="0"/>
        <v>0.006154839983132508</v>
      </c>
    </row>
    <row r="15" spans="1:3" s="107" customFormat="1" ht="12.75">
      <c r="A15" s="17" t="s">
        <v>62</v>
      </c>
      <c r="B15" s="39">
        <v>1079</v>
      </c>
      <c r="C15" s="33">
        <f t="shared" si="0"/>
        <v>0.009680863472011627</v>
      </c>
    </row>
    <row r="16" spans="1:3" s="107" customFormat="1" ht="12.75">
      <c r="A16" s="31" t="s">
        <v>63</v>
      </c>
      <c r="B16" s="40">
        <v>411</v>
      </c>
      <c r="C16" s="33">
        <f t="shared" si="0"/>
        <v>0.003687520747911751</v>
      </c>
    </row>
    <row r="17" spans="1:3" s="107" customFormat="1" ht="12.75">
      <c r="A17" s="31" t="s">
        <v>64</v>
      </c>
      <c r="B17" s="40">
        <v>639</v>
      </c>
      <c r="C17" s="33">
        <f t="shared" si="0"/>
        <v>0.0057331526956584155</v>
      </c>
    </row>
    <row r="18" spans="1:3" s="107" customFormat="1" ht="13.5" thickBot="1">
      <c r="A18" s="18" t="s">
        <v>65</v>
      </c>
      <c r="B18" s="41">
        <v>216</v>
      </c>
      <c r="C18" s="34">
        <f t="shared" si="0"/>
        <v>0.001937967108391577</v>
      </c>
    </row>
    <row r="19" spans="1:3" s="112" customFormat="1" ht="13.5" thickBot="1">
      <c r="A19" s="50" t="s">
        <v>0</v>
      </c>
      <c r="B19" s="42">
        <f>SUM(B5:B18)</f>
        <v>111457</v>
      </c>
      <c r="C19" s="35">
        <f>SUM(C5:C18)</f>
        <v>0.9999999999999999</v>
      </c>
    </row>
    <row r="20" s="107" customFormat="1" ht="12.75">
      <c r="A20" s="3" t="s">
        <v>180</v>
      </c>
    </row>
    <row r="21" s="107" customFormat="1" ht="12.75">
      <c r="A21" s="2" t="s">
        <v>68</v>
      </c>
    </row>
    <row r="22" s="107" customFormat="1" ht="12.75">
      <c r="A22" s="2"/>
    </row>
    <row r="23" spans="1:3" ht="19.5" customHeight="1">
      <c r="A23" s="1" t="s">
        <v>327</v>
      </c>
      <c r="B23" s="107"/>
      <c r="C23" s="107"/>
    </row>
    <row r="24" ht="6.75" customHeight="1" thickBot="1"/>
    <row r="25" spans="1:3" ht="13.5" customHeight="1" thickBot="1">
      <c r="A25" s="109" t="s">
        <v>52</v>
      </c>
      <c r="B25" s="109"/>
      <c r="C25" s="109"/>
    </row>
    <row r="26" spans="1:3" ht="13.5" customHeight="1" thickBot="1">
      <c r="A26" s="110" t="s">
        <v>51</v>
      </c>
      <c r="B26" s="36" t="s">
        <v>274</v>
      </c>
      <c r="C26" s="111" t="s">
        <v>89</v>
      </c>
    </row>
    <row r="27" spans="1:3" s="107" customFormat="1" ht="12.75">
      <c r="A27" s="16">
        <v>0</v>
      </c>
      <c r="B27" s="38">
        <v>969</v>
      </c>
      <c r="C27" s="32">
        <f>B27/B$41</f>
        <v>0.018981762620227625</v>
      </c>
    </row>
    <row r="28" spans="1:3" s="107" customFormat="1" ht="12.75">
      <c r="A28" s="17" t="s">
        <v>53</v>
      </c>
      <c r="B28" s="39">
        <v>145</v>
      </c>
      <c r="C28" s="33">
        <f aca="true" t="shared" si="1" ref="C28:C40">B28/B$41</f>
        <v>0.00284040823522498</v>
      </c>
    </row>
    <row r="29" spans="1:3" s="107" customFormat="1" ht="12.75">
      <c r="A29" s="30" t="s">
        <v>54</v>
      </c>
      <c r="B29" s="39">
        <v>3119</v>
      </c>
      <c r="C29" s="33">
        <f t="shared" si="1"/>
        <v>0.06109816059080491</v>
      </c>
    </row>
    <row r="30" spans="1:3" s="107" customFormat="1" ht="12.75">
      <c r="A30" s="17" t="s">
        <v>55</v>
      </c>
      <c r="B30" s="39">
        <v>8074</v>
      </c>
      <c r="C30" s="33">
        <f t="shared" si="1"/>
        <v>0.15816176614625163</v>
      </c>
    </row>
    <row r="31" spans="1:3" s="107" customFormat="1" ht="12.75">
      <c r="A31" s="17" t="s">
        <v>56</v>
      </c>
      <c r="B31" s="39">
        <v>8750</v>
      </c>
      <c r="C31" s="33">
        <f t="shared" si="1"/>
        <v>0.1714039452290936</v>
      </c>
    </row>
    <row r="32" spans="1:3" s="107" customFormat="1" ht="12.75">
      <c r="A32" s="17" t="s">
        <v>57</v>
      </c>
      <c r="B32" s="39">
        <v>9332</v>
      </c>
      <c r="C32" s="33">
        <f t="shared" si="1"/>
        <v>0.18280475621461734</v>
      </c>
    </row>
    <row r="33" spans="1:3" s="107" customFormat="1" ht="12.75">
      <c r="A33" s="17" t="s">
        <v>58</v>
      </c>
      <c r="B33" s="39">
        <v>7560</v>
      </c>
      <c r="C33" s="33">
        <f t="shared" si="1"/>
        <v>0.14809300867793687</v>
      </c>
    </row>
    <row r="34" spans="1:3" s="107" customFormat="1" ht="12.75">
      <c r="A34" s="17" t="s">
        <v>59</v>
      </c>
      <c r="B34" s="39">
        <v>3303</v>
      </c>
      <c r="C34" s="33">
        <f t="shared" si="1"/>
        <v>0.06470254069619386</v>
      </c>
    </row>
    <row r="35" spans="1:3" s="107" customFormat="1" ht="12.75">
      <c r="A35" s="17" t="s">
        <v>60</v>
      </c>
      <c r="B35" s="39">
        <v>1998</v>
      </c>
      <c r="C35" s="33">
        <f t="shared" si="1"/>
        <v>0.039138866579169033</v>
      </c>
    </row>
    <row r="36" spans="1:3" s="107" customFormat="1" ht="12.75">
      <c r="A36" s="17" t="s">
        <v>61</v>
      </c>
      <c r="B36" s="39">
        <v>1177</v>
      </c>
      <c r="C36" s="33">
        <f t="shared" si="1"/>
        <v>0.02305627926110208</v>
      </c>
    </row>
    <row r="37" spans="1:3" s="107" customFormat="1" ht="12.75">
      <c r="A37" s="17" t="s">
        <v>62</v>
      </c>
      <c r="B37" s="39">
        <v>2307</v>
      </c>
      <c r="C37" s="33">
        <f t="shared" si="1"/>
        <v>0.04519187447354502</v>
      </c>
    </row>
    <row r="38" spans="1:3" s="107" customFormat="1" ht="12.75">
      <c r="A38" s="31" t="s">
        <v>63</v>
      </c>
      <c r="B38" s="40">
        <v>939</v>
      </c>
      <c r="C38" s="33">
        <f t="shared" si="1"/>
        <v>0.01839409195087073</v>
      </c>
    </row>
    <row r="39" spans="1:3" s="107" customFormat="1" ht="12.75">
      <c r="A39" s="31" t="s">
        <v>64</v>
      </c>
      <c r="B39" s="40">
        <v>2079</v>
      </c>
      <c r="C39" s="33">
        <f t="shared" si="1"/>
        <v>0.04072557738643264</v>
      </c>
    </row>
    <row r="40" spans="1:3" s="107" customFormat="1" ht="13.5" thickBot="1">
      <c r="A40" s="18" t="s">
        <v>65</v>
      </c>
      <c r="B40" s="41">
        <v>1297</v>
      </c>
      <c r="C40" s="34">
        <f t="shared" si="1"/>
        <v>0.02540696193852965</v>
      </c>
    </row>
    <row r="41" spans="1:3" s="112" customFormat="1" ht="13.5" thickBot="1">
      <c r="A41" s="50" t="s">
        <v>0</v>
      </c>
      <c r="B41" s="42">
        <f>SUM(B27:B40)</f>
        <v>51049</v>
      </c>
      <c r="C41" s="35">
        <f>SUM(C27:C40)</f>
        <v>0.9999999999999999</v>
      </c>
    </row>
    <row r="42" s="107" customFormat="1" ht="12.75">
      <c r="A42" s="3" t="s">
        <v>180</v>
      </c>
    </row>
    <row r="43" s="107" customFormat="1" ht="12.75">
      <c r="A43" s="2" t="s">
        <v>68</v>
      </c>
    </row>
    <row r="44" s="107" customFormat="1" ht="12.75">
      <c r="A44" s="2"/>
    </row>
    <row r="45" spans="1:3" ht="19.5" customHeight="1">
      <c r="A45" s="1" t="s">
        <v>330</v>
      </c>
      <c r="B45" s="107"/>
      <c r="C45" s="107"/>
    </row>
    <row r="46" ht="6.75" customHeight="1" thickBot="1"/>
    <row r="47" spans="1:3" ht="13.5" customHeight="1" thickBot="1">
      <c r="A47" s="109" t="s">
        <v>52</v>
      </c>
      <c r="B47" s="109"/>
      <c r="C47" s="109"/>
    </row>
    <row r="48" spans="1:3" ht="13.5" customHeight="1" thickBot="1">
      <c r="A48" s="110" t="s">
        <v>289</v>
      </c>
      <c r="B48" s="36" t="s">
        <v>274</v>
      </c>
      <c r="C48" s="111" t="s">
        <v>89</v>
      </c>
    </row>
    <row r="49" spans="1:3" ht="13.5" customHeight="1">
      <c r="A49" s="16" t="s">
        <v>290</v>
      </c>
      <c r="B49" s="38">
        <v>165594</v>
      </c>
      <c r="C49" s="113">
        <f>B49/B$52</f>
        <v>0.6337095163197594</v>
      </c>
    </row>
    <row r="50" spans="1:3" ht="13.5" customHeight="1">
      <c r="A50" s="17" t="s">
        <v>291</v>
      </c>
      <c r="B50" s="39">
        <v>51049</v>
      </c>
      <c r="C50" s="114">
        <f>B50/B$52</f>
        <v>0.19535875151640394</v>
      </c>
    </row>
    <row r="51" spans="1:8" ht="13.5" customHeight="1" thickBot="1">
      <c r="A51" s="18" t="s">
        <v>292</v>
      </c>
      <c r="B51" s="41">
        <v>44666</v>
      </c>
      <c r="C51" s="115">
        <f>B51/B$52</f>
        <v>0.1709317321638367</v>
      </c>
      <c r="H51" s="116"/>
    </row>
    <row r="52" spans="1:3" ht="13.5" customHeight="1" thickBot="1">
      <c r="A52" s="50" t="s">
        <v>95</v>
      </c>
      <c r="B52" s="42">
        <f>SUM(B49:B51)</f>
        <v>261309</v>
      </c>
      <c r="C52" s="117">
        <f>SUM(C49:C51)</f>
        <v>1</v>
      </c>
    </row>
    <row r="53" spans="1:3" ht="13.5" customHeight="1">
      <c r="A53" s="2" t="s">
        <v>68</v>
      </c>
      <c r="B53" s="107"/>
      <c r="C53" s="107"/>
    </row>
    <row r="55" spans="1:3" ht="19.5" customHeight="1">
      <c r="A55" s="1" t="s">
        <v>328</v>
      </c>
      <c r="B55" s="107"/>
      <c r="C55" s="107"/>
    </row>
    <row r="56" ht="6.75" customHeight="1" thickBot="1"/>
    <row r="57" spans="1:3" ht="13.5" customHeight="1" thickBot="1">
      <c r="A57" s="118" t="s">
        <v>52</v>
      </c>
      <c r="B57" s="118"/>
      <c r="C57" s="118"/>
    </row>
    <row r="58" spans="1:3" ht="21.75" thickBot="1">
      <c r="A58" s="119" t="s">
        <v>294</v>
      </c>
      <c r="B58" s="120" t="s">
        <v>66</v>
      </c>
      <c r="C58" s="121" t="s">
        <v>293</v>
      </c>
    </row>
    <row r="59" spans="1:3" ht="12.75">
      <c r="A59" s="122" t="s">
        <v>295</v>
      </c>
      <c r="B59" s="123">
        <v>88379</v>
      </c>
      <c r="C59" s="123">
        <v>10</v>
      </c>
    </row>
    <row r="60" spans="1:3" ht="12.75">
      <c r="A60" s="124" t="s">
        <v>296</v>
      </c>
      <c r="B60" s="125">
        <v>87247</v>
      </c>
      <c r="C60" s="125">
        <v>39</v>
      </c>
    </row>
    <row r="61" spans="1:3" ht="12.75">
      <c r="A61" s="124" t="s">
        <v>297</v>
      </c>
      <c r="B61" s="125">
        <v>25608</v>
      </c>
      <c r="C61" s="125">
        <v>10</v>
      </c>
    </row>
    <row r="62" spans="1:3" ht="12.75">
      <c r="A62" s="124" t="s">
        <v>298</v>
      </c>
      <c r="B62" s="125">
        <v>22103</v>
      </c>
      <c r="C62" s="125">
        <v>45</v>
      </c>
    </row>
    <row r="63" spans="1:3" ht="12.75">
      <c r="A63" s="124" t="s">
        <v>299</v>
      </c>
      <c r="B63" s="125">
        <v>21217</v>
      </c>
      <c r="C63" s="125">
        <v>5</v>
      </c>
    </row>
    <row r="64" spans="1:3" ht="12.75">
      <c r="A64" s="124" t="s">
        <v>300</v>
      </c>
      <c r="B64" s="125">
        <v>18645</v>
      </c>
      <c r="C64" s="125">
        <v>74</v>
      </c>
    </row>
    <row r="65" spans="1:3" ht="12.75">
      <c r="A65" s="124" t="s">
        <v>301</v>
      </c>
      <c r="B65" s="125">
        <v>15348</v>
      </c>
      <c r="C65" s="125">
        <v>3</v>
      </c>
    </row>
    <row r="66" spans="1:3" ht="12.75">
      <c r="A66" s="124" t="s">
        <v>302</v>
      </c>
      <c r="B66" s="125">
        <v>12408</v>
      </c>
      <c r="C66" s="125">
        <v>28</v>
      </c>
    </row>
    <row r="67" spans="1:3" ht="12.75">
      <c r="A67" s="124" t="s">
        <v>303</v>
      </c>
      <c r="B67" s="125">
        <v>11307</v>
      </c>
      <c r="C67" s="125">
        <v>79</v>
      </c>
    </row>
    <row r="68" spans="1:10" ht="15">
      <c r="A68" s="124" t="s">
        <v>304</v>
      </c>
      <c r="B68" s="125">
        <v>3299</v>
      </c>
      <c r="C68" s="125">
        <v>16</v>
      </c>
      <c r="J68" s="126"/>
    </row>
    <row r="69" spans="1:3" ht="12.75">
      <c r="A69" s="124" t="s">
        <v>305</v>
      </c>
      <c r="B69" s="125">
        <v>2897</v>
      </c>
      <c r="C69" s="125">
        <v>29</v>
      </c>
    </row>
    <row r="70" spans="1:3" ht="12.75">
      <c r="A70" s="124" t="s">
        <v>306</v>
      </c>
      <c r="B70" s="125">
        <v>2786</v>
      </c>
      <c r="C70" s="125">
        <v>26</v>
      </c>
    </row>
    <row r="71" spans="1:3" ht="12.75">
      <c r="A71" s="124" t="s">
        <v>307</v>
      </c>
      <c r="B71" s="125">
        <v>2681</v>
      </c>
      <c r="C71" s="125">
        <v>28</v>
      </c>
    </row>
    <row r="72" spans="1:3" ht="12.75">
      <c r="A72" s="124" t="s">
        <v>308</v>
      </c>
      <c r="B72" s="125">
        <v>1809</v>
      </c>
      <c r="C72" s="125">
        <v>91</v>
      </c>
    </row>
    <row r="73" spans="1:3" ht="12.75">
      <c r="A73" s="124" t="s">
        <v>309</v>
      </c>
      <c r="B73" s="125">
        <v>1572</v>
      </c>
      <c r="C73" s="125">
        <v>27</v>
      </c>
    </row>
    <row r="74" spans="1:3" ht="12.75">
      <c r="A74" s="124" t="s">
        <v>310</v>
      </c>
      <c r="B74" s="125">
        <v>1195</v>
      </c>
      <c r="C74" s="125">
        <v>32</v>
      </c>
    </row>
    <row r="75" spans="1:3" ht="13.5" thickBot="1">
      <c r="A75" s="127" t="s">
        <v>311</v>
      </c>
      <c r="B75" s="128">
        <v>361</v>
      </c>
      <c r="C75" s="128">
        <v>53</v>
      </c>
    </row>
    <row r="76" spans="1:3" ht="13.5" customHeight="1">
      <c r="A76" s="2" t="s">
        <v>68</v>
      </c>
      <c r="B76" s="107"/>
      <c r="C76" s="107"/>
    </row>
    <row r="78" spans="1:3" ht="19.5" customHeight="1">
      <c r="A78" s="1" t="s">
        <v>329</v>
      </c>
      <c r="B78" s="107"/>
      <c r="C78" s="107"/>
    </row>
    <row r="79" ht="6.75" customHeight="1" thickBot="1"/>
    <row r="80" spans="1:3" ht="13.5" customHeight="1" thickBot="1">
      <c r="A80" s="109" t="s">
        <v>52</v>
      </c>
      <c r="B80" s="109"/>
      <c r="C80" s="109"/>
    </row>
    <row r="81" spans="1:3" ht="13.5" customHeight="1" thickBot="1">
      <c r="A81" s="110" t="s">
        <v>35</v>
      </c>
      <c r="B81" s="36" t="s">
        <v>274</v>
      </c>
      <c r="C81" s="111" t="s">
        <v>89</v>
      </c>
    </row>
    <row r="82" spans="1:3" ht="13.5" customHeight="1">
      <c r="A82" s="16" t="s">
        <v>73</v>
      </c>
      <c r="B82" s="38">
        <f aca="true" t="shared" si="2" ref="B82:B88">C82*B$89</f>
        <v>479.37</v>
      </c>
      <c r="C82" s="113">
        <v>0.19</v>
      </c>
    </row>
    <row r="83" spans="1:3" ht="13.5" customHeight="1">
      <c r="A83" s="17" t="s">
        <v>72</v>
      </c>
      <c r="B83" s="39">
        <f t="shared" si="2"/>
        <v>454.14</v>
      </c>
      <c r="C83" s="129">
        <v>0.18</v>
      </c>
    </row>
    <row r="84" spans="1:8" ht="13.5" customHeight="1">
      <c r="A84" s="17" t="s">
        <v>276</v>
      </c>
      <c r="B84" s="39">
        <f t="shared" si="2"/>
        <v>454.14</v>
      </c>
      <c r="C84" s="129">
        <v>0.18</v>
      </c>
      <c r="H84" s="116"/>
    </row>
    <row r="85" spans="1:3" ht="13.5" customHeight="1">
      <c r="A85" s="17" t="s">
        <v>275</v>
      </c>
      <c r="B85" s="39">
        <f t="shared" si="2"/>
        <v>378.45</v>
      </c>
      <c r="C85" s="129">
        <v>0.15</v>
      </c>
    </row>
    <row r="86" spans="1:3" ht="13.5" customHeight="1">
      <c r="A86" s="17" t="s">
        <v>71</v>
      </c>
      <c r="B86" s="39">
        <f t="shared" si="2"/>
        <v>302.76</v>
      </c>
      <c r="C86" s="129">
        <v>0.12</v>
      </c>
    </row>
    <row r="87" spans="1:3" ht="13.5" customHeight="1">
      <c r="A87" s="17" t="s">
        <v>27</v>
      </c>
      <c r="B87" s="39">
        <f t="shared" si="2"/>
        <v>252.3</v>
      </c>
      <c r="C87" s="129">
        <v>0.1</v>
      </c>
    </row>
    <row r="88" spans="1:3" ht="13.5" customHeight="1" thickBot="1">
      <c r="A88" s="17" t="s">
        <v>74</v>
      </c>
      <c r="B88" s="41">
        <f t="shared" si="2"/>
        <v>201.84</v>
      </c>
      <c r="C88" s="114">
        <v>0.08</v>
      </c>
    </row>
    <row r="89" spans="1:3" ht="13.5" customHeight="1" thickBot="1">
      <c r="A89" s="50" t="s">
        <v>95</v>
      </c>
      <c r="B89" s="42">
        <v>2523</v>
      </c>
      <c r="C89" s="117">
        <f>SUM(C82:C88)</f>
        <v>1</v>
      </c>
    </row>
    <row r="90" spans="1:3" ht="13.5" customHeight="1">
      <c r="A90" s="2" t="s">
        <v>68</v>
      </c>
      <c r="B90" s="107"/>
      <c r="C90" s="107"/>
    </row>
  </sheetData>
  <sheetProtection/>
  <mergeCells count="5">
    <mergeCell ref="A47:C47"/>
    <mergeCell ref="A3:C3"/>
    <mergeCell ref="A25:C25"/>
    <mergeCell ref="A57:C57"/>
    <mergeCell ref="A80:C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5" customWidth="1"/>
    <col min="2" max="2" width="10.57421875" style="5" customWidth="1"/>
    <col min="3" max="3" width="12.140625" style="5" customWidth="1"/>
    <col min="4" max="4" width="11.421875" style="5" customWidth="1"/>
    <col min="5" max="5" width="23.8515625" style="5" bestFit="1" customWidth="1"/>
    <col min="6" max="8" width="10.57421875" style="5" customWidth="1"/>
    <col min="9" max="9" width="10.8515625" style="5" customWidth="1"/>
    <col min="10" max="10" width="9.28125" style="5" customWidth="1"/>
    <col min="11" max="11" width="9.57421875" style="5" customWidth="1"/>
    <col min="12" max="12" width="11.00390625" style="5" customWidth="1"/>
    <col min="13" max="13" width="11.28125" style="5" customWidth="1"/>
    <col min="14" max="16384" width="9.140625" style="5" customWidth="1"/>
  </cols>
  <sheetData>
    <row r="1" ht="19.5" customHeight="1">
      <c r="A1" s="1" t="s">
        <v>38</v>
      </c>
    </row>
    <row r="2" ht="6.75" customHeight="1" thickBot="1">
      <c r="A2" s="4"/>
    </row>
    <row r="3" spans="1:13" ht="13.5" customHeight="1" thickBo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32.25" thickBot="1">
      <c r="A4" s="24" t="s">
        <v>35</v>
      </c>
      <c r="B4" s="36" t="s">
        <v>14</v>
      </c>
      <c r="C4" s="36" t="s">
        <v>15</v>
      </c>
      <c r="D4" s="36" t="s">
        <v>16</v>
      </c>
      <c r="E4" s="36" t="s">
        <v>17</v>
      </c>
      <c r="F4" s="93" t="s">
        <v>18</v>
      </c>
      <c r="G4" s="93" t="s">
        <v>19</v>
      </c>
      <c r="H4" s="93" t="s">
        <v>20</v>
      </c>
      <c r="I4" s="93" t="s">
        <v>21</v>
      </c>
      <c r="J4" s="93" t="s">
        <v>22</v>
      </c>
      <c r="K4" s="93" t="s">
        <v>23</v>
      </c>
      <c r="L4" s="93" t="s">
        <v>24</v>
      </c>
      <c r="M4" s="93" t="s">
        <v>25</v>
      </c>
    </row>
    <row r="5" spans="1:13" ht="12.75">
      <c r="A5" s="16" t="s">
        <v>26</v>
      </c>
      <c r="B5" s="7">
        <v>15</v>
      </c>
      <c r="C5" s="7">
        <v>7</v>
      </c>
      <c r="D5" s="8">
        <v>42.4</v>
      </c>
      <c r="E5" s="9">
        <v>650</v>
      </c>
      <c r="F5" s="7">
        <v>0</v>
      </c>
      <c r="G5" s="7">
        <v>110</v>
      </c>
      <c r="H5" s="7">
        <v>0</v>
      </c>
      <c r="I5" s="7">
        <v>0</v>
      </c>
      <c r="J5" s="7">
        <v>0</v>
      </c>
      <c r="K5" s="7">
        <v>490</v>
      </c>
      <c r="L5" s="8">
        <v>0</v>
      </c>
      <c r="M5" s="7">
        <v>55573</v>
      </c>
    </row>
    <row r="6" spans="1:13" ht="12.75">
      <c r="A6" s="17" t="s">
        <v>27</v>
      </c>
      <c r="B6" s="10">
        <v>4</v>
      </c>
      <c r="C6" s="10">
        <v>4</v>
      </c>
      <c r="D6" s="11">
        <v>27.8</v>
      </c>
      <c r="E6" s="19">
        <v>282</v>
      </c>
      <c r="F6" s="10">
        <v>0</v>
      </c>
      <c r="G6" s="10">
        <v>56</v>
      </c>
      <c r="H6" s="10">
        <v>0</v>
      </c>
      <c r="I6" s="10">
        <v>0</v>
      </c>
      <c r="J6" s="10">
        <v>0</v>
      </c>
      <c r="K6" s="10">
        <v>200</v>
      </c>
      <c r="L6" s="11">
        <v>0</v>
      </c>
      <c r="M6" s="10">
        <v>30200</v>
      </c>
    </row>
    <row r="7" spans="1:13" ht="12.75">
      <c r="A7" s="17" t="s">
        <v>28</v>
      </c>
      <c r="B7" s="10">
        <v>6</v>
      </c>
      <c r="C7" s="10">
        <v>3</v>
      </c>
      <c r="D7" s="11">
        <v>11.2</v>
      </c>
      <c r="E7" s="10">
        <v>670</v>
      </c>
      <c r="F7" s="10">
        <v>0</v>
      </c>
      <c r="G7" s="10">
        <v>0</v>
      </c>
      <c r="H7" s="10">
        <v>0</v>
      </c>
      <c r="I7" s="10">
        <v>0</v>
      </c>
      <c r="J7" s="10">
        <v>400</v>
      </c>
      <c r="K7" s="10">
        <v>300</v>
      </c>
      <c r="L7" s="11">
        <v>10</v>
      </c>
      <c r="M7" s="10">
        <v>21090</v>
      </c>
    </row>
    <row r="8" spans="1:13" ht="12.75">
      <c r="A8" s="17" t="s">
        <v>29</v>
      </c>
      <c r="B8" s="10">
        <v>3</v>
      </c>
      <c r="C8" s="10">
        <v>3</v>
      </c>
      <c r="D8" s="11">
        <v>12</v>
      </c>
      <c r="E8" s="10">
        <v>0</v>
      </c>
      <c r="F8" s="10">
        <v>0</v>
      </c>
      <c r="G8" s="10">
        <v>60</v>
      </c>
      <c r="H8" s="10">
        <v>0</v>
      </c>
      <c r="I8" s="10">
        <v>0</v>
      </c>
      <c r="J8" s="10">
        <v>212</v>
      </c>
      <c r="K8" s="10">
        <v>800</v>
      </c>
      <c r="L8" s="11">
        <v>0</v>
      </c>
      <c r="M8" s="10">
        <v>14348</v>
      </c>
    </row>
    <row r="9" spans="1:13" ht="12.75">
      <c r="A9" s="17" t="s">
        <v>30</v>
      </c>
      <c r="B9" s="10">
        <v>0</v>
      </c>
      <c r="C9" s="10">
        <v>0</v>
      </c>
      <c r="D9" s="11">
        <v>0</v>
      </c>
      <c r="E9" s="19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>
        <v>0</v>
      </c>
      <c r="M9" s="10">
        <v>0</v>
      </c>
    </row>
    <row r="10" spans="1:13" ht="12.75">
      <c r="A10" s="17" t="s">
        <v>31</v>
      </c>
      <c r="B10" s="10">
        <v>2</v>
      </c>
      <c r="C10" s="10">
        <v>2</v>
      </c>
      <c r="D10" s="11">
        <v>15</v>
      </c>
      <c r="E10" s="12">
        <v>214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>
        <v>0</v>
      </c>
      <c r="M10" s="10">
        <v>15700</v>
      </c>
    </row>
    <row r="11" spans="1:13" ht="12.75">
      <c r="A11" s="17" t="s">
        <v>32</v>
      </c>
      <c r="B11" s="10">
        <v>0</v>
      </c>
      <c r="C11" s="10">
        <v>0</v>
      </c>
      <c r="D11" s="11">
        <v>0</v>
      </c>
      <c r="E11" s="19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>
        <v>0</v>
      </c>
      <c r="M11" s="10">
        <v>0</v>
      </c>
    </row>
    <row r="12" spans="1:13" ht="13.5" thickBot="1">
      <c r="A12" s="18" t="s">
        <v>33</v>
      </c>
      <c r="B12" s="13">
        <v>14</v>
      </c>
      <c r="C12" s="13">
        <v>7</v>
      </c>
      <c r="D12" s="14">
        <v>26</v>
      </c>
      <c r="E12" s="15">
        <v>1500</v>
      </c>
      <c r="F12" s="13">
        <v>0</v>
      </c>
      <c r="G12" s="13">
        <v>410</v>
      </c>
      <c r="H12" s="13">
        <v>0</v>
      </c>
      <c r="I12" s="13">
        <v>0</v>
      </c>
      <c r="J12" s="13">
        <v>0</v>
      </c>
      <c r="K12" s="13">
        <v>375</v>
      </c>
      <c r="L12" s="14">
        <v>0</v>
      </c>
      <c r="M12" s="13">
        <v>65137</v>
      </c>
    </row>
    <row r="13" spans="1:13" s="23" customFormat="1" ht="13.5" thickBot="1">
      <c r="A13" s="6" t="s">
        <v>0</v>
      </c>
      <c r="B13" s="20">
        <f aca="true" t="shared" si="0" ref="B13:M13">SUM(B5:B12)</f>
        <v>44</v>
      </c>
      <c r="C13" s="20">
        <f>SUM(C5:C12)</f>
        <v>26</v>
      </c>
      <c r="D13" s="25">
        <f t="shared" si="0"/>
        <v>134.4</v>
      </c>
      <c r="E13" s="26">
        <f t="shared" si="0"/>
        <v>3316</v>
      </c>
      <c r="F13" s="20">
        <f t="shared" si="0"/>
        <v>0</v>
      </c>
      <c r="G13" s="20">
        <f t="shared" si="0"/>
        <v>636</v>
      </c>
      <c r="H13" s="20">
        <f t="shared" si="0"/>
        <v>0</v>
      </c>
      <c r="I13" s="20">
        <f t="shared" si="0"/>
        <v>0</v>
      </c>
      <c r="J13" s="20">
        <f t="shared" si="0"/>
        <v>612</v>
      </c>
      <c r="K13" s="20">
        <f t="shared" si="0"/>
        <v>2165</v>
      </c>
      <c r="L13" s="25">
        <f t="shared" si="0"/>
        <v>10</v>
      </c>
      <c r="M13" s="20">
        <f t="shared" si="0"/>
        <v>202048</v>
      </c>
    </row>
    <row r="14" ht="12.75">
      <c r="A14" s="3" t="s">
        <v>180</v>
      </c>
    </row>
    <row r="15" ht="12.75">
      <c r="A15" s="2" t="s">
        <v>13</v>
      </c>
    </row>
    <row r="17" ht="19.5" customHeight="1">
      <c r="A17" s="1" t="s">
        <v>39</v>
      </c>
    </row>
    <row r="18" ht="6.75" customHeight="1" thickBot="1">
      <c r="A18" s="4"/>
    </row>
    <row r="19" spans="1:13" ht="13.5" customHeight="1" thickBot="1">
      <c r="A19" s="104" t="s">
        <v>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32.25" thickBot="1">
      <c r="A20" s="24" t="s">
        <v>35</v>
      </c>
      <c r="B20" s="36" t="s">
        <v>14</v>
      </c>
      <c r="C20" s="36" t="s">
        <v>15</v>
      </c>
      <c r="D20" s="36" t="s">
        <v>16</v>
      </c>
      <c r="E20" s="36" t="s">
        <v>17</v>
      </c>
      <c r="F20" s="93" t="s">
        <v>18</v>
      </c>
      <c r="G20" s="93" t="s">
        <v>19</v>
      </c>
      <c r="H20" s="93" t="s">
        <v>20</v>
      </c>
      <c r="I20" s="93" t="s">
        <v>21</v>
      </c>
      <c r="J20" s="93" t="s">
        <v>22</v>
      </c>
      <c r="K20" s="93" t="s">
        <v>23</v>
      </c>
      <c r="L20" s="93" t="s">
        <v>24</v>
      </c>
      <c r="M20" s="93" t="s">
        <v>25</v>
      </c>
    </row>
    <row r="21" spans="1:13" ht="12.75">
      <c r="A21" s="16" t="s">
        <v>26</v>
      </c>
      <c r="B21" s="7">
        <v>9</v>
      </c>
      <c r="C21" s="7">
        <v>6</v>
      </c>
      <c r="D21" s="8">
        <v>22.8</v>
      </c>
      <c r="E21" s="7">
        <v>400</v>
      </c>
      <c r="F21" s="7">
        <v>0</v>
      </c>
      <c r="G21" s="7">
        <v>214</v>
      </c>
      <c r="H21" s="7">
        <v>0</v>
      </c>
      <c r="I21" s="7">
        <v>0</v>
      </c>
      <c r="J21" s="7">
        <v>0</v>
      </c>
      <c r="K21" s="7">
        <v>1054</v>
      </c>
      <c r="L21" s="8">
        <v>0</v>
      </c>
      <c r="M21" s="7">
        <v>45905</v>
      </c>
    </row>
    <row r="22" spans="1:13" ht="12.75">
      <c r="A22" s="17" t="s">
        <v>27</v>
      </c>
      <c r="B22" s="10">
        <v>11</v>
      </c>
      <c r="C22" s="10">
        <v>5</v>
      </c>
      <c r="D22" s="11">
        <v>34.9</v>
      </c>
      <c r="E22" s="10">
        <v>1196</v>
      </c>
      <c r="F22" s="10">
        <v>0</v>
      </c>
      <c r="G22" s="10">
        <v>130</v>
      </c>
      <c r="H22" s="10">
        <v>0</v>
      </c>
      <c r="I22" s="10">
        <v>0</v>
      </c>
      <c r="J22" s="10">
        <v>0</v>
      </c>
      <c r="K22" s="10">
        <v>215</v>
      </c>
      <c r="L22" s="11">
        <v>0</v>
      </c>
      <c r="M22" s="10">
        <v>55235</v>
      </c>
    </row>
    <row r="23" spans="1:13" ht="12.75">
      <c r="A23" s="17" t="s">
        <v>28</v>
      </c>
      <c r="B23" s="10">
        <v>9</v>
      </c>
      <c r="C23" s="10">
        <v>4</v>
      </c>
      <c r="D23" s="11">
        <v>17.2</v>
      </c>
      <c r="E23" s="10">
        <v>3182</v>
      </c>
      <c r="F23" s="10">
        <v>0</v>
      </c>
      <c r="G23" s="10">
        <v>100</v>
      </c>
      <c r="H23" s="10">
        <v>0</v>
      </c>
      <c r="I23" s="10">
        <v>0</v>
      </c>
      <c r="J23" s="10">
        <v>422</v>
      </c>
      <c r="K23" s="10">
        <v>600</v>
      </c>
      <c r="L23" s="11">
        <v>12.1</v>
      </c>
      <c r="M23" s="10">
        <v>57286</v>
      </c>
    </row>
    <row r="24" spans="1:13" ht="12.75">
      <c r="A24" s="17" t="s">
        <v>29</v>
      </c>
      <c r="B24" s="10">
        <v>2</v>
      </c>
      <c r="C24" s="10">
        <v>2</v>
      </c>
      <c r="D24" s="11">
        <v>15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600</v>
      </c>
      <c r="L24" s="11">
        <v>0</v>
      </c>
      <c r="M24" s="10">
        <v>8100</v>
      </c>
    </row>
    <row r="25" spans="1:13" ht="12.75">
      <c r="A25" s="17" t="s">
        <v>30</v>
      </c>
      <c r="B25" s="10">
        <v>17</v>
      </c>
      <c r="C25" s="10">
        <v>5</v>
      </c>
      <c r="D25" s="11">
        <v>59</v>
      </c>
      <c r="E25" s="10">
        <v>0</v>
      </c>
      <c r="F25" s="10">
        <v>0</v>
      </c>
      <c r="G25" s="10">
        <v>524</v>
      </c>
      <c r="H25" s="10">
        <v>0</v>
      </c>
      <c r="I25" s="10">
        <v>0</v>
      </c>
      <c r="J25" s="10">
        <v>314</v>
      </c>
      <c r="K25" s="10">
        <v>0</v>
      </c>
      <c r="L25" s="11">
        <v>0</v>
      </c>
      <c r="M25" s="10">
        <v>73692</v>
      </c>
    </row>
    <row r="26" spans="1:13" ht="12.75">
      <c r="A26" s="17" t="s">
        <v>31</v>
      </c>
      <c r="B26" s="10">
        <v>3</v>
      </c>
      <c r="C26" s="10">
        <v>2</v>
      </c>
      <c r="D26" s="11">
        <v>0</v>
      </c>
      <c r="E26" s="10">
        <v>0</v>
      </c>
      <c r="F26" s="10">
        <v>0</v>
      </c>
      <c r="G26" s="10">
        <v>200</v>
      </c>
      <c r="H26" s="10">
        <v>0</v>
      </c>
      <c r="I26" s="10">
        <v>0</v>
      </c>
      <c r="J26" s="10">
        <v>360</v>
      </c>
      <c r="K26" s="10">
        <v>0</v>
      </c>
      <c r="L26" s="11">
        <v>0</v>
      </c>
      <c r="M26" s="10">
        <v>15900</v>
      </c>
    </row>
    <row r="27" spans="1:13" ht="12.75">
      <c r="A27" s="17" t="s">
        <v>32</v>
      </c>
      <c r="B27" s="10">
        <v>0</v>
      </c>
      <c r="C27" s="10">
        <v>0</v>
      </c>
      <c r="D27" s="11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1">
        <v>0</v>
      </c>
      <c r="M27" s="10">
        <v>0</v>
      </c>
    </row>
    <row r="28" spans="1:13" ht="13.5" thickBot="1">
      <c r="A28" s="18" t="s">
        <v>33</v>
      </c>
      <c r="B28" s="13">
        <v>3</v>
      </c>
      <c r="C28" s="13">
        <v>2</v>
      </c>
      <c r="D28" s="14">
        <v>3.4</v>
      </c>
      <c r="E28" s="13">
        <v>138</v>
      </c>
      <c r="F28" s="13">
        <v>0</v>
      </c>
      <c r="G28" s="13">
        <v>80</v>
      </c>
      <c r="H28" s="13">
        <v>0</v>
      </c>
      <c r="I28" s="13">
        <v>0</v>
      </c>
      <c r="J28" s="13">
        <v>0</v>
      </c>
      <c r="K28" s="13">
        <v>70</v>
      </c>
      <c r="L28" s="14">
        <v>0</v>
      </c>
      <c r="M28" s="13">
        <v>9978</v>
      </c>
    </row>
    <row r="29" spans="1:13" s="23" customFormat="1" ht="13.5" thickBot="1">
      <c r="A29" s="6" t="s">
        <v>0</v>
      </c>
      <c r="B29" s="20">
        <f aca="true" t="shared" si="1" ref="B29:M29">SUM(B21:B28)</f>
        <v>54</v>
      </c>
      <c r="C29" s="20">
        <f t="shared" si="1"/>
        <v>26</v>
      </c>
      <c r="D29" s="25">
        <f t="shared" si="1"/>
        <v>152.3</v>
      </c>
      <c r="E29" s="20">
        <f t="shared" si="1"/>
        <v>4916</v>
      </c>
      <c r="F29" s="20">
        <f t="shared" si="1"/>
        <v>0</v>
      </c>
      <c r="G29" s="20">
        <f t="shared" si="1"/>
        <v>1248</v>
      </c>
      <c r="H29" s="20">
        <f t="shared" si="1"/>
        <v>0</v>
      </c>
      <c r="I29" s="20">
        <f t="shared" si="1"/>
        <v>0</v>
      </c>
      <c r="J29" s="20">
        <f t="shared" si="1"/>
        <v>1096</v>
      </c>
      <c r="K29" s="20">
        <f t="shared" si="1"/>
        <v>2539</v>
      </c>
      <c r="L29" s="25">
        <f t="shared" si="1"/>
        <v>12.1</v>
      </c>
      <c r="M29" s="20">
        <f t="shared" si="1"/>
        <v>266096</v>
      </c>
    </row>
    <row r="30" ht="12.75">
      <c r="A30" s="3" t="s">
        <v>180</v>
      </c>
    </row>
    <row r="31" ht="12.75">
      <c r="A31" s="2" t="s">
        <v>13</v>
      </c>
    </row>
    <row r="33" ht="19.5" customHeight="1">
      <c r="A33" s="1" t="s">
        <v>40</v>
      </c>
    </row>
    <row r="34" ht="6.75" customHeight="1" thickBot="1">
      <c r="A34" s="4"/>
    </row>
    <row r="35" spans="1:13" ht="13.5" customHeight="1" thickBot="1">
      <c r="A35" s="104" t="s">
        <v>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32.25" thickBot="1">
      <c r="A36" s="24" t="s">
        <v>35</v>
      </c>
      <c r="B36" s="36" t="s">
        <v>14</v>
      </c>
      <c r="C36" s="36" t="s">
        <v>15</v>
      </c>
      <c r="D36" s="36" t="s">
        <v>16</v>
      </c>
      <c r="E36" s="36" t="s">
        <v>17</v>
      </c>
      <c r="F36" s="93" t="s">
        <v>18</v>
      </c>
      <c r="G36" s="93" t="s">
        <v>19</v>
      </c>
      <c r="H36" s="93" t="s">
        <v>20</v>
      </c>
      <c r="I36" s="93" t="s">
        <v>21</v>
      </c>
      <c r="J36" s="93" t="s">
        <v>22</v>
      </c>
      <c r="K36" s="93" t="s">
        <v>23</v>
      </c>
      <c r="L36" s="93" t="s">
        <v>24</v>
      </c>
      <c r="M36" s="93" t="s">
        <v>25</v>
      </c>
    </row>
    <row r="37" spans="1:13" ht="12.75">
      <c r="A37" s="16" t="s">
        <v>26</v>
      </c>
      <c r="B37" s="7">
        <v>14</v>
      </c>
      <c r="C37" s="7">
        <v>8</v>
      </c>
      <c r="D37" s="8">
        <v>25.7</v>
      </c>
      <c r="E37" s="7">
        <v>764</v>
      </c>
      <c r="F37" s="7">
        <v>0</v>
      </c>
      <c r="G37" s="7">
        <v>320</v>
      </c>
      <c r="H37" s="7">
        <v>0</v>
      </c>
      <c r="I37" s="7">
        <v>0</v>
      </c>
      <c r="J37" s="7">
        <v>0</v>
      </c>
      <c r="K37" s="7">
        <v>885</v>
      </c>
      <c r="L37" s="8">
        <v>0</v>
      </c>
      <c r="M37" s="7">
        <v>57010</v>
      </c>
    </row>
    <row r="38" spans="1:13" ht="12.75">
      <c r="A38" s="17" t="s">
        <v>27</v>
      </c>
      <c r="B38" s="10">
        <v>0</v>
      </c>
      <c r="C38" s="10">
        <v>0</v>
      </c>
      <c r="D38" s="11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>
        <v>0</v>
      </c>
      <c r="M38" s="10">
        <v>0</v>
      </c>
    </row>
    <row r="39" spans="1:13" ht="12.75">
      <c r="A39" s="17" t="s">
        <v>28</v>
      </c>
      <c r="B39" s="10">
        <v>1</v>
      </c>
      <c r="C39" s="10">
        <v>1</v>
      </c>
      <c r="D39" s="11">
        <v>7.4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350</v>
      </c>
      <c r="L39" s="11">
        <v>0</v>
      </c>
      <c r="M39" s="10">
        <v>6540</v>
      </c>
    </row>
    <row r="40" spans="1:13" ht="12.75">
      <c r="A40" s="17" t="s">
        <v>29</v>
      </c>
      <c r="B40" s="10">
        <v>1</v>
      </c>
      <c r="C40" s="10">
        <v>1</v>
      </c>
      <c r="D40" s="11">
        <v>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>
        <v>0</v>
      </c>
      <c r="M40" s="10">
        <v>4900</v>
      </c>
    </row>
    <row r="41" spans="1:13" ht="12.75">
      <c r="A41" s="17" t="s">
        <v>30</v>
      </c>
      <c r="B41" s="10">
        <v>0</v>
      </c>
      <c r="C41" s="10">
        <v>0</v>
      </c>
      <c r="D41" s="11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  <c r="M41" s="10">
        <v>0</v>
      </c>
    </row>
    <row r="42" spans="1:13" ht="12.75">
      <c r="A42" s="17" t="s">
        <v>31</v>
      </c>
      <c r="B42" s="10">
        <v>0</v>
      </c>
      <c r="C42" s="10">
        <v>0</v>
      </c>
      <c r="D42" s="11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1">
        <v>0</v>
      </c>
      <c r="M42" s="10">
        <v>0</v>
      </c>
    </row>
    <row r="43" spans="1:13" ht="12.75">
      <c r="A43" s="17" t="s">
        <v>32</v>
      </c>
      <c r="B43" s="10">
        <v>0</v>
      </c>
      <c r="C43" s="10">
        <v>0</v>
      </c>
      <c r="D43" s="11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0</v>
      </c>
      <c r="M43" s="10">
        <v>0</v>
      </c>
    </row>
    <row r="44" spans="1:13" ht="13.5" thickBot="1">
      <c r="A44" s="18" t="s">
        <v>33</v>
      </c>
      <c r="B44" s="13">
        <v>1</v>
      </c>
      <c r="C44" s="13">
        <v>1</v>
      </c>
      <c r="D44" s="14">
        <v>0</v>
      </c>
      <c r="E44" s="13">
        <v>0</v>
      </c>
      <c r="F44" s="13">
        <v>0</v>
      </c>
      <c r="G44" s="13">
        <v>88</v>
      </c>
      <c r="H44" s="13">
        <v>0</v>
      </c>
      <c r="I44" s="13">
        <v>0</v>
      </c>
      <c r="J44" s="13">
        <v>0</v>
      </c>
      <c r="K44" s="13">
        <v>0</v>
      </c>
      <c r="L44" s="14">
        <v>0</v>
      </c>
      <c r="M44" s="13">
        <v>6585</v>
      </c>
    </row>
    <row r="45" spans="1:13" s="23" customFormat="1" ht="13.5" thickBot="1">
      <c r="A45" s="6" t="s">
        <v>0</v>
      </c>
      <c r="B45" s="20">
        <f aca="true" t="shared" si="2" ref="B45:M45">SUM(B37:B44)</f>
        <v>17</v>
      </c>
      <c r="C45" s="20">
        <f t="shared" si="2"/>
        <v>11</v>
      </c>
      <c r="D45" s="25">
        <f t="shared" si="2"/>
        <v>40.1</v>
      </c>
      <c r="E45" s="20">
        <f t="shared" si="2"/>
        <v>764</v>
      </c>
      <c r="F45" s="20">
        <f t="shared" si="2"/>
        <v>0</v>
      </c>
      <c r="G45" s="20">
        <f t="shared" si="2"/>
        <v>408</v>
      </c>
      <c r="H45" s="20">
        <f>SUM(H37:H44)</f>
        <v>0</v>
      </c>
      <c r="I45" s="20">
        <f>SUM(I37:I44)</f>
        <v>0</v>
      </c>
      <c r="J45" s="20">
        <f t="shared" si="2"/>
        <v>0</v>
      </c>
      <c r="K45" s="20">
        <f t="shared" si="2"/>
        <v>1235</v>
      </c>
      <c r="L45" s="25">
        <f t="shared" si="2"/>
        <v>0</v>
      </c>
      <c r="M45" s="20">
        <f t="shared" si="2"/>
        <v>75035</v>
      </c>
    </row>
    <row r="46" ht="12.75">
      <c r="A46" s="3" t="s">
        <v>180</v>
      </c>
    </row>
    <row r="47" ht="12.75">
      <c r="A47" s="2" t="s">
        <v>13</v>
      </c>
    </row>
    <row r="49" ht="19.5" customHeight="1">
      <c r="A49" s="1" t="s">
        <v>41</v>
      </c>
    </row>
    <row r="50" ht="6.75" customHeight="1" thickBot="1">
      <c r="A50" s="4"/>
    </row>
    <row r="51" spans="1:13" ht="13.5" customHeight="1" thickBot="1">
      <c r="A51" s="104" t="s">
        <v>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3" ht="32.25" thickBot="1">
      <c r="A52" s="24" t="s">
        <v>35</v>
      </c>
      <c r="B52" s="36" t="s">
        <v>14</v>
      </c>
      <c r="C52" s="36" t="s">
        <v>15</v>
      </c>
      <c r="D52" s="36" t="s">
        <v>16</v>
      </c>
      <c r="E52" s="36" t="s">
        <v>17</v>
      </c>
      <c r="F52" s="93" t="s">
        <v>18</v>
      </c>
      <c r="G52" s="93" t="s">
        <v>19</v>
      </c>
      <c r="H52" s="93" t="s">
        <v>20</v>
      </c>
      <c r="I52" s="93" t="s">
        <v>21</v>
      </c>
      <c r="J52" s="93" t="s">
        <v>22</v>
      </c>
      <c r="K52" s="93" t="s">
        <v>23</v>
      </c>
      <c r="L52" s="93" t="s">
        <v>24</v>
      </c>
      <c r="M52" s="93" t="s">
        <v>25</v>
      </c>
    </row>
    <row r="53" spans="1:13" ht="12.75">
      <c r="A53" s="16" t="s">
        <v>26</v>
      </c>
      <c r="B53" s="7">
        <v>0</v>
      </c>
      <c r="C53" s="7">
        <v>0</v>
      </c>
      <c r="D53" s="8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8">
        <v>0</v>
      </c>
      <c r="M53" s="7">
        <v>0</v>
      </c>
    </row>
    <row r="54" spans="1:13" ht="12.75">
      <c r="A54" s="17" t="s">
        <v>27</v>
      </c>
      <c r="B54" s="10">
        <v>0</v>
      </c>
      <c r="C54" s="10">
        <v>0</v>
      </c>
      <c r="D54" s="11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0</v>
      </c>
      <c r="M54" s="10">
        <v>0</v>
      </c>
    </row>
    <row r="55" spans="1:13" ht="12.75">
      <c r="A55" s="17" t="s">
        <v>28</v>
      </c>
      <c r="B55" s="10">
        <v>2</v>
      </c>
      <c r="C55" s="10">
        <v>2</v>
      </c>
      <c r="D55" s="11">
        <v>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300</v>
      </c>
      <c r="K55" s="10">
        <v>0</v>
      </c>
      <c r="L55" s="11">
        <v>0</v>
      </c>
      <c r="M55" s="10">
        <v>5950</v>
      </c>
    </row>
    <row r="56" spans="1:13" ht="12.75">
      <c r="A56" s="17" t="s">
        <v>29</v>
      </c>
      <c r="B56" s="10">
        <v>2</v>
      </c>
      <c r="C56" s="10">
        <v>2</v>
      </c>
      <c r="D56" s="11">
        <v>8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400</v>
      </c>
      <c r="K56" s="10">
        <v>0</v>
      </c>
      <c r="L56" s="11">
        <v>0</v>
      </c>
      <c r="M56" s="10">
        <v>6000</v>
      </c>
    </row>
    <row r="57" spans="1:13" ht="12.75">
      <c r="A57" s="17" t="s">
        <v>30</v>
      </c>
      <c r="B57" s="10">
        <v>11</v>
      </c>
      <c r="C57" s="10">
        <v>5</v>
      </c>
      <c r="D57" s="11">
        <v>42</v>
      </c>
      <c r="E57" s="10">
        <v>0</v>
      </c>
      <c r="F57" s="10">
        <v>1000</v>
      </c>
      <c r="G57" s="10">
        <v>240</v>
      </c>
      <c r="H57" s="10">
        <v>0</v>
      </c>
      <c r="I57" s="10">
        <v>0</v>
      </c>
      <c r="J57" s="10">
        <v>0</v>
      </c>
      <c r="K57" s="10">
        <v>458</v>
      </c>
      <c r="L57" s="11">
        <v>0</v>
      </c>
      <c r="M57" s="10">
        <v>49043</v>
      </c>
    </row>
    <row r="58" spans="1:13" ht="12.75">
      <c r="A58" s="17" t="s">
        <v>31</v>
      </c>
      <c r="B58" s="10">
        <v>5</v>
      </c>
      <c r="C58" s="10">
        <v>3</v>
      </c>
      <c r="D58" s="11">
        <v>10.5</v>
      </c>
      <c r="E58" s="10">
        <v>1684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1">
        <v>0</v>
      </c>
      <c r="M58" s="10">
        <v>26599</v>
      </c>
    </row>
    <row r="59" spans="1:13" ht="12.75">
      <c r="A59" s="17" t="s">
        <v>32</v>
      </c>
      <c r="B59" s="10">
        <v>4</v>
      </c>
      <c r="C59" s="10">
        <v>2</v>
      </c>
      <c r="D59" s="11">
        <v>2.3</v>
      </c>
      <c r="E59" s="10">
        <v>500</v>
      </c>
      <c r="F59" s="10">
        <v>0</v>
      </c>
      <c r="G59" s="10">
        <v>100</v>
      </c>
      <c r="H59" s="10">
        <v>0</v>
      </c>
      <c r="I59" s="10">
        <v>0</v>
      </c>
      <c r="J59" s="10">
        <v>0</v>
      </c>
      <c r="K59" s="10">
        <v>0</v>
      </c>
      <c r="L59" s="11">
        <v>0</v>
      </c>
      <c r="M59" s="10">
        <v>15280</v>
      </c>
    </row>
    <row r="60" spans="1:13" ht="13.5" thickBot="1">
      <c r="A60" s="18" t="s">
        <v>33</v>
      </c>
      <c r="B60" s="13">
        <v>4</v>
      </c>
      <c r="C60" s="13">
        <v>4</v>
      </c>
      <c r="D60" s="14">
        <v>3.5</v>
      </c>
      <c r="E60" s="13">
        <v>1140</v>
      </c>
      <c r="F60" s="13">
        <v>0</v>
      </c>
      <c r="G60" s="13">
        <v>120</v>
      </c>
      <c r="H60" s="13">
        <v>0</v>
      </c>
      <c r="I60" s="13">
        <v>0</v>
      </c>
      <c r="J60" s="13">
        <v>0</v>
      </c>
      <c r="K60" s="13">
        <v>150</v>
      </c>
      <c r="L60" s="14">
        <v>0</v>
      </c>
      <c r="M60" s="13">
        <v>24390</v>
      </c>
    </row>
    <row r="61" spans="1:13" s="23" customFormat="1" ht="13.5" thickBot="1">
      <c r="A61" s="6" t="s">
        <v>0</v>
      </c>
      <c r="B61" s="20">
        <f aca="true" t="shared" si="3" ref="B61:M61">SUM(B53:B60)</f>
        <v>28</v>
      </c>
      <c r="C61" s="20">
        <f t="shared" si="3"/>
        <v>18</v>
      </c>
      <c r="D61" s="25">
        <f t="shared" si="3"/>
        <v>71.3</v>
      </c>
      <c r="E61" s="20">
        <f t="shared" si="3"/>
        <v>3324</v>
      </c>
      <c r="F61" s="20">
        <f t="shared" si="3"/>
        <v>1000</v>
      </c>
      <c r="G61" s="20">
        <f t="shared" si="3"/>
        <v>460</v>
      </c>
      <c r="H61" s="20">
        <f>SUM(H53:H60)</f>
        <v>0</v>
      </c>
      <c r="I61" s="20">
        <f>SUM(I53:I60)</f>
        <v>0</v>
      </c>
      <c r="J61" s="20">
        <f t="shared" si="3"/>
        <v>700</v>
      </c>
      <c r="K61" s="20">
        <f t="shared" si="3"/>
        <v>608</v>
      </c>
      <c r="L61" s="25">
        <f t="shared" si="3"/>
        <v>0</v>
      </c>
      <c r="M61" s="20">
        <f t="shared" si="3"/>
        <v>127262</v>
      </c>
    </row>
    <row r="62" ht="12.75">
      <c r="A62" s="3" t="s">
        <v>180</v>
      </c>
    </row>
    <row r="63" ht="12.75">
      <c r="A63" s="2" t="s">
        <v>13</v>
      </c>
    </row>
    <row r="65" ht="19.5" customHeight="1">
      <c r="A65" s="1" t="s">
        <v>42</v>
      </c>
    </row>
    <row r="66" ht="6.75" customHeight="1" thickBot="1">
      <c r="A66" s="4"/>
    </row>
    <row r="67" spans="1:13" ht="13.5" customHeight="1" thickBot="1">
      <c r="A67" s="104" t="s">
        <v>6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ht="32.25" thickBot="1">
      <c r="A68" s="24" t="s">
        <v>35</v>
      </c>
      <c r="B68" s="36" t="s">
        <v>14</v>
      </c>
      <c r="C68" s="36" t="s">
        <v>15</v>
      </c>
      <c r="D68" s="36" t="s">
        <v>16</v>
      </c>
      <c r="E68" s="36" t="s">
        <v>17</v>
      </c>
      <c r="F68" s="93" t="s">
        <v>18</v>
      </c>
      <c r="G68" s="93" t="s">
        <v>19</v>
      </c>
      <c r="H68" s="93" t="s">
        <v>20</v>
      </c>
      <c r="I68" s="93" t="s">
        <v>21</v>
      </c>
      <c r="J68" s="93" t="s">
        <v>22</v>
      </c>
      <c r="K68" s="93" t="s">
        <v>23</v>
      </c>
      <c r="L68" s="93" t="s">
        <v>24</v>
      </c>
      <c r="M68" s="93" t="s">
        <v>25</v>
      </c>
    </row>
    <row r="69" spans="1:13" ht="12.75">
      <c r="A69" s="16" t="s">
        <v>26</v>
      </c>
      <c r="B69" s="7">
        <v>17</v>
      </c>
      <c r="C69" s="7">
        <v>8</v>
      </c>
      <c r="D69" s="8">
        <v>65.7</v>
      </c>
      <c r="E69" s="7">
        <v>1790</v>
      </c>
      <c r="F69" s="7">
        <v>0</v>
      </c>
      <c r="G69" s="7">
        <v>116</v>
      </c>
      <c r="H69" s="7">
        <v>0</v>
      </c>
      <c r="I69" s="7">
        <v>0</v>
      </c>
      <c r="J69" s="7">
        <v>0</v>
      </c>
      <c r="K69" s="7">
        <v>265</v>
      </c>
      <c r="L69" s="8">
        <v>0</v>
      </c>
      <c r="M69" s="7">
        <v>84625</v>
      </c>
    </row>
    <row r="70" spans="1:13" ht="12.75">
      <c r="A70" s="17" t="s">
        <v>27</v>
      </c>
      <c r="B70" s="10">
        <v>12</v>
      </c>
      <c r="C70" s="10">
        <v>10</v>
      </c>
      <c r="D70" s="11">
        <v>33.5</v>
      </c>
      <c r="E70" s="10">
        <v>1309</v>
      </c>
      <c r="F70" s="10">
        <v>0</v>
      </c>
      <c r="G70" s="10">
        <v>375</v>
      </c>
      <c r="H70" s="10">
        <v>0</v>
      </c>
      <c r="I70" s="10">
        <v>0</v>
      </c>
      <c r="J70" s="10">
        <v>0</v>
      </c>
      <c r="K70" s="10">
        <v>715</v>
      </c>
      <c r="L70" s="11">
        <v>0</v>
      </c>
      <c r="M70" s="10">
        <v>72005</v>
      </c>
    </row>
    <row r="71" spans="1:13" ht="12.75">
      <c r="A71" s="17" t="s">
        <v>28</v>
      </c>
      <c r="B71" s="10">
        <v>0</v>
      </c>
      <c r="C71" s="10">
        <v>0</v>
      </c>
      <c r="D71" s="11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>
        <v>0</v>
      </c>
      <c r="M71" s="10">
        <v>0</v>
      </c>
    </row>
    <row r="72" spans="1:13" ht="12.75">
      <c r="A72" s="17" t="s">
        <v>29</v>
      </c>
      <c r="B72" s="10">
        <v>3</v>
      </c>
      <c r="C72" s="10">
        <v>3</v>
      </c>
      <c r="D72" s="11">
        <v>27</v>
      </c>
      <c r="E72" s="10">
        <v>218</v>
      </c>
      <c r="F72" s="10">
        <v>0</v>
      </c>
      <c r="G72" s="10">
        <v>0</v>
      </c>
      <c r="H72" s="10">
        <v>0</v>
      </c>
      <c r="I72" s="10">
        <v>0</v>
      </c>
      <c r="J72" s="10">
        <v>250</v>
      </c>
      <c r="K72" s="10">
        <v>0</v>
      </c>
      <c r="L72" s="11">
        <v>7</v>
      </c>
      <c r="M72" s="10">
        <v>15248</v>
      </c>
    </row>
    <row r="73" spans="1:13" ht="12.75">
      <c r="A73" s="17" t="s">
        <v>30</v>
      </c>
      <c r="B73" s="10">
        <v>2</v>
      </c>
      <c r="C73" s="10">
        <v>2</v>
      </c>
      <c r="D73" s="11">
        <v>1.8</v>
      </c>
      <c r="E73" s="10">
        <v>200</v>
      </c>
      <c r="F73" s="10">
        <v>0</v>
      </c>
      <c r="G73" s="10">
        <v>60</v>
      </c>
      <c r="H73" s="10">
        <v>0</v>
      </c>
      <c r="I73" s="10">
        <v>0</v>
      </c>
      <c r="J73" s="10">
        <v>200</v>
      </c>
      <c r="K73" s="10">
        <v>0</v>
      </c>
      <c r="L73" s="11">
        <v>0</v>
      </c>
      <c r="M73" s="10">
        <v>8760</v>
      </c>
    </row>
    <row r="74" spans="1:13" ht="12.75">
      <c r="A74" s="17" t="s">
        <v>31</v>
      </c>
      <c r="B74" s="10">
        <v>6</v>
      </c>
      <c r="C74" s="10">
        <v>5</v>
      </c>
      <c r="D74" s="11">
        <v>14.8</v>
      </c>
      <c r="E74" s="10">
        <v>205</v>
      </c>
      <c r="F74" s="10">
        <v>0</v>
      </c>
      <c r="G74" s="10">
        <v>350</v>
      </c>
      <c r="H74" s="10">
        <v>0</v>
      </c>
      <c r="I74" s="10">
        <v>0</v>
      </c>
      <c r="J74" s="10">
        <v>80</v>
      </c>
      <c r="K74" s="10">
        <v>0</v>
      </c>
      <c r="L74" s="11">
        <v>0</v>
      </c>
      <c r="M74" s="10">
        <v>40920</v>
      </c>
    </row>
    <row r="75" spans="1:13" ht="12.75">
      <c r="A75" s="17" t="s">
        <v>32</v>
      </c>
      <c r="B75" s="10">
        <v>9</v>
      </c>
      <c r="C75" s="10">
        <v>7</v>
      </c>
      <c r="D75" s="11">
        <v>5.9</v>
      </c>
      <c r="E75" s="10">
        <v>920</v>
      </c>
      <c r="F75" s="10">
        <v>0</v>
      </c>
      <c r="G75" s="10">
        <v>763</v>
      </c>
      <c r="H75" s="10">
        <v>0</v>
      </c>
      <c r="I75" s="10">
        <v>0</v>
      </c>
      <c r="J75" s="10">
        <v>144</v>
      </c>
      <c r="K75" s="10">
        <v>0</v>
      </c>
      <c r="L75" s="11">
        <v>6.4</v>
      </c>
      <c r="M75" s="10">
        <v>72518</v>
      </c>
    </row>
    <row r="76" spans="1:13" ht="13.5" thickBot="1">
      <c r="A76" s="18" t="s">
        <v>33</v>
      </c>
      <c r="B76" s="13">
        <v>6</v>
      </c>
      <c r="C76" s="13">
        <v>4</v>
      </c>
      <c r="D76" s="14">
        <v>19</v>
      </c>
      <c r="E76" s="13">
        <v>2164</v>
      </c>
      <c r="F76" s="13">
        <v>0</v>
      </c>
      <c r="G76" s="13">
        <v>170</v>
      </c>
      <c r="H76" s="13">
        <v>0</v>
      </c>
      <c r="I76" s="13">
        <v>0</v>
      </c>
      <c r="J76" s="13">
        <v>0</v>
      </c>
      <c r="K76" s="13">
        <v>400</v>
      </c>
      <c r="L76" s="14">
        <v>0</v>
      </c>
      <c r="M76" s="13">
        <v>48850</v>
      </c>
    </row>
    <row r="77" spans="1:13" s="23" customFormat="1" ht="13.5" thickBot="1">
      <c r="A77" s="6" t="s">
        <v>0</v>
      </c>
      <c r="B77" s="20">
        <f aca="true" t="shared" si="4" ref="B77:M77">SUM(B69:B76)</f>
        <v>55</v>
      </c>
      <c r="C77" s="20">
        <f t="shared" si="4"/>
        <v>39</v>
      </c>
      <c r="D77" s="25">
        <f t="shared" si="4"/>
        <v>167.70000000000002</v>
      </c>
      <c r="E77" s="20">
        <f t="shared" si="4"/>
        <v>6806</v>
      </c>
      <c r="F77" s="20">
        <f t="shared" si="4"/>
        <v>0</v>
      </c>
      <c r="G77" s="20">
        <f t="shared" si="4"/>
        <v>1834</v>
      </c>
      <c r="H77" s="20">
        <f t="shared" si="4"/>
        <v>0</v>
      </c>
      <c r="I77" s="20">
        <f t="shared" si="4"/>
        <v>0</v>
      </c>
      <c r="J77" s="20">
        <f t="shared" si="4"/>
        <v>674</v>
      </c>
      <c r="K77" s="20">
        <f t="shared" si="4"/>
        <v>1380</v>
      </c>
      <c r="L77" s="25">
        <f t="shared" si="4"/>
        <v>13.4</v>
      </c>
      <c r="M77" s="20">
        <f t="shared" si="4"/>
        <v>342926</v>
      </c>
    </row>
    <row r="78" ht="12.75">
      <c r="A78" s="3" t="s">
        <v>180</v>
      </c>
    </row>
    <row r="79" ht="12.75">
      <c r="A79" s="2" t="s">
        <v>13</v>
      </c>
    </row>
    <row r="81" ht="19.5" customHeight="1">
      <c r="A81" s="1" t="s">
        <v>43</v>
      </c>
    </row>
    <row r="82" ht="6.75" customHeight="1" thickBot="1">
      <c r="A82" s="4"/>
    </row>
    <row r="83" spans="1:13" ht="13.5" customHeight="1" thickBot="1">
      <c r="A83" s="104" t="s">
        <v>7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1:13" ht="32.25" thickBot="1">
      <c r="A84" s="24" t="s">
        <v>35</v>
      </c>
      <c r="B84" s="36" t="s">
        <v>14</v>
      </c>
      <c r="C84" s="36" t="s">
        <v>15</v>
      </c>
      <c r="D84" s="36" t="s">
        <v>16</v>
      </c>
      <c r="E84" s="36" t="s">
        <v>17</v>
      </c>
      <c r="F84" s="93" t="s">
        <v>18</v>
      </c>
      <c r="G84" s="93" t="s">
        <v>19</v>
      </c>
      <c r="H84" s="93" t="s">
        <v>20</v>
      </c>
      <c r="I84" s="93" t="s">
        <v>21</v>
      </c>
      <c r="J84" s="93" t="s">
        <v>22</v>
      </c>
      <c r="K84" s="93" t="s">
        <v>23</v>
      </c>
      <c r="L84" s="93" t="s">
        <v>24</v>
      </c>
      <c r="M84" s="93" t="s">
        <v>25</v>
      </c>
    </row>
    <row r="85" spans="1:13" ht="12.75">
      <c r="A85" s="16" t="s">
        <v>26</v>
      </c>
      <c r="B85" s="7">
        <v>0</v>
      </c>
      <c r="C85" s="7">
        <v>0</v>
      </c>
      <c r="D85" s="8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8">
        <v>0</v>
      </c>
      <c r="M85" s="7">
        <v>0</v>
      </c>
    </row>
    <row r="86" spans="1:13" ht="12.75">
      <c r="A86" s="17" t="s">
        <v>27</v>
      </c>
      <c r="B86" s="10">
        <v>7</v>
      </c>
      <c r="C86" s="10">
        <v>4</v>
      </c>
      <c r="D86" s="11">
        <v>22.1</v>
      </c>
      <c r="E86" s="10">
        <v>694</v>
      </c>
      <c r="F86" s="10">
        <v>0</v>
      </c>
      <c r="G86" s="10">
        <v>60</v>
      </c>
      <c r="H86" s="10">
        <v>0</v>
      </c>
      <c r="I86" s="10">
        <v>0</v>
      </c>
      <c r="J86" s="10">
        <v>0</v>
      </c>
      <c r="K86" s="10">
        <v>500</v>
      </c>
      <c r="L86" s="11">
        <v>0</v>
      </c>
      <c r="M86" s="10">
        <v>32035</v>
      </c>
    </row>
    <row r="87" spans="1:13" ht="12.75">
      <c r="A87" s="17" t="s">
        <v>28</v>
      </c>
      <c r="B87" s="10">
        <v>2</v>
      </c>
      <c r="C87" s="10">
        <v>2</v>
      </c>
      <c r="D87" s="11">
        <v>12.1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1">
        <v>0</v>
      </c>
      <c r="M87" s="10">
        <v>10995</v>
      </c>
    </row>
    <row r="88" spans="1:13" ht="12.75">
      <c r="A88" s="17" t="s">
        <v>29</v>
      </c>
      <c r="B88" s="10">
        <v>5</v>
      </c>
      <c r="C88" s="10">
        <v>2</v>
      </c>
      <c r="D88" s="11">
        <v>51.3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1">
        <v>0</v>
      </c>
      <c r="M88" s="10">
        <v>34030</v>
      </c>
    </row>
    <row r="89" spans="1:13" ht="12.75">
      <c r="A89" s="17" t="s">
        <v>30</v>
      </c>
      <c r="B89" s="10">
        <v>0</v>
      </c>
      <c r="C89" s="10">
        <v>0</v>
      </c>
      <c r="D89" s="11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1">
        <v>0</v>
      </c>
      <c r="M89" s="10">
        <v>0</v>
      </c>
    </row>
    <row r="90" spans="1:13" ht="12.75">
      <c r="A90" s="17" t="s">
        <v>31</v>
      </c>
      <c r="B90" s="10">
        <v>2</v>
      </c>
      <c r="C90" s="10">
        <v>2</v>
      </c>
      <c r="D90" s="11">
        <v>4.5</v>
      </c>
      <c r="E90" s="10">
        <v>310</v>
      </c>
      <c r="F90" s="10">
        <v>0</v>
      </c>
      <c r="G90" s="10">
        <v>0</v>
      </c>
      <c r="H90" s="10">
        <v>0</v>
      </c>
      <c r="I90" s="10">
        <v>944</v>
      </c>
      <c r="J90" s="10">
        <v>180</v>
      </c>
      <c r="K90" s="10">
        <v>80</v>
      </c>
      <c r="L90" s="11">
        <v>0</v>
      </c>
      <c r="M90" s="10">
        <v>12930</v>
      </c>
    </row>
    <row r="91" spans="1:13" ht="12.75">
      <c r="A91" s="17" t="s">
        <v>32</v>
      </c>
      <c r="B91" s="10">
        <v>3</v>
      </c>
      <c r="C91" s="10">
        <v>1</v>
      </c>
      <c r="D91" s="11">
        <v>0</v>
      </c>
      <c r="E91" s="10">
        <v>0</v>
      </c>
      <c r="F91" s="10">
        <v>0</v>
      </c>
      <c r="G91" s="10">
        <v>80</v>
      </c>
      <c r="H91" s="10">
        <v>0</v>
      </c>
      <c r="I91" s="10">
        <v>3322</v>
      </c>
      <c r="J91" s="10">
        <v>0</v>
      </c>
      <c r="K91" s="10">
        <v>0</v>
      </c>
      <c r="L91" s="11">
        <v>0</v>
      </c>
      <c r="M91" s="10">
        <v>14305</v>
      </c>
    </row>
    <row r="92" spans="1:13" ht="13.5" thickBot="1">
      <c r="A92" s="18" t="s">
        <v>33</v>
      </c>
      <c r="B92" s="13">
        <v>3</v>
      </c>
      <c r="C92" s="13">
        <v>1</v>
      </c>
      <c r="D92" s="14">
        <v>18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795</v>
      </c>
      <c r="L92" s="14">
        <v>0</v>
      </c>
      <c r="M92" s="13">
        <v>11070</v>
      </c>
    </row>
    <row r="93" spans="1:13" s="23" customFormat="1" ht="13.5" thickBot="1">
      <c r="A93" s="6" t="s">
        <v>0</v>
      </c>
      <c r="B93" s="20">
        <f aca="true" t="shared" si="5" ref="B93:M93">SUM(B85:B92)</f>
        <v>22</v>
      </c>
      <c r="C93" s="20">
        <f t="shared" si="5"/>
        <v>12</v>
      </c>
      <c r="D93" s="25">
        <f t="shared" si="5"/>
        <v>108</v>
      </c>
      <c r="E93" s="20">
        <f t="shared" si="5"/>
        <v>1004</v>
      </c>
      <c r="F93" s="20">
        <f t="shared" si="5"/>
        <v>0</v>
      </c>
      <c r="G93" s="20">
        <f t="shared" si="5"/>
        <v>140</v>
      </c>
      <c r="H93" s="20">
        <f t="shared" si="5"/>
        <v>0</v>
      </c>
      <c r="I93" s="20">
        <f t="shared" si="5"/>
        <v>4266</v>
      </c>
      <c r="J93" s="20">
        <f t="shared" si="5"/>
        <v>180</v>
      </c>
      <c r="K93" s="20">
        <f t="shared" si="5"/>
        <v>1375</v>
      </c>
      <c r="L93" s="25">
        <f t="shared" si="5"/>
        <v>0</v>
      </c>
      <c r="M93" s="20">
        <f t="shared" si="5"/>
        <v>115365</v>
      </c>
    </row>
    <row r="94" ht="12.75">
      <c r="A94" s="3" t="s">
        <v>180</v>
      </c>
    </row>
    <row r="95" ht="12.75">
      <c r="A95" s="2" t="s">
        <v>13</v>
      </c>
    </row>
    <row r="97" ht="19.5" customHeight="1">
      <c r="A97" s="1" t="s">
        <v>44</v>
      </c>
    </row>
    <row r="98" ht="6.75" customHeight="1" thickBot="1">
      <c r="A98" s="4"/>
    </row>
    <row r="99" spans="1:13" ht="13.5" thickBot="1">
      <c r="A99" s="104" t="s">
        <v>8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ht="32.25" thickBot="1">
      <c r="A100" s="24" t="s">
        <v>35</v>
      </c>
      <c r="B100" s="36" t="s">
        <v>14</v>
      </c>
      <c r="C100" s="36" t="s">
        <v>15</v>
      </c>
      <c r="D100" s="36" t="s">
        <v>16</v>
      </c>
      <c r="E100" s="36" t="s">
        <v>17</v>
      </c>
      <c r="F100" s="93" t="s">
        <v>18</v>
      </c>
      <c r="G100" s="93" t="s">
        <v>19</v>
      </c>
      <c r="H100" s="93" t="s">
        <v>20</v>
      </c>
      <c r="I100" s="93" t="s">
        <v>21</v>
      </c>
      <c r="J100" s="93" t="s">
        <v>22</v>
      </c>
      <c r="K100" s="93" t="s">
        <v>23</v>
      </c>
      <c r="L100" s="93" t="s">
        <v>24</v>
      </c>
      <c r="M100" s="93" t="s">
        <v>25</v>
      </c>
    </row>
    <row r="101" spans="1:13" ht="12.75">
      <c r="A101" s="16" t="s">
        <v>26</v>
      </c>
      <c r="B101" s="7">
        <v>20</v>
      </c>
      <c r="C101" s="7">
        <v>13</v>
      </c>
      <c r="D101" s="8">
        <v>62.9</v>
      </c>
      <c r="E101" s="7">
        <v>2712</v>
      </c>
      <c r="F101" s="7">
        <v>0</v>
      </c>
      <c r="G101" s="7">
        <v>196</v>
      </c>
      <c r="H101" s="7">
        <v>196</v>
      </c>
      <c r="I101" s="7">
        <v>0</v>
      </c>
      <c r="J101" s="7">
        <v>0</v>
      </c>
      <c r="K101" s="7">
        <v>0</v>
      </c>
      <c r="L101" s="8">
        <v>1180</v>
      </c>
      <c r="M101" s="7">
        <v>99649</v>
      </c>
    </row>
    <row r="102" spans="1:13" ht="12.75">
      <c r="A102" s="17" t="s">
        <v>27</v>
      </c>
      <c r="B102" s="10">
        <v>7</v>
      </c>
      <c r="C102" s="10">
        <v>3</v>
      </c>
      <c r="D102" s="11">
        <v>36.5</v>
      </c>
      <c r="E102" s="10">
        <v>705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1">
        <v>0</v>
      </c>
      <c r="M102" s="10">
        <v>38850</v>
      </c>
    </row>
    <row r="103" spans="1:13" ht="12.75">
      <c r="A103" s="17" t="s">
        <v>28</v>
      </c>
      <c r="B103" s="10">
        <v>5</v>
      </c>
      <c r="C103" s="10">
        <v>4</v>
      </c>
      <c r="D103" s="11">
        <v>22.9</v>
      </c>
      <c r="E103" s="10">
        <v>276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92</v>
      </c>
      <c r="L103" s="11">
        <v>0</v>
      </c>
      <c r="M103" s="10">
        <v>19404</v>
      </c>
    </row>
    <row r="104" spans="1:13" ht="12.75">
      <c r="A104" s="17" t="s">
        <v>29</v>
      </c>
      <c r="B104" s="10">
        <v>6</v>
      </c>
      <c r="C104" s="10">
        <v>4</v>
      </c>
      <c r="D104" s="11">
        <v>54.9</v>
      </c>
      <c r="E104" s="10">
        <v>0</v>
      </c>
      <c r="F104" s="10">
        <v>0</v>
      </c>
      <c r="G104" s="10">
        <v>100</v>
      </c>
      <c r="H104" s="10">
        <v>100</v>
      </c>
      <c r="I104" s="10">
        <v>0</v>
      </c>
      <c r="J104" s="10">
        <v>5409</v>
      </c>
      <c r="K104" s="10">
        <v>320</v>
      </c>
      <c r="L104" s="11">
        <v>0</v>
      </c>
      <c r="M104" s="10">
        <v>43310</v>
      </c>
    </row>
    <row r="105" spans="1:13" ht="12.75">
      <c r="A105" s="17" t="s">
        <v>30</v>
      </c>
      <c r="B105" s="10">
        <v>22</v>
      </c>
      <c r="C105" s="10">
        <v>9</v>
      </c>
      <c r="D105" s="11">
        <v>66.5</v>
      </c>
      <c r="E105" s="10">
        <v>187</v>
      </c>
      <c r="F105" s="10">
        <v>0</v>
      </c>
      <c r="G105" s="10">
        <v>443</v>
      </c>
      <c r="H105" s="10">
        <v>443</v>
      </c>
      <c r="I105" s="10">
        <v>0</v>
      </c>
      <c r="J105" s="10">
        <v>0</v>
      </c>
      <c r="K105" s="10">
        <v>460</v>
      </c>
      <c r="L105" s="11">
        <v>0</v>
      </c>
      <c r="M105" s="10">
        <v>87775</v>
      </c>
    </row>
    <row r="106" spans="1:13" ht="12.75">
      <c r="A106" s="17" t="s">
        <v>31</v>
      </c>
      <c r="B106" s="10">
        <v>12</v>
      </c>
      <c r="C106" s="10">
        <v>7</v>
      </c>
      <c r="D106" s="11">
        <v>13</v>
      </c>
      <c r="E106" s="10">
        <v>1274</v>
      </c>
      <c r="F106" s="10">
        <v>0</v>
      </c>
      <c r="G106" s="10">
        <v>441</v>
      </c>
      <c r="H106" s="10">
        <v>441</v>
      </c>
      <c r="I106" s="10">
        <v>0</v>
      </c>
      <c r="J106" s="10">
        <v>1768</v>
      </c>
      <c r="K106" s="10">
        <v>280</v>
      </c>
      <c r="L106" s="11">
        <v>0</v>
      </c>
      <c r="M106" s="10">
        <v>58900</v>
      </c>
    </row>
    <row r="107" spans="1:13" ht="12.75">
      <c r="A107" s="17" t="s">
        <v>32</v>
      </c>
      <c r="B107" s="10">
        <v>12</v>
      </c>
      <c r="C107" s="10">
        <v>8</v>
      </c>
      <c r="D107" s="11">
        <v>6.5</v>
      </c>
      <c r="E107" s="10">
        <v>300</v>
      </c>
      <c r="F107" s="10">
        <v>0</v>
      </c>
      <c r="G107" s="10">
        <v>682</v>
      </c>
      <c r="H107" s="10">
        <v>682</v>
      </c>
      <c r="I107" s="10">
        <v>0</v>
      </c>
      <c r="J107" s="10">
        <v>0</v>
      </c>
      <c r="K107" s="10">
        <v>0</v>
      </c>
      <c r="L107" s="11">
        <v>0</v>
      </c>
      <c r="M107" s="10">
        <v>74387</v>
      </c>
    </row>
    <row r="108" spans="1:13" ht="13.5" thickBot="1">
      <c r="A108" s="18" t="s">
        <v>33</v>
      </c>
      <c r="B108" s="13">
        <v>0</v>
      </c>
      <c r="C108" s="13">
        <v>0</v>
      </c>
      <c r="D108" s="1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4">
        <v>0</v>
      </c>
      <c r="M108" s="13">
        <v>0</v>
      </c>
    </row>
    <row r="109" spans="1:13" s="23" customFormat="1" ht="13.5" thickBot="1">
      <c r="A109" s="6" t="s">
        <v>0</v>
      </c>
      <c r="B109" s="20">
        <f aca="true" t="shared" si="6" ref="B109:M109">SUM(B101:B108)</f>
        <v>84</v>
      </c>
      <c r="C109" s="20">
        <f t="shared" si="6"/>
        <v>48</v>
      </c>
      <c r="D109" s="25">
        <f t="shared" si="6"/>
        <v>263.20000000000005</v>
      </c>
      <c r="E109" s="20">
        <f t="shared" si="6"/>
        <v>5454</v>
      </c>
      <c r="F109" s="20">
        <f t="shared" si="6"/>
        <v>0</v>
      </c>
      <c r="G109" s="20">
        <f t="shared" si="6"/>
        <v>1862</v>
      </c>
      <c r="H109" s="20">
        <f t="shared" si="6"/>
        <v>1862</v>
      </c>
      <c r="I109" s="20">
        <f t="shared" si="6"/>
        <v>0</v>
      </c>
      <c r="J109" s="20">
        <f t="shared" si="6"/>
        <v>7177</v>
      </c>
      <c r="K109" s="20">
        <f t="shared" si="6"/>
        <v>1152</v>
      </c>
      <c r="L109" s="25">
        <f t="shared" si="6"/>
        <v>1180</v>
      </c>
      <c r="M109" s="20">
        <f t="shared" si="6"/>
        <v>422275</v>
      </c>
    </row>
    <row r="110" ht="12.75">
      <c r="A110" s="3" t="s">
        <v>180</v>
      </c>
    </row>
    <row r="111" ht="12.75">
      <c r="A111" s="2" t="s">
        <v>13</v>
      </c>
    </row>
    <row r="113" ht="18.75">
      <c r="A113" s="1" t="s">
        <v>45</v>
      </c>
    </row>
    <row r="114" ht="6.75" customHeight="1" thickBot="1">
      <c r="A114" s="4"/>
    </row>
    <row r="115" spans="1:13" ht="13.5" customHeight="1" thickBot="1">
      <c r="A115" s="104" t="s">
        <v>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1:13" ht="32.25" thickBot="1">
      <c r="A116" s="24" t="s">
        <v>35</v>
      </c>
      <c r="B116" s="36" t="s">
        <v>14</v>
      </c>
      <c r="C116" s="36" t="s">
        <v>15</v>
      </c>
      <c r="D116" s="36" t="s">
        <v>16</v>
      </c>
      <c r="E116" s="36" t="s">
        <v>17</v>
      </c>
      <c r="F116" s="93" t="s">
        <v>18</v>
      </c>
      <c r="G116" s="93" t="s">
        <v>19</v>
      </c>
      <c r="H116" s="93" t="s">
        <v>20</v>
      </c>
      <c r="I116" s="93" t="s">
        <v>21</v>
      </c>
      <c r="J116" s="93" t="s">
        <v>22</v>
      </c>
      <c r="K116" s="93" t="s">
        <v>23</v>
      </c>
      <c r="L116" s="93" t="s">
        <v>24</v>
      </c>
      <c r="M116" s="93" t="s">
        <v>25</v>
      </c>
    </row>
    <row r="117" spans="1:13" ht="12.75">
      <c r="A117" s="16" t="s">
        <v>26</v>
      </c>
      <c r="B117" s="7">
        <v>12</v>
      </c>
      <c r="C117" s="7">
        <v>9</v>
      </c>
      <c r="D117" s="8">
        <v>71.5</v>
      </c>
      <c r="E117" s="7">
        <v>150</v>
      </c>
      <c r="F117" s="7">
        <v>0</v>
      </c>
      <c r="G117" s="7">
        <v>219</v>
      </c>
      <c r="H117" s="7">
        <v>0</v>
      </c>
      <c r="I117" s="7">
        <v>0</v>
      </c>
      <c r="J117" s="7">
        <v>0</v>
      </c>
      <c r="K117" s="7">
        <v>0</v>
      </c>
      <c r="L117" s="8">
        <v>0</v>
      </c>
      <c r="M117" s="7">
        <v>83650</v>
      </c>
    </row>
    <row r="118" spans="1:13" ht="12.75">
      <c r="A118" s="17" t="s">
        <v>27</v>
      </c>
      <c r="B118" s="10">
        <v>0</v>
      </c>
      <c r="C118" s="10">
        <v>0</v>
      </c>
      <c r="D118" s="11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1">
        <v>0</v>
      </c>
      <c r="M118" s="10">
        <v>0</v>
      </c>
    </row>
    <row r="119" spans="1:13" ht="12.75">
      <c r="A119" s="17" t="s">
        <v>28</v>
      </c>
      <c r="B119" s="10">
        <v>9</v>
      </c>
      <c r="C119" s="10">
        <v>4</v>
      </c>
      <c r="D119" s="11">
        <v>36.6</v>
      </c>
      <c r="E119" s="10">
        <v>0</v>
      </c>
      <c r="F119" s="10">
        <v>0</v>
      </c>
      <c r="G119" s="10">
        <v>42</v>
      </c>
      <c r="H119" s="10">
        <v>0</v>
      </c>
      <c r="I119" s="10">
        <v>0</v>
      </c>
      <c r="J119" s="10">
        <v>115</v>
      </c>
      <c r="K119" s="10">
        <v>0</v>
      </c>
      <c r="L119" s="11">
        <v>0</v>
      </c>
      <c r="M119" s="10">
        <v>31300</v>
      </c>
    </row>
    <row r="120" spans="1:13" ht="12.75">
      <c r="A120" s="17" t="s">
        <v>29</v>
      </c>
      <c r="B120" s="10">
        <v>11</v>
      </c>
      <c r="C120" s="10">
        <v>8</v>
      </c>
      <c r="D120" s="11">
        <v>129</v>
      </c>
      <c r="E120" s="10">
        <v>0</v>
      </c>
      <c r="F120" s="10">
        <v>0</v>
      </c>
      <c r="G120" s="10">
        <v>100</v>
      </c>
      <c r="H120" s="10">
        <v>0</v>
      </c>
      <c r="I120" s="10">
        <v>0</v>
      </c>
      <c r="J120" s="10">
        <v>160</v>
      </c>
      <c r="K120" s="10">
        <v>0</v>
      </c>
      <c r="L120" s="11">
        <v>4</v>
      </c>
      <c r="M120" s="10">
        <v>82268</v>
      </c>
    </row>
    <row r="121" spans="1:13" ht="12.75">
      <c r="A121" s="17" t="s">
        <v>30</v>
      </c>
      <c r="B121" s="10">
        <v>15</v>
      </c>
      <c r="C121" s="10">
        <v>6</v>
      </c>
      <c r="D121" s="11">
        <v>46.8</v>
      </c>
      <c r="E121" s="10">
        <v>0</v>
      </c>
      <c r="F121" s="10">
        <v>0</v>
      </c>
      <c r="G121" s="10">
        <v>149</v>
      </c>
      <c r="H121" s="10">
        <v>0</v>
      </c>
      <c r="I121" s="10">
        <v>7236</v>
      </c>
      <c r="J121" s="10">
        <v>0</v>
      </c>
      <c r="K121" s="10">
        <v>0</v>
      </c>
      <c r="L121" s="11">
        <v>0</v>
      </c>
      <c r="M121" s="10">
        <v>55680</v>
      </c>
    </row>
    <row r="122" spans="1:13" ht="12.75">
      <c r="A122" s="17" t="s">
        <v>31</v>
      </c>
      <c r="B122" s="10">
        <v>5</v>
      </c>
      <c r="C122" s="10">
        <v>3</v>
      </c>
      <c r="D122" s="11">
        <v>19.4</v>
      </c>
      <c r="E122" s="10">
        <v>240</v>
      </c>
      <c r="F122" s="10">
        <v>0</v>
      </c>
      <c r="G122" s="10">
        <v>0</v>
      </c>
      <c r="H122" s="10">
        <v>0</v>
      </c>
      <c r="I122" s="10">
        <v>0</v>
      </c>
      <c r="J122" s="10">
        <v>48</v>
      </c>
      <c r="K122" s="10">
        <v>0</v>
      </c>
      <c r="L122" s="11">
        <v>1.2</v>
      </c>
      <c r="M122" s="10">
        <v>24792</v>
      </c>
    </row>
    <row r="123" spans="1:13" ht="12.75">
      <c r="A123" s="17" t="s">
        <v>32</v>
      </c>
      <c r="B123" s="10">
        <v>2</v>
      </c>
      <c r="C123" s="10">
        <v>2</v>
      </c>
      <c r="D123" s="11">
        <v>7</v>
      </c>
      <c r="E123" s="10">
        <v>722</v>
      </c>
      <c r="F123" s="10">
        <v>0</v>
      </c>
      <c r="G123" s="10">
        <v>100</v>
      </c>
      <c r="H123" s="10">
        <v>0</v>
      </c>
      <c r="I123" s="10">
        <v>0</v>
      </c>
      <c r="J123" s="10">
        <v>64</v>
      </c>
      <c r="K123" s="10">
        <v>0</v>
      </c>
      <c r="L123" s="11">
        <v>2</v>
      </c>
      <c r="M123" s="10">
        <v>17850</v>
      </c>
    </row>
    <row r="124" spans="1:13" ht="13.5" thickBot="1">
      <c r="A124" s="18" t="s">
        <v>33</v>
      </c>
      <c r="B124" s="13">
        <v>6</v>
      </c>
      <c r="C124" s="13">
        <v>4</v>
      </c>
      <c r="D124" s="14">
        <v>5</v>
      </c>
      <c r="E124" s="13">
        <v>525</v>
      </c>
      <c r="F124" s="13">
        <v>0</v>
      </c>
      <c r="G124" s="13">
        <v>200</v>
      </c>
      <c r="H124" s="13">
        <v>0</v>
      </c>
      <c r="I124" s="13">
        <v>0</v>
      </c>
      <c r="J124" s="13">
        <v>0</v>
      </c>
      <c r="K124" s="13">
        <v>400</v>
      </c>
      <c r="L124" s="14">
        <v>0.3</v>
      </c>
      <c r="M124" s="13">
        <v>22025</v>
      </c>
    </row>
    <row r="125" spans="1:13" s="23" customFormat="1" ht="13.5" thickBot="1">
      <c r="A125" s="6" t="s">
        <v>0</v>
      </c>
      <c r="B125" s="20">
        <f aca="true" t="shared" si="7" ref="B125:M125">SUM(B117:B124)</f>
        <v>60</v>
      </c>
      <c r="C125" s="20">
        <f t="shared" si="7"/>
        <v>36</v>
      </c>
      <c r="D125" s="25">
        <f t="shared" si="7"/>
        <v>315.29999999999995</v>
      </c>
      <c r="E125" s="20">
        <f t="shared" si="7"/>
        <v>1637</v>
      </c>
      <c r="F125" s="20">
        <f t="shared" si="7"/>
        <v>0</v>
      </c>
      <c r="G125" s="20">
        <f t="shared" si="7"/>
        <v>810</v>
      </c>
      <c r="H125" s="20">
        <f t="shared" si="7"/>
        <v>0</v>
      </c>
      <c r="I125" s="20">
        <f t="shared" si="7"/>
        <v>7236</v>
      </c>
      <c r="J125" s="20">
        <f t="shared" si="7"/>
        <v>387</v>
      </c>
      <c r="K125" s="20">
        <f t="shared" si="7"/>
        <v>400</v>
      </c>
      <c r="L125" s="25">
        <f t="shared" si="7"/>
        <v>7.5</v>
      </c>
      <c r="M125" s="20">
        <f t="shared" si="7"/>
        <v>317565</v>
      </c>
    </row>
    <row r="126" ht="12.75">
      <c r="A126" s="3" t="s">
        <v>180</v>
      </c>
    </row>
    <row r="127" ht="12.75">
      <c r="A127" s="2" t="s">
        <v>13</v>
      </c>
    </row>
    <row r="129" ht="19.5" customHeight="1">
      <c r="A129" s="1" t="s">
        <v>46</v>
      </c>
    </row>
    <row r="130" ht="6.75" customHeight="1" thickBot="1">
      <c r="A130" s="4"/>
    </row>
    <row r="131" spans="1:13" ht="13.5" customHeight="1" thickBot="1">
      <c r="A131" s="104" t="s">
        <v>36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1:13" ht="32.25" thickBot="1">
      <c r="A132" s="24" t="s">
        <v>35</v>
      </c>
      <c r="B132" s="36" t="s">
        <v>14</v>
      </c>
      <c r="C132" s="36" t="s">
        <v>15</v>
      </c>
      <c r="D132" s="36" t="s">
        <v>16</v>
      </c>
      <c r="E132" s="36" t="s">
        <v>17</v>
      </c>
      <c r="F132" s="93" t="s">
        <v>18</v>
      </c>
      <c r="G132" s="93" t="s">
        <v>19</v>
      </c>
      <c r="H132" s="93" t="s">
        <v>20</v>
      </c>
      <c r="I132" s="93" t="s">
        <v>21</v>
      </c>
      <c r="J132" s="93" t="s">
        <v>22</v>
      </c>
      <c r="K132" s="93" t="s">
        <v>23</v>
      </c>
      <c r="L132" s="93" t="s">
        <v>24</v>
      </c>
      <c r="M132" s="93" t="s">
        <v>25</v>
      </c>
    </row>
    <row r="133" spans="1:13" ht="12.75">
      <c r="A133" s="16" t="s">
        <v>26</v>
      </c>
      <c r="B133" s="7">
        <v>1</v>
      </c>
      <c r="C133" s="7">
        <v>1</v>
      </c>
      <c r="D133" s="8">
        <v>4.3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8">
        <v>0</v>
      </c>
      <c r="M133" s="7">
        <v>3325</v>
      </c>
    </row>
    <row r="134" spans="1:13" ht="12.75">
      <c r="A134" s="17" t="s">
        <v>27</v>
      </c>
      <c r="B134" s="10">
        <v>11</v>
      </c>
      <c r="C134" s="10">
        <v>3</v>
      </c>
      <c r="D134" s="11">
        <v>19.9</v>
      </c>
      <c r="E134" s="10">
        <v>944</v>
      </c>
      <c r="F134" s="10">
        <v>0</v>
      </c>
      <c r="G134" s="10">
        <v>60</v>
      </c>
      <c r="H134" s="10">
        <v>0</v>
      </c>
      <c r="I134" s="10">
        <v>0</v>
      </c>
      <c r="J134" s="10">
        <v>0</v>
      </c>
      <c r="K134" s="10">
        <v>0</v>
      </c>
      <c r="L134" s="11">
        <v>0</v>
      </c>
      <c r="M134" s="10">
        <v>30290</v>
      </c>
    </row>
    <row r="135" spans="1:13" ht="12.75">
      <c r="A135" s="17" t="s">
        <v>28</v>
      </c>
      <c r="B135" s="10">
        <v>16</v>
      </c>
      <c r="C135" s="10">
        <v>10</v>
      </c>
      <c r="D135" s="11">
        <v>114.8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1">
        <v>0</v>
      </c>
      <c r="M135" s="10">
        <v>170410</v>
      </c>
    </row>
    <row r="136" spans="1:13" ht="12.75">
      <c r="A136" s="17" t="s">
        <v>29</v>
      </c>
      <c r="B136" s="10">
        <v>8</v>
      </c>
      <c r="C136" s="10">
        <v>7</v>
      </c>
      <c r="D136" s="11">
        <v>55</v>
      </c>
      <c r="E136" s="10">
        <v>0</v>
      </c>
      <c r="F136" s="10">
        <v>0</v>
      </c>
      <c r="G136" s="10">
        <v>260</v>
      </c>
      <c r="H136" s="10">
        <v>0</v>
      </c>
      <c r="I136" s="10">
        <v>3000</v>
      </c>
      <c r="J136" s="10">
        <v>1450</v>
      </c>
      <c r="K136" s="10">
        <v>0</v>
      </c>
      <c r="L136" s="11">
        <v>0</v>
      </c>
      <c r="M136" s="10">
        <v>58550</v>
      </c>
    </row>
    <row r="137" spans="1:13" ht="12.75">
      <c r="A137" s="17" t="s">
        <v>30</v>
      </c>
      <c r="B137" s="10">
        <v>5</v>
      </c>
      <c r="C137" s="10">
        <v>2</v>
      </c>
      <c r="D137" s="11">
        <v>0</v>
      </c>
      <c r="E137" s="10">
        <v>0</v>
      </c>
      <c r="F137" s="10">
        <v>500</v>
      </c>
      <c r="G137" s="10">
        <v>300</v>
      </c>
      <c r="H137" s="10">
        <v>0</v>
      </c>
      <c r="I137" s="10">
        <v>0</v>
      </c>
      <c r="J137" s="10">
        <v>0</v>
      </c>
      <c r="K137" s="10">
        <v>0</v>
      </c>
      <c r="L137" s="11">
        <v>0</v>
      </c>
      <c r="M137" s="10">
        <v>23500</v>
      </c>
    </row>
    <row r="138" spans="1:13" ht="12.75">
      <c r="A138" s="17" t="s">
        <v>31</v>
      </c>
      <c r="B138" s="10">
        <v>6</v>
      </c>
      <c r="C138" s="10">
        <v>5</v>
      </c>
      <c r="D138" s="11">
        <v>13</v>
      </c>
      <c r="E138" s="10">
        <v>1751</v>
      </c>
      <c r="F138" s="10">
        <v>0</v>
      </c>
      <c r="G138" s="10">
        <v>60</v>
      </c>
      <c r="H138" s="10">
        <v>0</v>
      </c>
      <c r="I138" s="10">
        <v>0</v>
      </c>
      <c r="J138" s="10">
        <v>60</v>
      </c>
      <c r="K138" s="10">
        <v>646</v>
      </c>
      <c r="L138" s="11">
        <v>4.6</v>
      </c>
      <c r="M138" s="10">
        <v>37330</v>
      </c>
    </row>
    <row r="139" spans="1:13" ht="12.75">
      <c r="A139" s="17" t="s">
        <v>32</v>
      </c>
      <c r="B139" s="10">
        <v>17</v>
      </c>
      <c r="C139" s="10">
        <v>8</v>
      </c>
      <c r="D139" s="11">
        <v>13.5</v>
      </c>
      <c r="E139" s="10">
        <v>1038</v>
      </c>
      <c r="F139" s="10">
        <v>0</v>
      </c>
      <c r="G139" s="10">
        <v>692</v>
      </c>
      <c r="H139" s="10">
        <v>0</v>
      </c>
      <c r="I139" s="10">
        <v>0</v>
      </c>
      <c r="J139" s="10">
        <v>418</v>
      </c>
      <c r="K139" s="10">
        <v>332</v>
      </c>
      <c r="L139" s="11">
        <v>10.7</v>
      </c>
      <c r="M139" s="10">
        <v>74120</v>
      </c>
    </row>
    <row r="140" spans="1:13" ht="13.5" thickBot="1">
      <c r="A140" s="18" t="s">
        <v>33</v>
      </c>
      <c r="B140" s="13">
        <v>27</v>
      </c>
      <c r="C140" s="13">
        <v>8</v>
      </c>
      <c r="D140" s="14">
        <v>124.9</v>
      </c>
      <c r="E140" s="13">
        <v>910</v>
      </c>
      <c r="F140" s="13">
        <v>0</v>
      </c>
      <c r="G140" s="13">
        <v>50</v>
      </c>
      <c r="H140" s="13">
        <v>0</v>
      </c>
      <c r="I140" s="13">
        <v>0</v>
      </c>
      <c r="J140" s="13">
        <v>0</v>
      </c>
      <c r="K140" s="13">
        <v>0</v>
      </c>
      <c r="L140" s="14">
        <v>0</v>
      </c>
      <c r="M140" s="13">
        <v>125585</v>
      </c>
    </row>
    <row r="141" spans="1:13" s="23" customFormat="1" ht="13.5" thickBot="1">
      <c r="A141" s="6" t="s">
        <v>0</v>
      </c>
      <c r="B141" s="20">
        <f aca="true" t="shared" si="8" ref="B141:M141">SUM(B133:B140)</f>
        <v>91</v>
      </c>
      <c r="C141" s="20">
        <f t="shared" si="8"/>
        <v>44</v>
      </c>
      <c r="D141" s="25">
        <f t="shared" si="8"/>
        <v>345.4</v>
      </c>
      <c r="E141" s="20">
        <f t="shared" si="8"/>
        <v>4643</v>
      </c>
      <c r="F141" s="20">
        <f t="shared" si="8"/>
        <v>500</v>
      </c>
      <c r="G141" s="20">
        <f t="shared" si="8"/>
        <v>1422</v>
      </c>
      <c r="H141" s="20">
        <f t="shared" si="8"/>
        <v>0</v>
      </c>
      <c r="I141" s="20">
        <f t="shared" si="8"/>
        <v>3000</v>
      </c>
      <c r="J141" s="20">
        <f t="shared" si="8"/>
        <v>1928</v>
      </c>
      <c r="K141" s="20">
        <f t="shared" si="8"/>
        <v>978</v>
      </c>
      <c r="L141" s="25">
        <f t="shared" si="8"/>
        <v>15.299999999999999</v>
      </c>
      <c r="M141" s="20">
        <f t="shared" si="8"/>
        <v>523110</v>
      </c>
    </row>
    <row r="142" ht="12.75">
      <c r="A142" s="3" t="s">
        <v>180</v>
      </c>
    </row>
    <row r="143" ht="12.75">
      <c r="A143" s="2" t="s">
        <v>13</v>
      </c>
    </row>
    <row r="145" ht="19.5" customHeight="1">
      <c r="A145" s="1" t="s">
        <v>47</v>
      </c>
    </row>
    <row r="146" ht="6.75" customHeight="1" thickBot="1">
      <c r="A146" s="4"/>
    </row>
    <row r="147" spans="1:13" ht="13.5" thickBot="1">
      <c r="A147" s="104" t="s">
        <v>10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1:13" ht="32.25" thickBot="1">
      <c r="A148" s="24" t="s">
        <v>35</v>
      </c>
      <c r="B148" s="36" t="s">
        <v>14</v>
      </c>
      <c r="C148" s="36" t="s">
        <v>15</v>
      </c>
      <c r="D148" s="36" t="s">
        <v>16</v>
      </c>
      <c r="E148" s="36" t="s">
        <v>17</v>
      </c>
      <c r="F148" s="93" t="s">
        <v>18</v>
      </c>
      <c r="G148" s="93" t="s">
        <v>19</v>
      </c>
      <c r="H148" s="93" t="s">
        <v>20</v>
      </c>
      <c r="I148" s="93" t="s">
        <v>21</v>
      </c>
      <c r="J148" s="93" t="s">
        <v>22</v>
      </c>
      <c r="K148" s="93" t="s">
        <v>23</v>
      </c>
      <c r="L148" s="93" t="s">
        <v>24</v>
      </c>
      <c r="M148" s="93" t="s">
        <v>25</v>
      </c>
    </row>
    <row r="149" spans="1:13" ht="12.75">
      <c r="A149" s="16" t="s">
        <v>26</v>
      </c>
      <c r="B149" s="7">
        <v>9</v>
      </c>
      <c r="C149" s="7">
        <v>8</v>
      </c>
      <c r="D149" s="8">
        <v>42.6</v>
      </c>
      <c r="E149" s="7">
        <v>400</v>
      </c>
      <c r="F149" s="7">
        <v>0</v>
      </c>
      <c r="G149" s="7">
        <v>110</v>
      </c>
      <c r="H149" s="7">
        <v>0</v>
      </c>
      <c r="I149" s="7">
        <v>0</v>
      </c>
      <c r="J149" s="7">
        <v>0</v>
      </c>
      <c r="K149" s="7">
        <v>0</v>
      </c>
      <c r="L149" s="8">
        <v>0</v>
      </c>
      <c r="M149" s="7">
        <v>48010</v>
      </c>
    </row>
    <row r="150" spans="1:13" ht="12.75">
      <c r="A150" s="17" t="s">
        <v>27</v>
      </c>
      <c r="B150" s="10">
        <v>1</v>
      </c>
      <c r="C150" s="10">
        <v>1</v>
      </c>
      <c r="D150" s="11">
        <v>2.6</v>
      </c>
      <c r="E150" s="10">
        <v>0</v>
      </c>
      <c r="F150" s="10">
        <v>0</v>
      </c>
      <c r="G150" s="10">
        <v>60</v>
      </c>
      <c r="H150" s="10">
        <v>0</v>
      </c>
      <c r="I150" s="10">
        <v>0</v>
      </c>
      <c r="J150" s="10">
        <v>0</v>
      </c>
      <c r="K150" s="10">
        <v>0</v>
      </c>
      <c r="L150" s="11">
        <v>0</v>
      </c>
      <c r="M150" s="10">
        <v>6000</v>
      </c>
    </row>
    <row r="151" spans="1:13" ht="12.75">
      <c r="A151" s="17" t="s">
        <v>28</v>
      </c>
      <c r="B151" s="10">
        <v>73</v>
      </c>
      <c r="C151" s="10">
        <v>26</v>
      </c>
      <c r="D151" s="11">
        <v>449.6</v>
      </c>
      <c r="E151" s="10">
        <v>0</v>
      </c>
      <c r="F151" s="10">
        <v>0</v>
      </c>
      <c r="G151" s="10">
        <v>0</v>
      </c>
      <c r="H151" s="10">
        <v>0</v>
      </c>
      <c r="I151" s="10">
        <v>8000</v>
      </c>
      <c r="J151" s="10">
        <v>0</v>
      </c>
      <c r="K151" s="10">
        <v>550</v>
      </c>
      <c r="L151" s="11">
        <v>5</v>
      </c>
      <c r="M151" s="10">
        <v>347487</v>
      </c>
    </row>
    <row r="152" spans="1:13" ht="12.75">
      <c r="A152" s="17" t="s">
        <v>29</v>
      </c>
      <c r="B152" s="10">
        <v>32</v>
      </c>
      <c r="C152" s="10">
        <v>22</v>
      </c>
      <c r="D152" s="11">
        <v>163</v>
      </c>
      <c r="E152" s="10">
        <v>300</v>
      </c>
      <c r="F152" s="10">
        <v>0</v>
      </c>
      <c r="G152" s="10">
        <v>550</v>
      </c>
      <c r="H152" s="10">
        <v>0</v>
      </c>
      <c r="I152" s="10">
        <v>16500</v>
      </c>
      <c r="J152" s="10">
        <v>2600</v>
      </c>
      <c r="K152" s="10">
        <v>400</v>
      </c>
      <c r="L152" s="11">
        <v>14</v>
      </c>
      <c r="M152" s="10">
        <v>188380</v>
      </c>
    </row>
    <row r="153" spans="1:13" ht="12.75">
      <c r="A153" s="17" t="s">
        <v>30</v>
      </c>
      <c r="B153" s="10">
        <v>32</v>
      </c>
      <c r="C153" s="10">
        <v>8</v>
      </c>
      <c r="D153" s="11">
        <v>182.4</v>
      </c>
      <c r="E153" s="10">
        <v>0</v>
      </c>
      <c r="F153" s="10">
        <v>0</v>
      </c>
      <c r="G153" s="10">
        <v>150</v>
      </c>
      <c r="H153" s="10">
        <v>0</v>
      </c>
      <c r="I153" s="10">
        <v>0</v>
      </c>
      <c r="J153" s="10">
        <v>0</v>
      </c>
      <c r="K153" s="10">
        <v>0</v>
      </c>
      <c r="L153" s="11">
        <v>0</v>
      </c>
      <c r="M153" s="10">
        <v>121900</v>
      </c>
    </row>
    <row r="154" spans="1:13" ht="12.75">
      <c r="A154" s="17" t="s">
        <v>31</v>
      </c>
      <c r="B154" s="10">
        <v>7</v>
      </c>
      <c r="C154" s="10">
        <v>5</v>
      </c>
      <c r="D154" s="11">
        <v>28.2</v>
      </c>
      <c r="E154" s="10">
        <v>2344</v>
      </c>
      <c r="F154" s="10">
        <v>0</v>
      </c>
      <c r="G154" s="10">
        <v>130</v>
      </c>
      <c r="H154" s="10">
        <v>0</v>
      </c>
      <c r="I154" s="10">
        <v>0</v>
      </c>
      <c r="J154" s="10">
        <v>80</v>
      </c>
      <c r="K154" s="10">
        <v>0</v>
      </c>
      <c r="L154" s="11">
        <v>0</v>
      </c>
      <c r="M154" s="10">
        <v>53490</v>
      </c>
    </row>
    <row r="155" spans="1:13" ht="12.75">
      <c r="A155" s="17" t="s">
        <v>32</v>
      </c>
      <c r="B155" s="10">
        <v>8</v>
      </c>
      <c r="C155" s="10">
        <v>4</v>
      </c>
      <c r="D155" s="11">
        <v>8.6</v>
      </c>
      <c r="E155" s="10">
        <v>404</v>
      </c>
      <c r="F155" s="10">
        <v>0</v>
      </c>
      <c r="G155" s="10">
        <v>237</v>
      </c>
      <c r="H155" s="10">
        <v>0</v>
      </c>
      <c r="I155" s="10">
        <v>0</v>
      </c>
      <c r="J155" s="10">
        <v>100</v>
      </c>
      <c r="K155" s="10">
        <v>0</v>
      </c>
      <c r="L155" s="11">
        <v>0</v>
      </c>
      <c r="M155" s="10">
        <v>19746</v>
      </c>
    </row>
    <row r="156" spans="1:13" ht="13.5" thickBot="1">
      <c r="A156" s="18" t="s">
        <v>33</v>
      </c>
      <c r="B156" s="13">
        <v>8</v>
      </c>
      <c r="C156" s="13">
        <v>4</v>
      </c>
      <c r="D156" s="14">
        <v>21.4</v>
      </c>
      <c r="E156" s="13">
        <v>680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4">
        <v>0</v>
      </c>
      <c r="M156" s="13">
        <v>26765</v>
      </c>
    </row>
    <row r="157" spans="1:13" s="23" customFormat="1" ht="13.5" thickBot="1">
      <c r="A157" s="6" t="s">
        <v>0</v>
      </c>
      <c r="B157" s="20">
        <f aca="true" t="shared" si="9" ref="B157:M157">SUM(B149:B156)</f>
        <v>170</v>
      </c>
      <c r="C157" s="20">
        <f t="shared" si="9"/>
        <v>78</v>
      </c>
      <c r="D157" s="25">
        <f t="shared" si="9"/>
        <v>898.4</v>
      </c>
      <c r="E157" s="20">
        <f t="shared" si="9"/>
        <v>4128</v>
      </c>
      <c r="F157" s="20">
        <f t="shared" si="9"/>
        <v>0</v>
      </c>
      <c r="G157" s="20">
        <f t="shared" si="9"/>
        <v>1237</v>
      </c>
      <c r="H157" s="20">
        <f t="shared" si="9"/>
        <v>0</v>
      </c>
      <c r="I157" s="20">
        <f t="shared" si="9"/>
        <v>24500</v>
      </c>
      <c r="J157" s="20">
        <f t="shared" si="9"/>
        <v>2780</v>
      </c>
      <c r="K157" s="20">
        <f t="shared" si="9"/>
        <v>950</v>
      </c>
      <c r="L157" s="25">
        <f t="shared" si="9"/>
        <v>19</v>
      </c>
      <c r="M157" s="20">
        <f t="shared" si="9"/>
        <v>811778</v>
      </c>
    </row>
    <row r="158" ht="12.75">
      <c r="A158" s="3" t="s">
        <v>180</v>
      </c>
    </row>
    <row r="159" ht="12.75">
      <c r="A159" s="2" t="s">
        <v>13</v>
      </c>
    </row>
    <row r="161" ht="19.5" customHeight="1">
      <c r="A161" s="1" t="s">
        <v>48</v>
      </c>
    </row>
    <row r="162" ht="6.75" customHeight="1" thickBot="1">
      <c r="A162" s="4"/>
    </row>
    <row r="163" spans="1:13" ht="13.5" thickBot="1">
      <c r="A163" s="104" t="s">
        <v>11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1:13" ht="32.25" thickBot="1">
      <c r="A164" s="24" t="s">
        <v>35</v>
      </c>
      <c r="B164" s="36" t="s">
        <v>14</v>
      </c>
      <c r="C164" s="36" t="s">
        <v>15</v>
      </c>
      <c r="D164" s="36" t="s">
        <v>16</v>
      </c>
      <c r="E164" s="36" t="s">
        <v>17</v>
      </c>
      <c r="F164" s="93" t="s">
        <v>18</v>
      </c>
      <c r="G164" s="93" t="s">
        <v>19</v>
      </c>
      <c r="H164" s="93" t="s">
        <v>20</v>
      </c>
      <c r="I164" s="93" t="s">
        <v>21</v>
      </c>
      <c r="J164" s="93" t="s">
        <v>22</v>
      </c>
      <c r="K164" s="93" t="s">
        <v>23</v>
      </c>
      <c r="L164" s="93" t="s">
        <v>24</v>
      </c>
      <c r="M164" s="93" t="s">
        <v>25</v>
      </c>
    </row>
    <row r="165" spans="1:13" ht="12.75">
      <c r="A165" s="16" t="s">
        <v>26</v>
      </c>
      <c r="B165" s="7">
        <v>22</v>
      </c>
      <c r="C165" s="7">
        <v>13</v>
      </c>
      <c r="D165" s="8">
        <v>99.9</v>
      </c>
      <c r="E165" s="7">
        <v>1400</v>
      </c>
      <c r="F165" s="7">
        <v>0</v>
      </c>
      <c r="G165" s="7">
        <v>266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116728</v>
      </c>
    </row>
    <row r="166" spans="1:13" ht="12.75">
      <c r="A166" s="17" t="s">
        <v>27</v>
      </c>
      <c r="B166" s="10">
        <v>2</v>
      </c>
      <c r="C166" s="10">
        <v>2</v>
      </c>
      <c r="D166" s="11">
        <v>7.5</v>
      </c>
      <c r="E166" s="10">
        <v>300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167</v>
      </c>
      <c r="L166" s="10">
        <v>0</v>
      </c>
      <c r="M166" s="10">
        <v>9460</v>
      </c>
    </row>
    <row r="167" spans="1:13" ht="12.75">
      <c r="A167" s="17" t="s">
        <v>28</v>
      </c>
      <c r="B167" s="10">
        <v>52</v>
      </c>
      <c r="C167" s="10">
        <v>19</v>
      </c>
      <c r="D167" s="11">
        <v>339.5</v>
      </c>
      <c r="E167" s="10">
        <v>0</v>
      </c>
      <c r="F167" s="10">
        <v>0</v>
      </c>
      <c r="G167" s="10">
        <v>100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269640</v>
      </c>
    </row>
    <row r="168" spans="1:13" ht="12.75">
      <c r="A168" s="17" t="s">
        <v>29</v>
      </c>
      <c r="B168" s="10">
        <v>59</v>
      </c>
      <c r="C168" s="10">
        <v>36</v>
      </c>
      <c r="D168" s="11">
        <v>413.5</v>
      </c>
      <c r="E168" s="10">
        <v>0</v>
      </c>
      <c r="F168" s="10">
        <v>0</v>
      </c>
      <c r="G168" s="10">
        <v>484</v>
      </c>
      <c r="H168" s="10">
        <v>0</v>
      </c>
      <c r="I168" s="10">
        <v>30250</v>
      </c>
      <c r="J168" s="10">
        <v>1560</v>
      </c>
      <c r="K168" s="10">
        <v>1140</v>
      </c>
      <c r="L168" s="10">
        <v>9</v>
      </c>
      <c r="M168" s="10">
        <v>358915</v>
      </c>
    </row>
    <row r="169" spans="1:13" ht="12.75">
      <c r="A169" s="17" t="s">
        <v>30</v>
      </c>
      <c r="B169" s="10">
        <v>30</v>
      </c>
      <c r="C169" s="10">
        <v>14</v>
      </c>
      <c r="D169" s="11">
        <v>117</v>
      </c>
      <c r="E169" s="10">
        <v>0</v>
      </c>
      <c r="F169" s="10">
        <v>300</v>
      </c>
      <c r="G169" s="10">
        <v>134</v>
      </c>
      <c r="H169" s="10">
        <v>0</v>
      </c>
      <c r="I169" s="10">
        <v>700</v>
      </c>
      <c r="J169" s="10">
        <v>1790</v>
      </c>
      <c r="K169" s="10">
        <v>0</v>
      </c>
      <c r="L169" s="10">
        <v>3</v>
      </c>
      <c r="M169" s="10">
        <v>88085</v>
      </c>
    </row>
    <row r="170" spans="1:13" ht="12.75">
      <c r="A170" s="17" t="s">
        <v>31</v>
      </c>
      <c r="B170" s="10">
        <v>22</v>
      </c>
      <c r="C170" s="10">
        <v>8</v>
      </c>
      <c r="D170" s="11">
        <v>17</v>
      </c>
      <c r="E170" s="10">
        <v>955</v>
      </c>
      <c r="F170" s="10">
        <v>0</v>
      </c>
      <c r="G170" s="10">
        <v>696</v>
      </c>
      <c r="H170" s="10">
        <v>0</v>
      </c>
      <c r="I170" s="10">
        <v>16360</v>
      </c>
      <c r="J170" s="10">
        <v>744</v>
      </c>
      <c r="K170" s="10">
        <v>310</v>
      </c>
      <c r="L170" s="10">
        <v>6.9</v>
      </c>
      <c r="M170" s="10">
        <v>126540</v>
      </c>
    </row>
    <row r="171" spans="1:13" ht="12.75">
      <c r="A171" s="17" t="s">
        <v>32</v>
      </c>
      <c r="B171" s="10">
        <v>5</v>
      </c>
      <c r="C171" s="10">
        <v>3</v>
      </c>
      <c r="D171" s="11">
        <v>8.6</v>
      </c>
      <c r="E171" s="10">
        <v>404</v>
      </c>
      <c r="F171" s="10">
        <v>0</v>
      </c>
      <c r="G171" s="10">
        <v>99</v>
      </c>
      <c r="H171" s="10">
        <v>0</v>
      </c>
      <c r="I171" s="10">
        <v>0</v>
      </c>
      <c r="J171" s="10">
        <v>100</v>
      </c>
      <c r="K171" s="10">
        <v>0</v>
      </c>
      <c r="L171" s="10">
        <v>0</v>
      </c>
      <c r="M171" s="10">
        <v>12846</v>
      </c>
    </row>
    <row r="172" spans="1:13" ht="13.5" thickBot="1">
      <c r="A172" s="18" t="s">
        <v>33</v>
      </c>
      <c r="B172" s="13">
        <v>9</v>
      </c>
      <c r="C172" s="13">
        <v>8</v>
      </c>
      <c r="D172" s="14">
        <v>12.2</v>
      </c>
      <c r="E172" s="13">
        <v>1290</v>
      </c>
      <c r="F172" s="13">
        <v>0</v>
      </c>
      <c r="G172" s="13">
        <v>395</v>
      </c>
      <c r="H172" s="13">
        <v>0</v>
      </c>
      <c r="I172" s="13">
        <v>0</v>
      </c>
      <c r="J172" s="13">
        <v>0</v>
      </c>
      <c r="K172" s="13">
        <v>360</v>
      </c>
      <c r="L172" s="13">
        <v>2.5</v>
      </c>
      <c r="M172" s="13">
        <v>53102</v>
      </c>
    </row>
    <row r="173" spans="1:13" s="23" customFormat="1" ht="13.5" thickBot="1">
      <c r="A173" s="6" t="s">
        <v>0</v>
      </c>
      <c r="B173" s="20">
        <f aca="true" t="shared" si="10" ref="B173:M173">SUM(B165:B172)</f>
        <v>201</v>
      </c>
      <c r="C173" s="20">
        <f t="shared" si="10"/>
        <v>103</v>
      </c>
      <c r="D173" s="25">
        <f t="shared" si="10"/>
        <v>1015.2</v>
      </c>
      <c r="E173" s="20">
        <f t="shared" si="10"/>
        <v>4349</v>
      </c>
      <c r="F173" s="20">
        <f t="shared" si="10"/>
        <v>300</v>
      </c>
      <c r="G173" s="20">
        <f t="shared" si="10"/>
        <v>2174</v>
      </c>
      <c r="H173" s="20">
        <f t="shared" si="10"/>
        <v>0</v>
      </c>
      <c r="I173" s="20">
        <f t="shared" si="10"/>
        <v>47310</v>
      </c>
      <c r="J173" s="20">
        <f t="shared" si="10"/>
        <v>4194</v>
      </c>
      <c r="K173" s="20">
        <f t="shared" si="10"/>
        <v>1977</v>
      </c>
      <c r="L173" s="25">
        <f t="shared" si="10"/>
        <v>21.4</v>
      </c>
      <c r="M173" s="20">
        <f t="shared" si="10"/>
        <v>1035316</v>
      </c>
    </row>
    <row r="174" ht="12.75">
      <c r="A174" s="3" t="s">
        <v>180</v>
      </c>
    </row>
    <row r="175" ht="12.75">
      <c r="A175" s="2" t="s">
        <v>13</v>
      </c>
    </row>
    <row r="177" ht="19.5" customHeight="1">
      <c r="A177" s="1" t="s">
        <v>49</v>
      </c>
    </row>
    <row r="178" ht="6.75" customHeight="1" thickBot="1">
      <c r="A178" s="4"/>
    </row>
    <row r="179" spans="1:13" ht="13.5" thickBot="1">
      <c r="A179" s="104" t="s">
        <v>12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1:13" ht="32.25" thickBot="1">
      <c r="A180" s="24" t="s">
        <v>35</v>
      </c>
      <c r="B180" s="36" t="s">
        <v>14</v>
      </c>
      <c r="C180" s="36" t="s">
        <v>15</v>
      </c>
      <c r="D180" s="36" t="s">
        <v>16</v>
      </c>
      <c r="E180" s="36" t="s">
        <v>17</v>
      </c>
      <c r="F180" s="93" t="s">
        <v>18</v>
      </c>
      <c r="G180" s="93" t="s">
        <v>19</v>
      </c>
      <c r="H180" s="93" t="s">
        <v>20</v>
      </c>
      <c r="I180" s="93" t="s">
        <v>21</v>
      </c>
      <c r="J180" s="93" t="s">
        <v>22</v>
      </c>
      <c r="K180" s="93" t="s">
        <v>23</v>
      </c>
      <c r="L180" s="93" t="s">
        <v>24</v>
      </c>
      <c r="M180" s="93" t="s">
        <v>25</v>
      </c>
    </row>
    <row r="181" spans="1:13" ht="12.75">
      <c r="A181" s="16" t="s">
        <v>26</v>
      </c>
      <c r="B181" s="7">
        <v>18</v>
      </c>
      <c r="C181" s="7">
        <v>11</v>
      </c>
      <c r="D181" s="8">
        <v>51.3</v>
      </c>
      <c r="E181" s="7">
        <v>1963</v>
      </c>
      <c r="F181" s="7">
        <v>0</v>
      </c>
      <c r="G181" s="7">
        <v>460</v>
      </c>
      <c r="H181" s="7">
        <v>0</v>
      </c>
      <c r="I181" s="7">
        <v>0</v>
      </c>
      <c r="J181" s="7">
        <v>256</v>
      </c>
      <c r="K181" s="7">
        <v>566</v>
      </c>
      <c r="L181" s="7">
        <v>0</v>
      </c>
      <c r="M181" s="7">
        <v>97229</v>
      </c>
    </row>
    <row r="182" spans="1:13" ht="12.75">
      <c r="A182" s="17" t="s">
        <v>27</v>
      </c>
      <c r="B182" s="10">
        <v>50</v>
      </c>
      <c r="C182" s="10">
        <v>18</v>
      </c>
      <c r="D182" s="11">
        <v>216.5</v>
      </c>
      <c r="E182" s="10">
        <v>3321</v>
      </c>
      <c r="F182" s="10">
        <v>0</v>
      </c>
      <c r="G182" s="10">
        <v>366</v>
      </c>
      <c r="H182" s="10">
        <v>0</v>
      </c>
      <c r="I182" s="10">
        <v>0</v>
      </c>
      <c r="J182" s="10">
        <v>299</v>
      </c>
      <c r="K182" s="10">
        <v>583</v>
      </c>
      <c r="L182" s="10">
        <v>0</v>
      </c>
      <c r="M182" s="10">
        <v>277901</v>
      </c>
    </row>
    <row r="183" spans="1:13" ht="12.75">
      <c r="A183" s="17" t="s">
        <v>28</v>
      </c>
      <c r="B183" s="10">
        <v>22</v>
      </c>
      <c r="C183" s="10">
        <v>11</v>
      </c>
      <c r="D183" s="11">
        <v>121.2</v>
      </c>
      <c r="E183" s="10">
        <v>160</v>
      </c>
      <c r="F183" s="10">
        <v>0</v>
      </c>
      <c r="G183" s="10">
        <v>70</v>
      </c>
      <c r="H183" s="10">
        <v>600</v>
      </c>
      <c r="I183" s="10">
        <v>0</v>
      </c>
      <c r="J183" s="10">
        <v>1112</v>
      </c>
      <c r="K183" s="10">
        <v>530</v>
      </c>
      <c r="L183" s="10">
        <v>6</v>
      </c>
      <c r="M183" s="10">
        <v>103412</v>
      </c>
    </row>
    <row r="184" spans="1:13" ht="12.75">
      <c r="A184" s="17" t="s">
        <v>29</v>
      </c>
      <c r="B184" s="10">
        <v>31</v>
      </c>
      <c r="C184" s="10">
        <v>18</v>
      </c>
      <c r="D184" s="11">
        <v>175.9</v>
      </c>
      <c r="E184" s="10">
        <v>400</v>
      </c>
      <c r="F184" s="10">
        <v>0</v>
      </c>
      <c r="G184" s="10">
        <v>572</v>
      </c>
      <c r="H184" s="10">
        <v>0</v>
      </c>
      <c r="I184" s="10">
        <v>14500</v>
      </c>
      <c r="J184" s="10">
        <v>480</v>
      </c>
      <c r="K184" s="10">
        <v>1080</v>
      </c>
      <c r="L184" s="10">
        <v>6</v>
      </c>
      <c r="M184" s="10">
        <v>172273</v>
      </c>
    </row>
    <row r="185" spans="1:13" ht="12.75">
      <c r="A185" s="17" t="s">
        <v>30</v>
      </c>
      <c r="B185" s="10">
        <v>76</v>
      </c>
      <c r="C185" s="10">
        <v>27</v>
      </c>
      <c r="D185" s="11">
        <v>209</v>
      </c>
      <c r="E185" s="10">
        <v>2966</v>
      </c>
      <c r="F185" s="10">
        <v>300</v>
      </c>
      <c r="G185" s="10">
        <v>1422</v>
      </c>
      <c r="H185" s="10">
        <v>0</v>
      </c>
      <c r="I185" s="10">
        <v>21410</v>
      </c>
      <c r="J185" s="10">
        <v>1929</v>
      </c>
      <c r="K185" s="10">
        <v>550</v>
      </c>
      <c r="L185" s="10">
        <v>5</v>
      </c>
      <c r="M185" s="10">
        <v>333330</v>
      </c>
    </row>
    <row r="186" spans="1:13" ht="12.75">
      <c r="A186" s="17" t="s">
        <v>31</v>
      </c>
      <c r="B186" s="10">
        <v>39</v>
      </c>
      <c r="C186" s="10">
        <v>21</v>
      </c>
      <c r="D186" s="11">
        <v>61.3</v>
      </c>
      <c r="E186" s="10">
        <v>2578</v>
      </c>
      <c r="F186" s="10">
        <v>0</v>
      </c>
      <c r="G186" s="10">
        <v>1291</v>
      </c>
      <c r="H186" s="10">
        <v>0</v>
      </c>
      <c r="I186" s="10">
        <v>2958</v>
      </c>
      <c r="J186" s="10">
        <v>1845</v>
      </c>
      <c r="K186" s="10">
        <v>2740</v>
      </c>
      <c r="L186" s="10">
        <v>3</v>
      </c>
      <c r="M186" s="10">
        <v>205053</v>
      </c>
    </row>
    <row r="187" spans="1:13" ht="12.75">
      <c r="A187" s="17" t="s">
        <v>32</v>
      </c>
      <c r="B187" s="10">
        <v>13</v>
      </c>
      <c r="C187" s="10">
        <v>7</v>
      </c>
      <c r="D187" s="11">
        <v>208.2</v>
      </c>
      <c r="E187" s="10">
        <v>1400</v>
      </c>
      <c r="F187" s="10">
        <v>0</v>
      </c>
      <c r="G187" s="10">
        <v>383</v>
      </c>
      <c r="H187" s="10">
        <v>0</v>
      </c>
      <c r="I187" s="10">
        <v>2592</v>
      </c>
      <c r="J187" s="10">
        <v>262</v>
      </c>
      <c r="K187" s="10">
        <v>200</v>
      </c>
      <c r="L187" s="10">
        <v>6.7</v>
      </c>
      <c r="M187" s="10">
        <v>72080</v>
      </c>
    </row>
    <row r="188" spans="1:13" ht="13.5" thickBot="1">
      <c r="A188" s="18" t="s">
        <v>33</v>
      </c>
      <c r="B188" s="13">
        <v>7</v>
      </c>
      <c r="C188" s="13">
        <v>5</v>
      </c>
      <c r="D188" s="14">
        <v>19.6</v>
      </c>
      <c r="E188" s="13">
        <v>1378</v>
      </c>
      <c r="F188" s="13">
        <v>0</v>
      </c>
      <c r="G188" s="13">
        <v>80</v>
      </c>
      <c r="H188" s="13">
        <v>0</v>
      </c>
      <c r="I188" s="13">
        <v>0</v>
      </c>
      <c r="J188" s="13">
        <v>0</v>
      </c>
      <c r="K188" s="13">
        <v>150</v>
      </c>
      <c r="L188" s="13">
        <v>0</v>
      </c>
      <c r="M188" s="13">
        <v>26907</v>
      </c>
    </row>
    <row r="189" spans="1:13" s="23" customFormat="1" ht="13.5" thickBot="1">
      <c r="A189" s="6" t="s">
        <v>0</v>
      </c>
      <c r="B189" s="20">
        <f aca="true" t="shared" si="11" ref="B189:M189">SUM(B181:B188)</f>
        <v>256</v>
      </c>
      <c r="C189" s="20">
        <f t="shared" si="11"/>
        <v>118</v>
      </c>
      <c r="D189" s="25">
        <f t="shared" si="11"/>
        <v>1062.9999999999998</v>
      </c>
      <c r="E189" s="20">
        <f t="shared" si="11"/>
        <v>14166</v>
      </c>
      <c r="F189" s="20">
        <f t="shared" si="11"/>
        <v>300</v>
      </c>
      <c r="G189" s="20">
        <f t="shared" si="11"/>
        <v>4644</v>
      </c>
      <c r="H189" s="20">
        <f t="shared" si="11"/>
        <v>600</v>
      </c>
      <c r="I189" s="20">
        <f t="shared" si="11"/>
        <v>41460</v>
      </c>
      <c r="J189" s="20">
        <f t="shared" si="11"/>
        <v>6183</v>
      </c>
      <c r="K189" s="20">
        <f>SUM(K181:K188)</f>
        <v>6399</v>
      </c>
      <c r="L189" s="25">
        <f>SUM(L181:L188)</f>
        <v>26.7</v>
      </c>
      <c r="M189" s="20">
        <f t="shared" si="11"/>
        <v>1288185</v>
      </c>
    </row>
    <row r="190" ht="12.75">
      <c r="A190" s="3" t="s">
        <v>180</v>
      </c>
    </row>
    <row r="191" ht="12.75">
      <c r="A191" s="2" t="s">
        <v>13</v>
      </c>
    </row>
    <row r="193" spans="1:13" ht="18.75">
      <c r="A193" s="105" t="s">
        <v>50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ht="6.75" customHeight="1" thickBot="1">
      <c r="A194" s="4"/>
    </row>
    <row r="195" spans="1:13" ht="13.5" thickBot="1">
      <c r="A195" s="104" t="s">
        <v>1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1:13" ht="32.25" thickBot="1">
      <c r="A196" s="27" t="s">
        <v>35</v>
      </c>
      <c r="B196" s="36" t="s">
        <v>14</v>
      </c>
      <c r="C196" s="36" t="s">
        <v>15</v>
      </c>
      <c r="D196" s="36" t="s">
        <v>16</v>
      </c>
      <c r="E196" s="36" t="s">
        <v>17</v>
      </c>
      <c r="F196" s="93" t="s">
        <v>18</v>
      </c>
      <c r="G196" s="93" t="s">
        <v>19</v>
      </c>
      <c r="H196" s="93" t="s">
        <v>20</v>
      </c>
      <c r="I196" s="93" t="s">
        <v>21</v>
      </c>
      <c r="J196" s="93" t="s">
        <v>22</v>
      </c>
      <c r="K196" s="93" t="s">
        <v>23</v>
      </c>
      <c r="L196" s="93" t="s">
        <v>24</v>
      </c>
      <c r="M196" s="93" t="s">
        <v>25</v>
      </c>
    </row>
    <row r="197" spans="1:13" ht="12.75">
      <c r="A197" s="94" t="s">
        <v>26</v>
      </c>
      <c r="B197" s="95">
        <f aca="true" t="shared" si="12" ref="B197:M197">B5+B21+B37+B53+B69+B85+B101+B117+B133+B149+B165+B181</f>
        <v>137</v>
      </c>
      <c r="C197" s="96">
        <f t="shared" si="12"/>
        <v>84</v>
      </c>
      <c r="D197" s="95">
        <f t="shared" si="12"/>
        <v>489.1000000000001</v>
      </c>
      <c r="E197" s="95">
        <f t="shared" si="12"/>
        <v>10229</v>
      </c>
      <c r="F197" s="95">
        <f t="shared" si="12"/>
        <v>0</v>
      </c>
      <c r="G197" s="95">
        <f t="shared" si="12"/>
        <v>2011</v>
      </c>
      <c r="H197" s="95">
        <f t="shared" si="12"/>
        <v>196</v>
      </c>
      <c r="I197" s="95">
        <f t="shared" si="12"/>
        <v>0</v>
      </c>
      <c r="J197" s="95">
        <f t="shared" si="12"/>
        <v>256</v>
      </c>
      <c r="K197" s="95">
        <f t="shared" si="12"/>
        <v>3260</v>
      </c>
      <c r="L197" s="95">
        <f t="shared" si="12"/>
        <v>1180</v>
      </c>
      <c r="M197" s="95">
        <f t="shared" si="12"/>
        <v>691704</v>
      </c>
    </row>
    <row r="198" spans="1:13" ht="12.75">
      <c r="A198" s="97" t="s">
        <v>27</v>
      </c>
      <c r="B198" s="21">
        <f aca="true" t="shared" si="13" ref="B198:M198">B6+B22+B38+B54+B70+B86+B102+B118+B134+B150+B166+B182</f>
        <v>105</v>
      </c>
      <c r="C198" s="98">
        <f t="shared" si="13"/>
        <v>50</v>
      </c>
      <c r="D198" s="21">
        <f t="shared" si="13"/>
        <v>401.3</v>
      </c>
      <c r="E198" s="21">
        <f t="shared" si="13"/>
        <v>8751</v>
      </c>
      <c r="F198" s="21">
        <f t="shared" si="13"/>
        <v>0</v>
      </c>
      <c r="G198" s="21">
        <f t="shared" si="13"/>
        <v>1107</v>
      </c>
      <c r="H198" s="21">
        <f t="shared" si="13"/>
        <v>0</v>
      </c>
      <c r="I198" s="21">
        <f t="shared" si="13"/>
        <v>0</v>
      </c>
      <c r="J198" s="21">
        <f t="shared" si="13"/>
        <v>299</v>
      </c>
      <c r="K198" s="21">
        <f t="shared" si="13"/>
        <v>2380</v>
      </c>
      <c r="L198" s="21">
        <f t="shared" si="13"/>
        <v>0</v>
      </c>
      <c r="M198" s="21">
        <f t="shared" si="13"/>
        <v>551976</v>
      </c>
    </row>
    <row r="199" spans="1:13" ht="12.75">
      <c r="A199" s="97" t="s">
        <v>28</v>
      </c>
      <c r="B199" s="21">
        <f aca="true" t="shared" si="14" ref="B199:M199">B7+B23+B39+B55+B71+B87+B103+B119+B135+B151+B167+B183</f>
        <v>197</v>
      </c>
      <c r="C199" s="98">
        <f t="shared" si="14"/>
        <v>86</v>
      </c>
      <c r="D199" s="21">
        <f t="shared" si="14"/>
        <v>1137.5</v>
      </c>
      <c r="E199" s="21">
        <f t="shared" si="14"/>
        <v>4288</v>
      </c>
      <c r="F199" s="21">
        <f t="shared" si="14"/>
        <v>0</v>
      </c>
      <c r="G199" s="21">
        <f t="shared" si="14"/>
        <v>312</v>
      </c>
      <c r="H199" s="21">
        <f t="shared" si="14"/>
        <v>600</v>
      </c>
      <c r="I199" s="21">
        <f t="shared" si="14"/>
        <v>8000</v>
      </c>
      <c r="J199" s="21">
        <f t="shared" si="14"/>
        <v>2349</v>
      </c>
      <c r="K199" s="21">
        <f t="shared" si="14"/>
        <v>2422</v>
      </c>
      <c r="L199" s="21">
        <f t="shared" si="14"/>
        <v>33.1</v>
      </c>
      <c r="M199" s="21">
        <f t="shared" si="14"/>
        <v>1043514</v>
      </c>
    </row>
    <row r="200" spans="1:13" ht="12.75">
      <c r="A200" s="97" t="s">
        <v>29</v>
      </c>
      <c r="B200" s="21">
        <f aca="true" t="shared" si="15" ref="B200:M200">B8+B24+B40+B56+B72+B88+B104+B120+B136+B152+B168+B184</f>
        <v>163</v>
      </c>
      <c r="C200" s="98">
        <f t="shared" si="15"/>
        <v>108</v>
      </c>
      <c r="D200" s="21">
        <f t="shared" si="15"/>
        <v>1111.6000000000001</v>
      </c>
      <c r="E200" s="21">
        <f t="shared" si="15"/>
        <v>918</v>
      </c>
      <c r="F200" s="21">
        <f t="shared" si="15"/>
        <v>0</v>
      </c>
      <c r="G200" s="21">
        <f t="shared" si="15"/>
        <v>2126</v>
      </c>
      <c r="H200" s="21">
        <f t="shared" si="15"/>
        <v>100</v>
      </c>
      <c r="I200" s="21">
        <f t="shared" si="15"/>
        <v>64250</v>
      </c>
      <c r="J200" s="21">
        <f t="shared" si="15"/>
        <v>12521</v>
      </c>
      <c r="K200" s="21">
        <f t="shared" si="15"/>
        <v>4340</v>
      </c>
      <c r="L200" s="21">
        <f t="shared" si="15"/>
        <v>40</v>
      </c>
      <c r="M200" s="21">
        <f t="shared" si="15"/>
        <v>986322</v>
      </c>
    </row>
    <row r="201" spans="1:13" ht="12.75">
      <c r="A201" s="97" t="s">
        <v>30</v>
      </c>
      <c r="B201" s="21">
        <f aca="true" t="shared" si="16" ref="B201:M201">B9+B25+B41+B57+B73+B89+B105+B121+B137+B153+B169+B185</f>
        <v>210</v>
      </c>
      <c r="C201" s="98">
        <f t="shared" si="16"/>
        <v>78</v>
      </c>
      <c r="D201" s="21">
        <f t="shared" si="16"/>
        <v>724.5</v>
      </c>
      <c r="E201" s="21">
        <f t="shared" si="16"/>
        <v>3353</v>
      </c>
      <c r="F201" s="21">
        <f t="shared" si="16"/>
        <v>2100</v>
      </c>
      <c r="G201" s="21">
        <f t="shared" si="16"/>
        <v>3422</v>
      </c>
      <c r="H201" s="21">
        <f t="shared" si="16"/>
        <v>443</v>
      </c>
      <c r="I201" s="21">
        <f t="shared" si="16"/>
        <v>29346</v>
      </c>
      <c r="J201" s="21">
        <f t="shared" si="16"/>
        <v>4233</v>
      </c>
      <c r="K201" s="21">
        <f t="shared" si="16"/>
        <v>1468</v>
      </c>
      <c r="L201" s="21">
        <f t="shared" si="16"/>
        <v>8</v>
      </c>
      <c r="M201" s="21">
        <f t="shared" si="16"/>
        <v>841765</v>
      </c>
    </row>
    <row r="202" spans="1:13" ht="12.75">
      <c r="A202" s="97" t="s">
        <v>31</v>
      </c>
      <c r="B202" s="21">
        <f aca="true" t="shared" si="17" ref="B202:M202">B10+B26+B42+B58+B74+B90+B106+B122+B138+B154+B170+B186</f>
        <v>109</v>
      </c>
      <c r="C202" s="98">
        <f t="shared" si="17"/>
        <v>63</v>
      </c>
      <c r="D202" s="21">
        <f t="shared" si="17"/>
        <v>196.7</v>
      </c>
      <c r="E202" s="21">
        <f t="shared" si="17"/>
        <v>11555</v>
      </c>
      <c r="F202" s="21">
        <f t="shared" si="17"/>
        <v>0</v>
      </c>
      <c r="G202" s="21">
        <f t="shared" si="17"/>
        <v>3168</v>
      </c>
      <c r="H202" s="21">
        <f t="shared" si="17"/>
        <v>441</v>
      </c>
      <c r="I202" s="21">
        <f t="shared" si="17"/>
        <v>20262</v>
      </c>
      <c r="J202" s="21">
        <f t="shared" si="17"/>
        <v>5165</v>
      </c>
      <c r="K202" s="21">
        <f t="shared" si="17"/>
        <v>4056</v>
      </c>
      <c r="L202" s="21">
        <f t="shared" si="17"/>
        <v>15.7</v>
      </c>
      <c r="M202" s="21">
        <f t="shared" si="17"/>
        <v>618154</v>
      </c>
    </row>
    <row r="203" spans="1:13" ht="12.75">
      <c r="A203" s="97" t="s">
        <v>32</v>
      </c>
      <c r="B203" s="21">
        <f aca="true" t="shared" si="18" ref="B203:M203">B11+B27+B43+B59+B75+B91+B107++B123+B139+B155+B171+B187</f>
        <v>73</v>
      </c>
      <c r="C203" s="98">
        <f t="shared" si="18"/>
        <v>42</v>
      </c>
      <c r="D203" s="21">
        <f t="shared" si="18"/>
        <v>260.6</v>
      </c>
      <c r="E203" s="21">
        <f t="shared" si="18"/>
        <v>5688</v>
      </c>
      <c r="F203" s="21">
        <f t="shared" si="18"/>
        <v>0</v>
      </c>
      <c r="G203" s="21">
        <f t="shared" si="18"/>
        <v>3136</v>
      </c>
      <c r="H203" s="21">
        <f t="shared" si="18"/>
        <v>682</v>
      </c>
      <c r="I203" s="21">
        <f t="shared" si="18"/>
        <v>5914</v>
      </c>
      <c r="J203" s="21">
        <f t="shared" si="18"/>
        <v>1088</v>
      </c>
      <c r="K203" s="21">
        <f t="shared" si="18"/>
        <v>532</v>
      </c>
      <c r="L203" s="21">
        <f t="shared" si="18"/>
        <v>25.8</v>
      </c>
      <c r="M203" s="21">
        <f t="shared" si="18"/>
        <v>373132</v>
      </c>
    </row>
    <row r="204" spans="1:13" ht="13.5" thickBot="1">
      <c r="A204" s="99" t="s">
        <v>33</v>
      </c>
      <c r="B204" s="22">
        <f aca="true" t="shared" si="19" ref="B204:M204">B12+B28+B44+B60+B76+B92+B108+B124+B140+B156+B172+B188</f>
        <v>88</v>
      </c>
      <c r="C204" s="100">
        <f t="shared" si="19"/>
        <v>48</v>
      </c>
      <c r="D204" s="22">
        <f t="shared" si="19"/>
        <v>253</v>
      </c>
      <c r="E204" s="22">
        <f t="shared" si="19"/>
        <v>9725</v>
      </c>
      <c r="F204" s="22">
        <f t="shared" si="19"/>
        <v>0</v>
      </c>
      <c r="G204" s="22">
        <f t="shared" si="19"/>
        <v>1593</v>
      </c>
      <c r="H204" s="22">
        <f t="shared" si="19"/>
        <v>0</v>
      </c>
      <c r="I204" s="22">
        <f t="shared" si="19"/>
        <v>0</v>
      </c>
      <c r="J204" s="22">
        <f t="shared" si="19"/>
        <v>0</v>
      </c>
      <c r="K204" s="22">
        <f t="shared" si="19"/>
        <v>2700</v>
      </c>
      <c r="L204" s="22">
        <f t="shared" si="19"/>
        <v>2.8</v>
      </c>
      <c r="M204" s="22">
        <f t="shared" si="19"/>
        <v>420394</v>
      </c>
    </row>
    <row r="205" spans="1:13" ht="13.5" thickBot="1">
      <c r="A205" s="28" t="s">
        <v>0</v>
      </c>
      <c r="B205" s="20">
        <f aca="true" t="shared" si="20" ref="B205:M205">SUM(B197:B204)</f>
        <v>1082</v>
      </c>
      <c r="C205" s="29">
        <f t="shared" si="20"/>
        <v>559</v>
      </c>
      <c r="D205" s="20">
        <f t="shared" si="20"/>
        <v>4574.3</v>
      </c>
      <c r="E205" s="20">
        <f t="shared" si="20"/>
        <v>54507</v>
      </c>
      <c r="F205" s="20">
        <f t="shared" si="20"/>
        <v>2100</v>
      </c>
      <c r="G205" s="20">
        <f t="shared" si="20"/>
        <v>16875</v>
      </c>
      <c r="H205" s="20">
        <f t="shared" si="20"/>
        <v>2462</v>
      </c>
      <c r="I205" s="20">
        <f t="shared" si="20"/>
        <v>127772</v>
      </c>
      <c r="J205" s="20">
        <f t="shared" si="20"/>
        <v>25911</v>
      </c>
      <c r="K205" s="20">
        <f t="shared" si="20"/>
        <v>21158</v>
      </c>
      <c r="L205" s="20">
        <f t="shared" si="20"/>
        <v>1305.3999999999999</v>
      </c>
      <c r="M205" s="20">
        <f t="shared" si="20"/>
        <v>5526961</v>
      </c>
    </row>
    <row r="206" ht="12.75">
      <c r="A206" s="3" t="s">
        <v>180</v>
      </c>
    </row>
    <row r="207" ht="12.75">
      <c r="A207" s="2" t="s">
        <v>13</v>
      </c>
    </row>
  </sheetData>
  <sheetProtection/>
  <mergeCells count="14">
    <mergeCell ref="A99:M99"/>
    <mergeCell ref="A115:M115"/>
    <mergeCell ref="A3:M3"/>
    <mergeCell ref="A19:M19"/>
    <mergeCell ref="A35:M35"/>
    <mergeCell ref="A51:M51"/>
    <mergeCell ref="A67:M67"/>
    <mergeCell ref="A83:M83"/>
    <mergeCell ref="A131:M131"/>
    <mergeCell ref="A147:M147"/>
    <mergeCell ref="A163:M163"/>
    <mergeCell ref="A179:M179"/>
    <mergeCell ref="A195:M195"/>
    <mergeCell ref="A193:M19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58" customWidth="1"/>
    <col min="2" max="5" width="15.7109375" style="58" customWidth="1"/>
    <col min="6" max="6" width="16.57421875" style="58" customWidth="1"/>
    <col min="7" max="7" width="14.8515625" style="58" customWidth="1"/>
    <col min="8" max="16384" width="9.140625" style="58" customWidth="1"/>
  </cols>
  <sheetData>
    <row r="1" s="5" customFormat="1" ht="19.5" customHeight="1">
      <c r="A1" s="1" t="s">
        <v>70</v>
      </c>
    </row>
    <row r="2" s="5" customFormat="1" ht="6.75" customHeight="1" thickBot="1">
      <c r="A2" s="4"/>
    </row>
    <row r="3" spans="1:3" s="5" customFormat="1" ht="13.5" customHeight="1" thickBot="1">
      <c r="A3" s="104" t="s">
        <v>52</v>
      </c>
      <c r="B3" s="104"/>
      <c r="C3" s="104"/>
    </row>
    <row r="4" spans="1:3" s="5" customFormat="1" ht="13.5" thickBot="1">
      <c r="A4" s="24" t="s">
        <v>51</v>
      </c>
      <c r="B4" s="36" t="s">
        <v>66</v>
      </c>
      <c r="C4" s="37" t="s">
        <v>67</v>
      </c>
    </row>
    <row r="5" spans="1:3" s="5" customFormat="1" ht="12.75">
      <c r="A5" s="16">
        <v>0</v>
      </c>
      <c r="B5" s="38">
        <v>4142</v>
      </c>
      <c r="C5" s="32">
        <f>B5/B$19</f>
        <v>0.024434848270328945</v>
      </c>
    </row>
    <row r="6" spans="1:3" s="5" customFormat="1" ht="12.75">
      <c r="A6" s="17" t="s">
        <v>53</v>
      </c>
      <c r="B6" s="39">
        <v>929</v>
      </c>
      <c r="C6" s="33">
        <f aca="true" t="shared" si="0" ref="C6:C19">B6/B$19</f>
        <v>0.005480437963094058</v>
      </c>
    </row>
    <row r="7" spans="1:3" s="5" customFormat="1" ht="12.75">
      <c r="A7" s="30" t="s">
        <v>54</v>
      </c>
      <c r="B7" s="39">
        <v>26490</v>
      </c>
      <c r="C7" s="33">
        <f t="shared" si="0"/>
        <v>0.15627212232762283</v>
      </c>
    </row>
    <row r="8" spans="1:3" s="5" customFormat="1" ht="12.75">
      <c r="A8" s="17" t="s">
        <v>55</v>
      </c>
      <c r="B8" s="39">
        <v>51622</v>
      </c>
      <c r="C8" s="33">
        <f t="shared" si="0"/>
        <v>0.3045330124121006</v>
      </c>
    </row>
    <row r="9" spans="1:3" s="5" customFormat="1" ht="12.75">
      <c r="A9" s="17" t="s">
        <v>56</v>
      </c>
      <c r="B9" s="39">
        <v>35682</v>
      </c>
      <c r="C9" s="33">
        <f t="shared" si="0"/>
        <v>0.21049837179668696</v>
      </c>
    </row>
    <row r="10" spans="1:3" s="5" customFormat="1" ht="12.75">
      <c r="A10" s="17" t="s">
        <v>57</v>
      </c>
      <c r="B10" s="39">
        <v>26269</v>
      </c>
      <c r="C10" s="33">
        <f t="shared" si="0"/>
        <v>0.15496837981971778</v>
      </c>
    </row>
    <row r="11" spans="1:3" s="5" customFormat="1" ht="12.75">
      <c r="A11" s="17" t="s">
        <v>58</v>
      </c>
      <c r="B11" s="39">
        <v>13977</v>
      </c>
      <c r="C11" s="33">
        <f t="shared" si="0"/>
        <v>0.0824543395157865</v>
      </c>
    </row>
    <row r="12" spans="1:3" s="5" customFormat="1" ht="12.75">
      <c r="A12" s="17" t="s">
        <v>59</v>
      </c>
      <c r="B12" s="39">
        <v>4412</v>
      </c>
      <c r="C12" s="33">
        <f t="shared" si="0"/>
        <v>0.026027655859172213</v>
      </c>
    </row>
    <row r="13" spans="1:3" s="5" customFormat="1" ht="12.75">
      <c r="A13" s="17" t="s">
        <v>60</v>
      </c>
      <c r="B13" s="39">
        <v>1998</v>
      </c>
      <c r="C13" s="33">
        <f t="shared" si="0"/>
        <v>0.011786776157440181</v>
      </c>
    </row>
    <row r="14" spans="1:3" s="5" customFormat="1" ht="12.75">
      <c r="A14" s="17" t="s">
        <v>61</v>
      </c>
      <c r="B14" s="39">
        <v>902</v>
      </c>
      <c r="C14" s="33">
        <f t="shared" si="0"/>
        <v>0.0053211572042097316</v>
      </c>
    </row>
    <row r="15" spans="1:3" s="5" customFormat="1" ht="12.75">
      <c r="A15" s="17" t="s">
        <v>62</v>
      </c>
      <c r="B15" s="39">
        <v>1409</v>
      </c>
      <c r="C15" s="33">
        <f t="shared" si="0"/>
        <v>0.008312095898815423</v>
      </c>
    </row>
    <row r="16" spans="1:3" s="5" customFormat="1" ht="12.75">
      <c r="A16" s="31" t="s">
        <v>63</v>
      </c>
      <c r="B16" s="40">
        <v>557</v>
      </c>
      <c r="C16" s="33">
        <f t="shared" si="0"/>
        <v>0.0032859030629100003</v>
      </c>
    </row>
    <row r="17" spans="1:3" s="5" customFormat="1" ht="12.75">
      <c r="A17" s="31" t="s">
        <v>64</v>
      </c>
      <c r="B17" s="40">
        <v>835</v>
      </c>
      <c r="C17" s="33">
        <f t="shared" si="0"/>
        <v>0.004925904950681958</v>
      </c>
    </row>
    <row r="18" spans="1:3" s="5" customFormat="1" ht="13.5" thickBot="1">
      <c r="A18" s="18" t="s">
        <v>65</v>
      </c>
      <c r="B18" s="41">
        <v>288</v>
      </c>
      <c r="C18" s="34">
        <f t="shared" si="0"/>
        <v>0.0016989947614328188</v>
      </c>
    </row>
    <row r="19" spans="1:3" s="23" customFormat="1" ht="13.5" thickBot="1">
      <c r="A19" s="50" t="s">
        <v>0</v>
      </c>
      <c r="B19" s="42">
        <f>SUM(B5:B18)</f>
        <v>169512</v>
      </c>
      <c r="C19" s="35">
        <f t="shared" si="0"/>
        <v>1</v>
      </c>
    </row>
    <row r="20" s="5" customFormat="1" ht="12.75">
      <c r="A20" s="3" t="s">
        <v>180</v>
      </c>
    </row>
    <row r="21" s="5" customFormat="1" ht="12.75">
      <c r="A21" s="2" t="s">
        <v>68</v>
      </c>
    </row>
    <row r="23" s="5" customFormat="1" ht="19.5" customHeight="1">
      <c r="A23" s="1" t="s">
        <v>76</v>
      </c>
    </row>
    <row r="24" s="5" customFormat="1" ht="6.75" customHeight="1" thickBot="1">
      <c r="A24" s="4"/>
    </row>
    <row r="25" spans="1:3" s="5" customFormat="1" ht="13.5" customHeight="1" thickBot="1">
      <c r="A25" s="104" t="s">
        <v>52</v>
      </c>
      <c r="B25" s="104"/>
      <c r="C25" s="104"/>
    </row>
    <row r="26" spans="1:8" s="5" customFormat="1" ht="16.5" thickBot="1">
      <c r="A26" s="24" t="s">
        <v>35</v>
      </c>
      <c r="B26" s="36" t="s">
        <v>66</v>
      </c>
      <c r="C26" s="37" t="s">
        <v>67</v>
      </c>
      <c r="H26" s="57"/>
    </row>
    <row r="27" spans="1:3" s="5" customFormat="1" ht="12.75">
      <c r="A27" s="16" t="s">
        <v>69</v>
      </c>
      <c r="B27" s="38">
        <f aca="true" t="shared" si="1" ref="B27:B33">B$34*C27</f>
        <v>30512.16</v>
      </c>
      <c r="C27" s="32">
        <v>0.18</v>
      </c>
    </row>
    <row r="28" spans="1:3" s="5" customFormat="1" ht="12.75">
      <c r="A28" s="17" t="s">
        <v>71</v>
      </c>
      <c r="B28" s="39">
        <f t="shared" si="1"/>
        <v>28817.04</v>
      </c>
      <c r="C28" s="33">
        <v>0.17</v>
      </c>
    </row>
    <row r="29" spans="1:3" s="5" customFormat="1" ht="12.75">
      <c r="A29" s="17" t="s">
        <v>72</v>
      </c>
      <c r="B29" s="39">
        <f t="shared" si="1"/>
        <v>27121.920000000002</v>
      </c>
      <c r="C29" s="33">
        <v>0.16</v>
      </c>
    </row>
    <row r="30" spans="1:3" s="5" customFormat="1" ht="12.75">
      <c r="A30" s="17" t="s">
        <v>26</v>
      </c>
      <c r="B30" s="39">
        <f t="shared" si="1"/>
        <v>27121.920000000002</v>
      </c>
      <c r="C30" s="33">
        <v>0.16</v>
      </c>
    </row>
    <row r="31" spans="1:3" s="5" customFormat="1" ht="12.75">
      <c r="A31" s="17" t="s">
        <v>27</v>
      </c>
      <c r="B31" s="39">
        <f t="shared" si="1"/>
        <v>22036.56</v>
      </c>
      <c r="C31" s="33">
        <v>0.13</v>
      </c>
    </row>
    <row r="32" spans="1:3" s="5" customFormat="1" ht="12.75">
      <c r="A32" s="17" t="s">
        <v>73</v>
      </c>
      <c r="B32" s="39">
        <f t="shared" si="1"/>
        <v>22036.56</v>
      </c>
      <c r="C32" s="33">
        <v>0.13</v>
      </c>
    </row>
    <row r="33" spans="1:3" s="5" customFormat="1" ht="13.5" thickBot="1">
      <c r="A33" s="17" t="s">
        <v>74</v>
      </c>
      <c r="B33" s="41">
        <f t="shared" si="1"/>
        <v>11865.840000000002</v>
      </c>
      <c r="C33" s="33">
        <v>0.07</v>
      </c>
    </row>
    <row r="34" spans="1:3" s="23" customFormat="1" ht="13.5" thickBot="1">
      <c r="A34" s="50" t="s">
        <v>0</v>
      </c>
      <c r="B34" s="42">
        <v>169512</v>
      </c>
      <c r="C34" s="35">
        <f>B34/B$19</f>
        <v>1</v>
      </c>
    </row>
    <row r="35" s="5" customFormat="1" ht="12.75">
      <c r="A35" s="2" t="s">
        <v>68</v>
      </c>
    </row>
    <row r="37" spans="1:3" ht="18.75">
      <c r="A37" s="1" t="s">
        <v>75</v>
      </c>
      <c r="B37" s="5"/>
      <c r="C37" s="5"/>
    </row>
    <row r="38" spans="1:3" ht="6.75" customHeight="1" thickBot="1">
      <c r="A38" s="4"/>
      <c r="B38" s="5"/>
      <c r="C38" s="5"/>
    </row>
    <row r="39" spans="1:3" ht="13.5" thickBot="1">
      <c r="A39" s="104" t="s">
        <v>52</v>
      </c>
      <c r="B39" s="104"/>
      <c r="C39" s="104"/>
    </row>
    <row r="40" spans="1:3" ht="13.5" thickBot="1">
      <c r="A40" s="24" t="s">
        <v>35</v>
      </c>
      <c r="B40" s="36" t="s">
        <v>51</v>
      </c>
      <c r="C40" s="37" t="s">
        <v>77</v>
      </c>
    </row>
    <row r="41" spans="1:3" ht="12.75">
      <c r="A41" s="16" t="s">
        <v>73</v>
      </c>
      <c r="B41" s="38">
        <f aca="true" t="shared" si="2" ref="B41:B47">B$48*C41</f>
        <v>577500</v>
      </c>
      <c r="C41" s="32">
        <v>0.25</v>
      </c>
    </row>
    <row r="42" spans="1:7" ht="15">
      <c r="A42" s="17" t="s">
        <v>74</v>
      </c>
      <c r="B42" s="39">
        <f t="shared" si="2"/>
        <v>415800</v>
      </c>
      <c r="C42" s="33">
        <v>0.18</v>
      </c>
      <c r="G42" s="59"/>
    </row>
    <row r="43" spans="1:3" ht="12.75">
      <c r="A43" s="17" t="s">
        <v>71</v>
      </c>
      <c r="B43" s="39">
        <f t="shared" si="2"/>
        <v>369600</v>
      </c>
      <c r="C43" s="33">
        <v>0.16</v>
      </c>
    </row>
    <row r="44" spans="1:3" ht="12.75">
      <c r="A44" s="17" t="s">
        <v>26</v>
      </c>
      <c r="B44" s="39">
        <f t="shared" si="2"/>
        <v>254100</v>
      </c>
      <c r="C44" s="33">
        <v>0.11</v>
      </c>
    </row>
    <row r="45" spans="1:3" ht="12.75">
      <c r="A45" s="17" t="s">
        <v>27</v>
      </c>
      <c r="B45" s="39">
        <f t="shared" si="2"/>
        <v>254100</v>
      </c>
      <c r="C45" s="33">
        <v>0.11</v>
      </c>
    </row>
    <row r="46" spans="1:3" ht="12.75">
      <c r="A46" s="30" t="s">
        <v>78</v>
      </c>
      <c r="B46" s="39">
        <f t="shared" si="2"/>
        <v>231000</v>
      </c>
      <c r="C46" s="33">
        <v>0.1</v>
      </c>
    </row>
    <row r="47" spans="1:3" ht="13.5" thickBot="1">
      <c r="A47" s="17" t="s">
        <v>69</v>
      </c>
      <c r="B47" s="41">
        <f t="shared" si="2"/>
        <v>207900</v>
      </c>
      <c r="C47" s="33">
        <v>0.09</v>
      </c>
    </row>
    <row r="48" spans="1:3" ht="13.5" thickBot="1">
      <c r="A48" s="50" t="s">
        <v>0</v>
      </c>
      <c r="B48" s="42">
        <f>2.31*1000000</f>
        <v>2310000</v>
      </c>
      <c r="C48" s="35">
        <f>SUM(C41:C47)</f>
        <v>0.9999999999999999</v>
      </c>
    </row>
    <row r="49" s="5" customFormat="1" ht="12.75">
      <c r="A49" s="3" t="s">
        <v>180</v>
      </c>
    </row>
    <row r="50" spans="1:3" ht="12.75">
      <c r="A50" s="2" t="s">
        <v>68</v>
      </c>
      <c r="B50" s="5"/>
      <c r="C50" s="5"/>
    </row>
    <row r="52" spans="1:3" ht="18.75">
      <c r="A52" s="1" t="s">
        <v>79</v>
      </c>
      <c r="B52" s="5"/>
      <c r="C52" s="5"/>
    </row>
    <row r="53" spans="1:3" ht="6.75" customHeight="1" thickBot="1">
      <c r="A53" s="4"/>
      <c r="B53" s="5"/>
      <c r="C53" s="5"/>
    </row>
    <row r="54" spans="1:5" ht="13.5" thickBot="1">
      <c r="A54" s="106" t="s">
        <v>52</v>
      </c>
      <c r="B54" s="106"/>
      <c r="C54" s="106"/>
      <c r="D54" s="106"/>
      <c r="E54" s="106"/>
    </row>
    <row r="55" spans="1:5" ht="13.5" thickBot="1">
      <c r="A55" s="24" t="s">
        <v>82</v>
      </c>
      <c r="B55" s="36" t="s">
        <v>80</v>
      </c>
      <c r="C55" s="36" t="s">
        <v>81</v>
      </c>
      <c r="D55" s="36" t="s">
        <v>0</v>
      </c>
      <c r="E55" s="60" t="s">
        <v>89</v>
      </c>
    </row>
    <row r="56" spans="1:5" ht="12.75">
      <c r="A56" s="16" t="s">
        <v>83</v>
      </c>
      <c r="B56" s="38">
        <v>2946</v>
      </c>
      <c r="C56" s="46">
        <v>169</v>
      </c>
      <c r="D56" s="61">
        <f>SUM(B56:C56)</f>
        <v>3115</v>
      </c>
      <c r="E56" s="62">
        <f>D56/D$62</f>
        <v>0.018762573634819483</v>
      </c>
    </row>
    <row r="57" spans="1:5" ht="12.75">
      <c r="A57" s="17" t="s">
        <v>84</v>
      </c>
      <c r="B57" s="39">
        <v>14769</v>
      </c>
      <c r="C57" s="47">
        <v>823</v>
      </c>
      <c r="D57" s="63">
        <f aca="true" t="shared" si="3" ref="D57:D62">SUM(B57:C57)</f>
        <v>15592</v>
      </c>
      <c r="E57" s="64">
        <f aca="true" t="shared" si="4" ref="E57:E62">D57/D$62</f>
        <v>0.0939152642420884</v>
      </c>
    </row>
    <row r="58" spans="1:5" ht="12.75">
      <c r="A58" s="17" t="s">
        <v>85</v>
      </c>
      <c r="B58" s="39">
        <v>32644</v>
      </c>
      <c r="C58" s="47">
        <v>2427</v>
      </c>
      <c r="D58" s="63">
        <f t="shared" si="3"/>
        <v>35071</v>
      </c>
      <c r="E58" s="64">
        <f t="shared" si="4"/>
        <v>0.2112430882654106</v>
      </c>
    </row>
    <row r="59" spans="1:5" ht="12.75">
      <c r="A59" s="17" t="s">
        <v>86</v>
      </c>
      <c r="B59" s="39">
        <v>39840</v>
      </c>
      <c r="C59" s="47">
        <v>3620</v>
      </c>
      <c r="D59" s="63">
        <f t="shared" si="3"/>
        <v>43460</v>
      </c>
      <c r="E59" s="64">
        <f t="shared" si="4"/>
        <v>0.2617725361699052</v>
      </c>
    </row>
    <row r="60" spans="1:5" ht="12.75">
      <c r="A60" s="17" t="s">
        <v>88</v>
      </c>
      <c r="B60" s="39">
        <v>29427</v>
      </c>
      <c r="C60" s="47">
        <v>333</v>
      </c>
      <c r="D60" s="63">
        <f t="shared" si="3"/>
        <v>29760</v>
      </c>
      <c r="E60" s="64">
        <f t="shared" si="4"/>
        <v>0.17925335196540218</v>
      </c>
    </row>
    <row r="61" spans="1:5" ht="13.5" thickBot="1">
      <c r="A61" s="48" t="s">
        <v>87</v>
      </c>
      <c r="B61" s="41">
        <v>34831</v>
      </c>
      <c r="C61" s="49">
        <v>4193</v>
      </c>
      <c r="D61" s="65">
        <f t="shared" si="3"/>
        <v>39024</v>
      </c>
      <c r="E61" s="66">
        <f t="shared" si="4"/>
        <v>0.23505318572237413</v>
      </c>
    </row>
    <row r="62" spans="1:5" ht="13.5" thickBot="1">
      <c r="A62" s="50" t="s">
        <v>90</v>
      </c>
      <c r="B62" s="42">
        <f>SUM(B56:B61)</f>
        <v>154457</v>
      </c>
      <c r="C62" s="42">
        <f>SUM(C56:C61)</f>
        <v>11565</v>
      </c>
      <c r="D62" s="67">
        <f t="shared" si="3"/>
        <v>166022</v>
      </c>
      <c r="E62" s="68">
        <f t="shared" si="4"/>
        <v>1</v>
      </c>
    </row>
    <row r="63" spans="1:3" ht="12.75">
      <c r="A63" s="2" t="s">
        <v>68</v>
      </c>
      <c r="B63" s="5"/>
      <c r="C63" s="5"/>
    </row>
    <row r="65" spans="1:3" ht="18.75">
      <c r="A65" s="1" t="s">
        <v>91</v>
      </c>
      <c r="B65" s="5"/>
      <c r="C65" s="5"/>
    </row>
    <row r="66" spans="1:3" ht="6.75" customHeight="1" thickBot="1">
      <c r="A66" s="4"/>
      <c r="B66" s="5"/>
      <c r="C66" s="5"/>
    </row>
    <row r="67" spans="1:5" ht="13.5" thickBot="1">
      <c r="A67" s="104" t="s">
        <v>52</v>
      </c>
      <c r="B67" s="104"/>
      <c r="C67" s="104"/>
      <c r="D67" s="104"/>
      <c r="E67" s="51"/>
    </row>
    <row r="68" spans="1:5" ht="13.5" thickBot="1">
      <c r="A68" s="24" t="s">
        <v>82</v>
      </c>
      <c r="B68" s="36" t="s">
        <v>93</v>
      </c>
      <c r="C68" s="36" t="s">
        <v>80</v>
      </c>
      <c r="D68" s="36" t="s">
        <v>81</v>
      </c>
      <c r="E68" s="69"/>
    </row>
    <row r="69" spans="1:5" ht="12.75">
      <c r="A69" s="16" t="s">
        <v>83</v>
      </c>
      <c r="B69" s="45">
        <v>9.1</v>
      </c>
      <c r="C69" s="52">
        <v>9.2</v>
      </c>
      <c r="D69" s="70">
        <v>6</v>
      </c>
      <c r="E69" s="69"/>
    </row>
    <row r="70" spans="1:5" ht="12.75">
      <c r="A70" s="17" t="s">
        <v>84</v>
      </c>
      <c r="B70" s="53">
        <v>11</v>
      </c>
      <c r="C70" s="54">
        <v>11.2</v>
      </c>
      <c r="D70" s="71">
        <v>6.3</v>
      </c>
      <c r="E70" s="69"/>
    </row>
    <row r="71" spans="1:5" ht="12.75">
      <c r="A71" s="17" t="s">
        <v>85</v>
      </c>
      <c r="B71" s="53">
        <v>12.7</v>
      </c>
      <c r="C71" s="54">
        <v>13.2</v>
      </c>
      <c r="D71" s="71">
        <v>6.2</v>
      </c>
      <c r="E71" s="69"/>
    </row>
    <row r="72" spans="1:5" ht="12.75">
      <c r="A72" s="17" t="s">
        <v>86</v>
      </c>
      <c r="B72" s="53">
        <v>13.8</v>
      </c>
      <c r="C72" s="54">
        <v>14.5</v>
      </c>
      <c r="D72" s="71">
        <v>6.4</v>
      </c>
      <c r="E72" s="69"/>
    </row>
    <row r="73" spans="1:5" ht="12.75">
      <c r="A73" s="17" t="s">
        <v>88</v>
      </c>
      <c r="B73" s="53">
        <v>14.2</v>
      </c>
      <c r="C73" s="54">
        <v>15.1</v>
      </c>
      <c r="D73" s="71">
        <v>6.5</v>
      </c>
      <c r="E73" s="69"/>
    </row>
    <row r="74" spans="1:5" ht="13.5" thickBot="1">
      <c r="A74" s="48" t="s">
        <v>87</v>
      </c>
      <c r="B74" s="55">
        <v>13.7</v>
      </c>
      <c r="C74" s="56">
        <v>14.5</v>
      </c>
      <c r="D74" s="72">
        <v>7.1</v>
      </c>
      <c r="E74" s="69"/>
    </row>
    <row r="75" spans="1:5" ht="13.5" thickBot="1">
      <c r="A75" s="50" t="s">
        <v>92</v>
      </c>
      <c r="B75" s="44">
        <f>SUM(B69:B74)</f>
        <v>74.5</v>
      </c>
      <c r="C75" s="44">
        <f>SUM(C69:C74)</f>
        <v>77.69999999999999</v>
      </c>
      <c r="D75" s="73">
        <f>SUM(B75:C75)</f>
        <v>152.2</v>
      </c>
      <c r="E75" s="69"/>
    </row>
    <row r="76" s="5" customFormat="1" ht="12.75">
      <c r="A76" s="3" t="s">
        <v>34</v>
      </c>
    </row>
    <row r="77" spans="1:3" ht="12.75">
      <c r="A77" s="2" t="s">
        <v>68</v>
      </c>
      <c r="B77" s="5"/>
      <c r="C77" s="5"/>
    </row>
    <row r="79" spans="1:3" ht="18.75">
      <c r="A79" s="1" t="s">
        <v>94</v>
      </c>
      <c r="B79" s="5"/>
      <c r="C79" s="5"/>
    </row>
    <row r="80" spans="1:3" ht="6.75" customHeight="1" thickBot="1">
      <c r="A80" s="4"/>
      <c r="B80" s="5"/>
      <c r="C80" s="5"/>
    </row>
    <row r="81" spans="1:5" ht="13.5" thickBot="1">
      <c r="A81" s="104" t="s">
        <v>52</v>
      </c>
      <c r="B81" s="104"/>
      <c r="C81" s="104"/>
      <c r="D81" s="104"/>
      <c r="E81" s="104"/>
    </row>
    <row r="82" spans="1:7" ht="21.75" thickBot="1">
      <c r="A82" s="24" t="s">
        <v>82</v>
      </c>
      <c r="B82" s="36" t="s">
        <v>96</v>
      </c>
      <c r="C82" s="36" t="s">
        <v>97</v>
      </c>
      <c r="D82" s="36" t="s">
        <v>0</v>
      </c>
      <c r="E82" s="60" t="s">
        <v>89</v>
      </c>
      <c r="G82" s="43"/>
    </row>
    <row r="83" spans="1:5" ht="12.75">
      <c r="A83" s="16" t="s">
        <v>83</v>
      </c>
      <c r="B83" s="38">
        <v>2620</v>
      </c>
      <c r="C83" s="46">
        <v>495</v>
      </c>
      <c r="D83" s="74">
        <f>SUM(B83:C83)</f>
        <v>3115</v>
      </c>
      <c r="E83" s="62">
        <f>D83/D$89</f>
        <v>0.01842955354924211</v>
      </c>
    </row>
    <row r="84" spans="1:5" ht="12.75">
      <c r="A84" s="17" t="s">
        <v>84</v>
      </c>
      <c r="B84" s="39">
        <v>11656</v>
      </c>
      <c r="C84" s="47">
        <v>3936</v>
      </c>
      <c r="D84" s="75">
        <f aca="true" t="shared" si="5" ref="D84:D89">SUM(B84:C84)</f>
        <v>15592</v>
      </c>
      <c r="E84" s="64">
        <f aca="true" t="shared" si="6" ref="E84:E89">D84/D$89</f>
        <v>0.09224834636911171</v>
      </c>
    </row>
    <row r="85" spans="1:5" ht="12.75">
      <c r="A85" s="17" t="s">
        <v>85</v>
      </c>
      <c r="B85" s="39">
        <v>25466</v>
      </c>
      <c r="C85" s="47">
        <v>9605</v>
      </c>
      <c r="D85" s="75">
        <f t="shared" si="5"/>
        <v>35071</v>
      </c>
      <c r="E85" s="64">
        <f t="shared" si="6"/>
        <v>0.2074936990450947</v>
      </c>
    </row>
    <row r="86" spans="1:5" ht="12.75">
      <c r="A86" s="17" t="s">
        <v>86</v>
      </c>
      <c r="B86" s="39">
        <v>31115</v>
      </c>
      <c r="C86" s="47">
        <v>12345</v>
      </c>
      <c r="D86" s="75">
        <f t="shared" si="5"/>
        <v>43460</v>
      </c>
      <c r="E86" s="64">
        <f t="shared" si="6"/>
        <v>0.25712629125202635</v>
      </c>
    </row>
    <row r="87" spans="1:5" ht="12.75">
      <c r="A87" s="17" t="s">
        <v>88</v>
      </c>
      <c r="B87" s="39">
        <v>23581</v>
      </c>
      <c r="C87" s="47">
        <v>9179</v>
      </c>
      <c r="D87" s="75">
        <f t="shared" si="5"/>
        <v>32760</v>
      </c>
      <c r="E87" s="64">
        <f t="shared" si="6"/>
        <v>0.19382092272011928</v>
      </c>
    </row>
    <row r="88" spans="1:5" ht="13.5" thickBot="1">
      <c r="A88" s="48" t="s">
        <v>87</v>
      </c>
      <c r="B88" s="41">
        <v>32250</v>
      </c>
      <c r="C88" s="49">
        <v>6774</v>
      </c>
      <c r="D88" s="76">
        <f t="shared" si="5"/>
        <v>39024</v>
      </c>
      <c r="E88" s="66">
        <f t="shared" si="6"/>
        <v>0.23088118706440583</v>
      </c>
    </row>
    <row r="89" spans="1:5" ht="13.5" thickBot="1">
      <c r="A89" s="50" t="s">
        <v>95</v>
      </c>
      <c r="B89" s="42">
        <f>SUM(B83:B88)</f>
        <v>126688</v>
      </c>
      <c r="C89" s="42">
        <f>SUM(C83:C88)</f>
        <v>42334</v>
      </c>
      <c r="D89" s="67">
        <f t="shared" si="5"/>
        <v>169022</v>
      </c>
      <c r="E89" s="68">
        <f t="shared" si="6"/>
        <v>1</v>
      </c>
    </row>
    <row r="90" spans="1:3" ht="12.75">
      <c r="A90" s="2" t="s">
        <v>68</v>
      </c>
      <c r="B90" s="5"/>
      <c r="C90" s="5"/>
    </row>
    <row r="92" spans="1:3" ht="18.75">
      <c r="A92" s="1" t="s">
        <v>98</v>
      </c>
      <c r="B92" s="5"/>
      <c r="C92" s="5"/>
    </row>
    <row r="93" spans="1:3" ht="6.75" customHeight="1" thickBot="1">
      <c r="A93" s="4"/>
      <c r="B93" s="5"/>
      <c r="C93" s="5"/>
    </row>
    <row r="94" spans="1:3" ht="13.5" thickBot="1">
      <c r="A94" s="104" t="s">
        <v>52</v>
      </c>
      <c r="B94" s="104"/>
      <c r="C94" s="104"/>
    </row>
    <row r="95" spans="1:3" ht="13.5" thickBot="1">
      <c r="A95" s="24" t="s">
        <v>35</v>
      </c>
      <c r="B95" s="36" t="s">
        <v>51</v>
      </c>
      <c r="C95" s="60" t="s">
        <v>89</v>
      </c>
    </row>
    <row r="96" spans="1:3" ht="12.75">
      <c r="A96" s="16" t="s">
        <v>74</v>
      </c>
      <c r="B96" s="45">
        <v>33.2</v>
      </c>
      <c r="C96" s="62">
        <f aca="true" t="shared" si="7" ref="C96:C102">B96/B$103</f>
        <v>0.3037511436413541</v>
      </c>
    </row>
    <row r="97" spans="1:8" ht="15">
      <c r="A97" s="17" t="s">
        <v>73</v>
      </c>
      <c r="B97" s="53">
        <v>26.7</v>
      </c>
      <c r="C97" s="64">
        <f t="shared" si="7"/>
        <v>0.2442817932296432</v>
      </c>
      <c r="H97" s="43"/>
    </row>
    <row r="98" spans="1:3" ht="12.75">
      <c r="A98" s="17" t="s">
        <v>71</v>
      </c>
      <c r="B98" s="53">
        <v>12.6</v>
      </c>
      <c r="C98" s="64">
        <f t="shared" si="7"/>
        <v>0.11527904849039342</v>
      </c>
    </row>
    <row r="99" spans="1:3" ht="12.75">
      <c r="A99" s="17" t="s">
        <v>27</v>
      </c>
      <c r="B99" s="53">
        <v>11.6</v>
      </c>
      <c r="C99" s="64">
        <f t="shared" si="7"/>
        <v>0.10612991765782251</v>
      </c>
    </row>
    <row r="100" spans="1:3" ht="12.75">
      <c r="A100" s="17" t="s">
        <v>26</v>
      </c>
      <c r="B100" s="53">
        <v>9.9</v>
      </c>
      <c r="C100" s="64">
        <f t="shared" si="7"/>
        <v>0.09057639524245198</v>
      </c>
    </row>
    <row r="101" spans="1:3" ht="12.75">
      <c r="A101" s="17" t="s">
        <v>72</v>
      </c>
      <c r="B101" s="53">
        <v>8.7</v>
      </c>
      <c r="C101" s="64">
        <f t="shared" si="7"/>
        <v>0.07959743824336687</v>
      </c>
    </row>
    <row r="102" spans="1:3" ht="13.5" thickBot="1">
      <c r="A102" s="17" t="s">
        <v>69</v>
      </c>
      <c r="B102" s="53">
        <v>6.6</v>
      </c>
      <c r="C102" s="66">
        <f t="shared" si="7"/>
        <v>0.06038426349496798</v>
      </c>
    </row>
    <row r="103" spans="1:3" ht="13.5" thickBot="1">
      <c r="A103" s="50" t="s">
        <v>92</v>
      </c>
      <c r="B103" s="44">
        <f>SUM(B96:B102)</f>
        <v>109.3</v>
      </c>
      <c r="C103" s="68">
        <f>SUM(C96:C102)</f>
        <v>1</v>
      </c>
    </row>
    <row r="104" s="5" customFormat="1" ht="12.75">
      <c r="A104" s="3" t="s">
        <v>180</v>
      </c>
    </row>
    <row r="105" spans="1:3" ht="12.75">
      <c r="A105" s="2" t="s">
        <v>68</v>
      </c>
      <c r="B105" s="5"/>
      <c r="C105" s="5"/>
    </row>
    <row r="107" spans="1:3" ht="18.75">
      <c r="A107" s="1" t="s">
        <v>99</v>
      </c>
      <c r="B107" s="5"/>
      <c r="C107" s="5"/>
    </row>
    <row r="108" spans="1:3" ht="6.75" customHeight="1" thickBot="1">
      <c r="A108" s="4"/>
      <c r="B108" s="5"/>
      <c r="C108" s="5"/>
    </row>
    <row r="109" spans="1:3" ht="13.5" thickBot="1">
      <c r="A109" s="104" t="s">
        <v>52</v>
      </c>
      <c r="B109" s="104"/>
      <c r="C109" s="104"/>
    </row>
    <row r="110" spans="1:3" ht="13.5" thickBot="1">
      <c r="A110" s="24" t="s">
        <v>104</v>
      </c>
      <c r="B110" s="36" t="s">
        <v>51</v>
      </c>
      <c r="C110" s="60" t="s">
        <v>89</v>
      </c>
    </row>
    <row r="111" spans="1:3" ht="12.75">
      <c r="A111" s="16" t="s">
        <v>100</v>
      </c>
      <c r="B111" s="38">
        <v>0</v>
      </c>
      <c r="C111" s="62">
        <f>B111/B$125</f>
        <v>0</v>
      </c>
    </row>
    <row r="112" spans="1:3" ht="12.75">
      <c r="A112" s="77" t="s">
        <v>101</v>
      </c>
      <c r="B112" s="39">
        <v>611</v>
      </c>
      <c r="C112" s="64">
        <f aca="true" t="shared" si="8" ref="C112:C124">B112/B$125</f>
        <v>0.00026450880584880484</v>
      </c>
    </row>
    <row r="113" spans="1:3" ht="12.75">
      <c r="A113" s="77" t="s">
        <v>54</v>
      </c>
      <c r="B113" s="39">
        <v>33580</v>
      </c>
      <c r="C113" s="64">
        <f t="shared" si="8"/>
        <v>0.014537161539120895</v>
      </c>
    </row>
    <row r="114" spans="1:3" ht="12.75">
      <c r="A114" s="77" t="s">
        <v>55</v>
      </c>
      <c r="B114" s="39">
        <v>153890</v>
      </c>
      <c r="C114" s="64">
        <f t="shared" si="8"/>
        <v>0.06662072034709096</v>
      </c>
    </row>
    <row r="115" spans="1:3" ht="12.75">
      <c r="A115" s="77" t="s">
        <v>56</v>
      </c>
      <c r="B115" s="39">
        <v>233088</v>
      </c>
      <c r="C115" s="64">
        <f t="shared" si="8"/>
        <v>0.1009064296852475</v>
      </c>
    </row>
    <row r="116" spans="1:3" ht="12.75">
      <c r="A116" s="77" t="s">
        <v>57</v>
      </c>
      <c r="B116" s="39">
        <v>341487</v>
      </c>
      <c r="C116" s="64">
        <f t="shared" si="8"/>
        <v>0.14783358196872476</v>
      </c>
    </row>
    <row r="117" spans="1:3" ht="12.75">
      <c r="A117" s="17" t="s">
        <v>58</v>
      </c>
      <c r="B117" s="39">
        <v>364551</v>
      </c>
      <c r="C117" s="64">
        <f t="shared" si="8"/>
        <v>0.15781824825038898</v>
      </c>
    </row>
    <row r="118" spans="1:3" ht="12.75">
      <c r="A118" s="17" t="s">
        <v>59</v>
      </c>
      <c r="B118" s="39">
        <v>205980</v>
      </c>
      <c r="C118" s="64">
        <f t="shared" si="8"/>
        <v>0.08917107009613229</v>
      </c>
    </row>
    <row r="119" spans="1:3" ht="12.75">
      <c r="A119" s="17" t="s">
        <v>60</v>
      </c>
      <c r="B119" s="39">
        <v>134095</v>
      </c>
      <c r="C119" s="64">
        <f t="shared" si="8"/>
        <v>0.05805124111341324</v>
      </c>
    </row>
    <row r="120" spans="1:3" ht="12.75">
      <c r="A120" s="17" t="s">
        <v>61</v>
      </c>
      <c r="B120" s="39">
        <v>78258</v>
      </c>
      <c r="C120" s="64">
        <f t="shared" si="8"/>
        <v>0.033878772713773764</v>
      </c>
    </row>
    <row r="121" spans="1:3" ht="12.75">
      <c r="A121" s="17" t="s">
        <v>62</v>
      </c>
      <c r="B121" s="39">
        <v>163502</v>
      </c>
      <c r="C121" s="64">
        <f t="shared" si="8"/>
        <v>0.07078186378705613</v>
      </c>
    </row>
    <row r="122" spans="1:3" ht="12.75">
      <c r="A122" s="17" t="s">
        <v>63</v>
      </c>
      <c r="B122" s="39">
        <v>92843</v>
      </c>
      <c r="C122" s="64">
        <f t="shared" si="8"/>
        <v>0.04019278406124483</v>
      </c>
    </row>
    <row r="123" spans="1:3" ht="12.75">
      <c r="A123" s="17" t="s">
        <v>64</v>
      </c>
      <c r="B123" s="39">
        <v>240197</v>
      </c>
      <c r="C123" s="64">
        <f t="shared" si="8"/>
        <v>0.1039839961349679</v>
      </c>
    </row>
    <row r="124" spans="1:3" ht="13.5" thickBot="1">
      <c r="A124" s="79" t="s">
        <v>102</v>
      </c>
      <c r="B124" s="41">
        <v>267860</v>
      </c>
      <c r="C124" s="66">
        <f t="shared" si="8"/>
        <v>0.11595962149698996</v>
      </c>
    </row>
    <row r="125" spans="1:3" ht="13.5" thickBot="1">
      <c r="A125" s="50" t="s">
        <v>92</v>
      </c>
      <c r="B125" s="42">
        <f>SUM(B111:B124)</f>
        <v>2309942</v>
      </c>
      <c r="C125" s="68">
        <f>SUM(C111:C124)</f>
        <v>0.9999999999999998</v>
      </c>
    </row>
    <row r="126" s="5" customFormat="1" ht="12.75">
      <c r="A126" s="3" t="s">
        <v>180</v>
      </c>
    </row>
    <row r="127" spans="1:3" ht="12.75">
      <c r="A127" s="2" t="s">
        <v>68</v>
      </c>
      <c r="B127" s="5"/>
      <c r="C127" s="5"/>
    </row>
    <row r="129" spans="1:3" ht="18.75">
      <c r="A129" s="1" t="s">
        <v>103</v>
      </c>
      <c r="B129" s="5"/>
      <c r="C129" s="5"/>
    </row>
    <row r="130" spans="1:3" ht="6.75" customHeight="1" thickBot="1">
      <c r="A130" s="4"/>
      <c r="B130" s="5"/>
      <c r="C130" s="5"/>
    </row>
    <row r="131" spans="1:3" ht="13.5" thickBot="1">
      <c r="A131" s="104" t="s">
        <v>52</v>
      </c>
      <c r="B131" s="104"/>
      <c r="C131" s="104"/>
    </row>
    <row r="132" spans="1:3" ht="13.5" thickBot="1">
      <c r="A132" s="24" t="s">
        <v>35</v>
      </c>
      <c r="B132" s="36" t="s">
        <v>51</v>
      </c>
      <c r="C132" s="60" t="s">
        <v>89</v>
      </c>
    </row>
    <row r="133" spans="1:3" ht="12.75">
      <c r="A133" s="16" t="s">
        <v>74</v>
      </c>
      <c r="B133" s="38">
        <f>C133*B$140</f>
        <v>305100</v>
      </c>
      <c r="C133" s="62">
        <v>0.27</v>
      </c>
    </row>
    <row r="134" spans="1:8" ht="15">
      <c r="A134" s="17" t="s">
        <v>73</v>
      </c>
      <c r="B134" s="39">
        <f aca="true" t="shared" si="9" ref="B134:B139">C134*B$140</f>
        <v>316400.00000000006</v>
      </c>
      <c r="C134" s="64">
        <v>0.28</v>
      </c>
      <c r="H134" s="43"/>
    </row>
    <row r="135" spans="1:3" ht="12.75">
      <c r="A135" s="17" t="s">
        <v>71</v>
      </c>
      <c r="B135" s="39">
        <f t="shared" si="9"/>
        <v>158200.00000000003</v>
      </c>
      <c r="C135" s="64">
        <v>0.14</v>
      </c>
    </row>
    <row r="136" spans="1:3" ht="12.75">
      <c r="A136" s="17" t="s">
        <v>27</v>
      </c>
      <c r="B136" s="39">
        <f t="shared" si="9"/>
        <v>124300</v>
      </c>
      <c r="C136" s="64">
        <v>0.11</v>
      </c>
    </row>
    <row r="137" spans="1:3" ht="12.75">
      <c r="A137" s="17" t="s">
        <v>26</v>
      </c>
      <c r="B137" s="39">
        <f t="shared" si="9"/>
        <v>45200</v>
      </c>
      <c r="C137" s="64">
        <v>0.04</v>
      </c>
    </row>
    <row r="138" spans="1:3" ht="12.75">
      <c r="A138" s="17" t="s">
        <v>72</v>
      </c>
      <c r="B138" s="39">
        <f t="shared" si="9"/>
        <v>90400</v>
      </c>
      <c r="C138" s="64">
        <v>0.08</v>
      </c>
    </row>
    <row r="139" spans="1:3" ht="13.5" thickBot="1">
      <c r="A139" s="17" t="s">
        <v>69</v>
      </c>
      <c r="B139" s="41">
        <f t="shared" si="9"/>
        <v>90400</v>
      </c>
      <c r="C139" s="66">
        <v>0.08</v>
      </c>
    </row>
    <row r="140" spans="1:3" ht="13.5" thickBot="1">
      <c r="A140" s="50" t="s">
        <v>92</v>
      </c>
      <c r="B140" s="42">
        <v>1130000</v>
      </c>
      <c r="C140" s="68">
        <f>SUM(C133:C139)</f>
        <v>1</v>
      </c>
    </row>
    <row r="141" s="5" customFormat="1" ht="12.75">
      <c r="A141" s="3" t="s">
        <v>180</v>
      </c>
    </row>
    <row r="142" spans="1:3" ht="12.75">
      <c r="A142" s="2" t="s">
        <v>68</v>
      </c>
      <c r="B142" s="5"/>
      <c r="C142" s="5"/>
    </row>
    <row r="144" spans="1:3" ht="18.75">
      <c r="A144" s="1" t="s">
        <v>109</v>
      </c>
      <c r="B144" s="5"/>
      <c r="C144" s="5"/>
    </row>
    <row r="145" spans="1:3" ht="6.75" customHeight="1" thickBot="1">
      <c r="A145" s="4"/>
      <c r="B145" s="5"/>
      <c r="C145" s="5"/>
    </row>
    <row r="146" spans="1:5" ht="13.5" thickBot="1">
      <c r="A146" s="104" t="s">
        <v>52</v>
      </c>
      <c r="B146" s="104"/>
      <c r="C146" s="104"/>
      <c r="D146" s="104"/>
      <c r="E146" s="104"/>
    </row>
    <row r="147" spans="1:5" ht="32.25" thickBot="1">
      <c r="A147" s="24" t="s">
        <v>35</v>
      </c>
      <c r="B147" s="36" t="s">
        <v>105</v>
      </c>
      <c r="C147" s="36" t="s">
        <v>106</v>
      </c>
      <c r="D147" s="36" t="s">
        <v>107</v>
      </c>
      <c r="E147" s="36" t="s">
        <v>108</v>
      </c>
    </row>
    <row r="148" spans="1:5" ht="12.75">
      <c r="A148" s="16" t="s">
        <v>73</v>
      </c>
      <c r="B148" s="38">
        <v>576249</v>
      </c>
      <c r="C148" s="62">
        <f aca="true" t="shared" si="10" ref="C148:C154">B148/B$155</f>
        <v>0.24946459717837194</v>
      </c>
      <c r="D148" s="38">
        <v>317030</v>
      </c>
      <c r="E148" s="62">
        <f aca="true" t="shared" si="11" ref="E148:E154">D148/D$155</f>
        <v>0.2806702870002638</v>
      </c>
    </row>
    <row r="149" spans="1:10" ht="15">
      <c r="A149" s="17" t="s">
        <v>74</v>
      </c>
      <c r="B149" s="39">
        <v>416489</v>
      </c>
      <c r="C149" s="64">
        <f t="shared" si="10"/>
        <v>0.18030271742636073</v>
      </c>
      <c r="D149" s="39">
        <v>298663</v>
      </c>
      <c r="E149" s="64">
        <f t="shared" si="11"/>
        <v>0.26440977171359115</v>
      </c>
      <c r="J149" s="43"/>
    </row>
    <row r="150" spans="1:5" ht="12.75">
      <c r="A150" s="17" t="s">
        <v>71</v>
      </c>
      <c r="B150" s="39">
        <v>353519</v>
      </c>
      <c r="C150" s="64">
        <f t="shared" si="10"/>
        <v>0.15304230450708092</v>
      </c>
      <c r="D150" s="39">
        <v>156485</v>
      </c>
      <c r="E150" s="64">
        <f t="shared" si="11"/>
        <v>0.13853796126939497</v>
      </c>
    </row>
    <row r="151" spans="1:5" ht="12.75">
      <c r="A151" s="17" t="s">
        <v>26</v>
      </c>
      <c r="B151" s="39">
        <v>260949</v>
      </c>
      <c r="C151" s="64">
        <f t="shared" si="10"/>
        <v>0.11296772258016756</v>
      </c>
      <c r="D151" s="39">
        <v>49385</v>
      </c>
      <c r="E151" s="64">
        <f t="shared" si="11"/>
        <v>0.043721105647755824</v>
      </c>
    </row>
    <row r="152" spans="1:5" ht="12.75">
      <c r="A152" s="17" t="s">
        <v>27</v>
      </c>
      <c r="B152" s="39">
        <v>256211</v>
      </c>
      <c r="C152" s="64">
        <f t="shared" si="10"/>
        <v>0.11091658971671596</v>
      </c>
      <c r="D152" s="39">
        <v>122025</v>
      </c>
      <c r="E152" s="64">
        <f t="shared" si="11"/>
        <v>0.10803012891905243</v>
      </c>
    </row>
    <row r="153" spans="1:5" ht="12.75">
      <c r="A153" s="17" t="s">
        <v>72</v>
      </c>
      <c r="B153" s="39">
        <v>240648</v>
      </c>
      <c r="C153" s="64">
        <f t="shared" si="10"/>
        <v>0.10417919403206054</v>
      </c>
      <c r="D153" s="39">
        <v>92003</v>
      </c>
      <c r="E153" s="64">
        <f t="shared" si="11"/>
        <v>0.08145130875590724</v>
      </c>
    </row>
    <row r="154" spans="1:5" ht="13.5" thickBot="1">
      <c r="A154" s="17" t="s">
        <v>69</v>
      </c>
      <c r="B154" s="41">
        <v>205878</v>
      </c>
      <c r="C154" s="66">
        <f t="shared" si="10"/>
        <v>0.08912687455924237</v>
      </c>
      <c r="D154" s="41">
        <v>93955</v>
      </c>
      <c r="E154" s="66">
        <f t="shared" si="11"/>
        <v>0.08317943669403459</v>
      </c>
    </row>
    <row r="155" spans="1:5" ht="13.5" thickBot="1">
      <c r="A155" s="50" t="s">
        <v>92</v>
      </c>
      <c r="B155" s="42">
        <f>SUM(B148:B154)</f>
        <v>2309943</v>
      </c>
      <c r="C155" s="35">
        <f>SUM(C148:C154)</f>
        <v>1</v>
      </c>
      <c r="D155" s="42">
        <f>SUM(D148:D154)</f>
        <v>1129546</v>
      </c>
      <c r="E155" s="35">
        <f>SUM(E148:E154)</f>
        <v>0.9999999999999999</v>
      </c>
    </row>
    <row r="156" s="5" customFormat="1" ht="12.75">
      <c r="A156" s="3" t="s">
        <v>180</v>
      </c>
    </row>
    <row r="157" spans="1:3" ht="12.75">
      <c r="A157" s="2" t="s">
        <v>68</v>
      </c>
      <c r="B157" s="5"/>
      <c r="C157" s="5"/>
    </row>
    <row r="159" spans="1:3" ht="18.75">
      <c r="A159" s="1" t="s">
        <v>110</v>
      </c>
      <c r="B159" s="5"/>
      <c r="C159" s="5"/>
    </row>
    <row r="160" spans="1:3" ht="6.75" customHeight="1" thickBot="1">
      <c r="A160" s="4"/>
      <c r="B160" s="5"/>
      <c r="C160" s="5"/>
    </row>
    <row r="161" spans="1:7" ht="13.5" thickBot="1">
      <c r="A161" s="104" t="s">
        <v>52</v>
      </c>
      <c r="B161" s="104"/>
      <c r="C161" s="104"/>
      <c r="D161" s="104"/>
      <c r="E161" s="104"/>
      <c r="F161" s="104"/>
      <c r="G161" s="104"/>
    </row>
    <row r="162" spans="1:7" ht="21.75" thickBot="1">
      <c r="A162" s="24" t="s">
        <v>35</v>
      </c>
      <c r="B162" s="36" t="s">
        <v>111</v>
      </c>
      <c r="C162" s="36" t="s">
        <v>112</v>
      </c>
      <c r="D162" s="36" t="s">
        <v>113</v>
      </c>
      <c r="E162" s="36" t="s">
        <v>114</v>
      </c>
      <c r="F162" s="36" t="s">
        <v>115</v>
      </c>
      <c r="G162" s="36" t="s">
        <v>116</v>
      </c>
    </row>
    <row r="163" spans="1:7" ht="12.75">
      <c r="A163" s="16" t="s">
        <v>73</v>
      </c>
      <c r="B163" s="38">
        <v>134843</v>
      </c>
      <c r="C163" s="62">
        <f aca="true" t="shared" si="12" ref="C163:C169">B163/B$170</f>
        <v>0.24108640227135383</v>
      </c>
      <c r="D163" s="38">
        <v>70615</v>
      </c>
      <c r="E163" s="62">
        <f aca="true" t="shared" si="13" ref="E163:E169">D163/D$170</f>
        <v>0.2500672842653975</v>
      </c>
      <c r="F163" s="83">
        <v>111573</v>
      </c>
      <c r="G163" s="62">
        <f aca="true" t="shared" si="14" ref="G163:G169">F163/F$170</f>
        <v>0.20611583572154268</v>
      </c>
    </row>
    <row r="164" spans="1:7" ht="12.75">
      <c r="A164" s="17" t="s">
        <v>71</v>
      </c>
      <c r="B164" s="39">
        <v>127163</v>
      </c>
      <c r="C164" s="64">
        <f t="shared" si="12"/>
        <v>0.2273552959518267</v>
      </c>
      <c r="D164" s="80">
        <v>17380</v>
      </c>
      <c r="E164" s="64">
        <f t="shared" si="13"/>
        <v>0.06154739645305683</v>
      </c>
      <c r="F164" s="84">
        <v>11942</v>
      </c>
      <c r="G164" s="64">
        <f t="shared" si="14"/>
        <v>0.02206120934443515</v>
      </c>
    </row>
    <row r="165" spans="1:7" ht="12.75">
      <c r="A165" s="17" t="s">
        <v>72</v>
      </c>
      <c r="B165" s="39">
        <v>74561</v>
      </c>
      <c r="C165" s="64">
        <f t="shared" si="12"/>
        <v>0.13330794508987795</v>
      </c>
      <c r="D165" s="80">
        <v>1886</v>
      </c>
      <c r="E165" s="64">
        <f t="shared" si="13"/>
        <v>0.006678848659980735</v>
      </c>
      <c r="F165" s="84">
        <v>15575</v>
      </c>
      <c r="G165" s="64">
        <f t="shared" si="14"/>
        <v>0.028772679244647246</v>
      </c>
    </row>
    <row r="166" spans="1:7" ht="12.75">
      <c r="A166" s="17" t="s">
        <v>74</v>
      </c>
      <c r="B166" s="39">
        <v>73462</v>
      </c>
      <c r="C166" s="64">
        <f t="shared" si="12"/>
        <v>0.1313430380787894</v>
      </c>
      <c r="D166" s="80">
        <v>164401</v>
      </c>
      <c r="E166" s="64">
        <f t="shared" si="13"/>
        <v>0.5821895008215763</v>
      </c>
      <c r="F166" s="84">
        <v>60800</v>
      </c>
      <c r="G166" s="64">
        <f t="shared" si="14"/>
        <v>0.11231967242854271</v>
      </c>
    </row>
    <row r="167" spans="1:7" ht="12.75">
      <c r="A167" s="17" t="s">
        <v>27</v>
      </c>
      <c r="B167" s="39">
        <v>64005</v>
      </c>
      <c r="C167" s="64">
        <f t="shared" si="12"/>
        <v>0.1144348255184029</v>
      </c>
      <c r="D167" s="80">
        <v>14622</v>
      </c>
      <c r="E167" s="64">
        <f t="shared" si="13"/>
        <v>0.051780554139044706</v>
      </c>
      <c r="F167" s="84">
        <v>43398</v>
      </c>
      <c r="G167" s="64">
        <f t="shared" si="14"/>
        <v>0.08017186092193908</v>
      </c>
    </row>
    <row r="168" spans="1:7" ht="12.75">
      <c r="A168" s="17" t="s">
        <v>69</v>
      </c>
      <c r="B168" s="39">
        <v>59164</v>
      </c>
      <c r="C168" s="64">
        <f t="shared" si="12"/>
        <v>0.10577957998548222</v>
      </c>
      <c r="D168" s="80">
        <v>4913</v>
      </c>
      <c r="E168" s="64">
        <f t="shared" si="13"/>
        <v>0.017398294520936032</v>
      </c>
      <c r="F168" s="84">
        <v>297878</v>
      </c>
      <c r="G168" s="64">
        <f t="shared" si="14"/>
        <v>0.550288805652458</v>
      </c>
    </row>
    <row r="169" spans="1:7" ht="13.5" thickBot="1">
      <c r="A169" s="18" t="s">
        <v>26</v>
      </c>
      <c r="B169" s="40">
        <v>26116</v>
      </c>
      <c r="C169" s="66">
        <f t="shared" si="12"/>
        <v>0.046692913104267014</v>
      </c>
      <c r="D169" s="40">
        <v>8567</v>
      </c>
      <c r="E169" s="66">
        <f t="shared" si="13"/>
        <v>0.03033812114000793</v>
      </c>
      <c r="F169" s="85">
        <v>146.12</v>
      </c>
      <c r="G169" s="66">
        <f t="shared" si="14"/>
        <v>0.00026993668643517533</v>
      </c>
    </row>
    <row r="170" spans="1:7" ht="13.5" thickBot="1">
      <c r="A170" s="50" t="s">
        <v>92</v>
      </c>
      <c r="B170" s="42">
        <f aca="true" t="shared" si="15" ref="B170:G170">SUM(B163:B169)</f>
        <v>559314</v>
      </c>
      <c r="C170" s="68">
        <f t="shared" si="15"/>
        <v>1</v>
      </c>
      <c r="D170" s="42">
        <f t="shared" si="15"/>
        <v>282384</v>
      </c>
      <c r="E170" s="81">
        <f t="shared" si="15"/>
        <v>0.9999999999999999</v>
      </c>
      <c r="F170" s="82">
        <f t="shared" si="15"/>
        <v>541312.12</v>
      </c>
      <c r="G170" s="81">
        <f t="shared" si="15"/>
        <v>1</v>
      </c>
    </row>
    <row r="171" s="5" customFormat="1" ht="12.75">
      <c r="A171" s="3" t="s">
        <v>180</v>
      </c>
    </row>
    <row r="172" spans="1:3" ht="12.75">
      <c r="A172" s="2" t="s">
        <v>68</v>
      </c>
      <c r="B172" s="5"/>
      <c r="C172" s="5"/>
    </row>
    <row r="174" spans="1:3" ht="18.75">
      <c r="A174" s="1" t="s">
        <v>117</v>
      </c>
      <c r="B174" s="5"/>
      <c r="C174" s="5"/>
    </row>
    <row r="175" spans="1:3" ht="6.75" customHeight="1" thickBot="1">
      <c r="A175" s="4"/>
      <c r="B175" s="5"/>
      <c r="C175" s="5"/>
    </row>
    <row r="176" spans="1:2" ht="13.5" thickBot="1">
      <c r="A176" s="104" t="s">
        <v>52</v>
      </c>
      <c r="B176" s="104"/>
    </row>
    <row r="177" spans="1:2" ht="13.5" thickBot="1">
      <c r="A177" s="24" t="s">
        <v>118</v>
      </c>
      <c r="B177" s="60" t="s">
        <v>89</v>
      </c>
    </row>
    <row r="178" spans="1:2" ht="12.75">
      <c r="A178" s="16" t="s">
        <v>119</v>
      </c>
      <c r="B178" s="62">
        <v>0.85</v>
      </c>
    </row>
    <row r="179" spans="1:2" ht="12.75">
      <c r="A179" s="77" t="s">
        <v>120</v>
      </c>
      <c r="B179" s="64">
        <v>0.12</v>
      </c>
    </row>
    <row r="180" spans="1:2" ht="12.75">
      <c r="A180" s="77" t="s">
        <v>121</v>
      </c>
      <c r="B180" s="64">
        <v>0.005</v>
      </c>
    </row>
    <row r="181" spans="1:2" ht="12.75">
      <c r="A181" s="77" t="s">
        <v>122</v>
      </c>
      <c r="B181" s="86">
        <v>0.0001</v>
      </c>
    </row>
    <row r="182" spans="1:2" ht="12.75">
      <c r="A182" s="77" t="s">
        <v>123</v>
      </c>
      <c r="B182" s="64">
        <v>0.008</v>
      </c>
    </row>
    <row r="183" spans="1:2" ht="13.5" thickBot="1">
      <c r="A183" s="77" t="s">
        <v>124</v>
      </c>
      <c r="B183" s="64">
        <v>0.014</v>
      </c>
    </row>
    <row r="184" spans="1:2" ht="13.5" thickBot="1">
      <c r="A184" s="50" t="s">
        <v>0</v>
      </c>
      <c r="B184" s="68">
        <f>SUM(B178:B183)</f>
        <v>0.9971</v>
      </c>
    </row>
    <row r="185" spans="1:3" ht="12.75">
      <c r="A185" s="2" t="s">
        <v>68</v>
      </c>
      <c r="B185" s="5"/>
      <c r="C185" s="5"/>
    </row>
  </sheetData>
  <sheetProtection/>
  <mergeCells count="12">
    <mergeCell ref="A3:C3"/>
    <mergeCell ref="A25:C25"/>
    <mergeCell ref="A39:C39"/>
    <mergeCell ref="A54:E54"/>
    <mergeCell ref="A67:D67"/>
    <mergeCell ref="A81:E81"/>
    <mergeCell ref="A109:C109"/>
    <mergeCell ref="A131:C131"/>
    <mergeCell ref="A146:E146"/>
    <mergeCell ref="A161:G161"/>
    <mergeCell ref="A176:B176"/>
    <mergeCell ref="A94:C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0.7109375" style="0" customWidth="1"/>
  </cols>
  <sheetData>
    <row r="1" spans="1:3" ht="18.75">
      <c r="A1" s="1" t="s">
        <v>129</v>
      </c>
      <c r="B1" s="5"/>
      <c r="C1" s="5"/>
    </row>
    <row r="2" spans="1:3" ht="6.75" customHeight="1" thickBot="1">
      <c r="A2" s="4"/>
      <c r="B2" s="5"/>
      <c r="C2" s="5"/>
    </row>
    <row r="3" spans="1:3" ht="13.5" thickBot="1">
      <c r="A3" s="104" t="s">
        <v>52</v>
      </c>
      <c r="B3" s="104"/>
      <c r="C3" s="104"/>
    </row>
    <row r="4" spans="1:3" ht="13.5" thickBot="1">
      <c r="A4" s="24" t="s">
        <v>125</v>
      </c>
      <c r="B4" s="36" t="s">
        <v>51</v>
      </c>
      <c r="C4" s="60" t="s">
        <v>89</v>
      </c>
    </row>
    <row r="5" spans="1:3" ht="12.75">
      <c r="A5" s="16" t="s">
        <v>128</v>
      </c>
      <c r="B5" s="38">
        <f>C5*B$8</f>
        <v>1253879.4600000002</v>
      </c>
      <c r="C5" s="62">
        <v>0.54</v>
      </c>
    </row>
    <row r="6" spans="1:3" ht="12.75">
      <c r="A6" s="17" t="s">
        <v>126</v>
      </c>
      <c r="B6" s="39">
        <f>C6*B$8</f>
        <v>1021679.56</v>
      </c>
      <c r="C6" s="64">
        <v>0.44</v>
      </c>
    </row>
    <row r="7" spans="1:3" ht="13.5" thickBot="1">
      <c r="A7" s="17" t="s">
        <v>127</v>
      </c>
      <c r="B7" s="41">
        <f>C7*B$8</f>
        <v>46439.98</v>
      </c>
      <c r="C7" s="64">
        <v>0.02</v>
      </c>
    </row>
    <row r="8" spans="1:3" ht="13.5" thickBot="1">
      <c r="A8" s="50" t="s">
        <v>92</v>
      </c>
      <c r="B8" s="42">
        <v>2321999</v>
      </c>
      <c r="C8" s="68">
        <f>SUM(C5:C7)</f>
        <v>1</v>
      </c>
    </row>
    <row r="9" s="5" customFormat="1" ht="12.75">
      <c r="A9" s="3" t="s">
        <v>180</v>
      </c>
    </row>
    <row r="10" s="5" customFormat="1" ht="12.75">
      <c r="A10" s="2" t="s">
        <v>68</v>
      </c>
    </row>
    <row r="12" spans="1:3" ht="18.75">
      <c r="A12" s="1" t="s">
        <v>130</v>
      </c>
      <c r="B12" s="5"/>
      <c r="C12" s="5"/>
    </row>
    <row r="13" spans="1:3" ht="6.75" customHeight="1" thickBot="1">
      <c r="A13" s="4"/>
      <c r="B13" s="5"/>
      <c r="C13" s="5"/>
    </row>
    <row r="14" spans="1:3" ht="13.5" thickBot="1">
      <c r="A14" s="104" t="s">
        <v>52</v>
      </c>
      <c r="B14" s="104"/>
      <c r="C14" s="104"/>
    </row>
    <row r="15" spans="1:3" ht="13.5" thickBot="1">
      <c r="A15" s="24" t="s">
        <v>35</v>
      </c>
      <c r="B15" s="36" t="s">
        <v>51</v>
      </c>
      <c r="C15" s="60" t="s">
        <v>89</v>
      </c>
    </row>
    <row r="16" spans="1:3" ht="12.75">
      <c r="A16" s="16" t="s">
        <v>73</v>
      </c>
      <c r="B16" s="38">
        <f aca="true" t="shared" si="0" ref="B16:B22">C16*B$23</f>
        <v>534059.77</v>
      </c>
      <c r="C16" s="62">
        <v>0.23</v>
      </c>
    </row>
    <row r="17" spans="1:3" ht="12.75">
      <c r="A17" s="17" t="s">
        <v>74</v>
      </c>
      <c r="B17" s="39">
        <f t="shared" si="0"/>
        <v>441179.81</v>
      </c>
      <c r="C17" s="78">
        <v>0.19</v>
      </c>
    </row>
    <row r="18" spans="1:3" ht="12.75">
      <c r="A18" s="17" t="s">
        <v>71</v>
      </c>
      <c r="B18" s="39">
        <f t="shared" si="0"/>
        <v>394739.83</v>
      </c>
      <c r="C18" s="78">
        <v>0.17</v>
      </c>
    </row>
    <row r="19" spans="1:3" ht="12.75">
      <c r="A19" s="17" t="s">
        <v>26</v>
      </c>
      <c r="B19" s="39">
        <f t="shared" si="0"/>
        <v>255419.89</v>
      </c>
      <c r="C19" s="78">
        <v>0.11</v>
      </c>
    </row>
    <row r="20" spans="1:3" ht="12.75">
      <c r="A20" s="17" t="s">
        <v>27</v>
      </c>
      <c r="B20" s="39">
        <f t="shared" si="0"/>
        <v>255419.89</v>
      </c>
      <c r="C20" s="78">
        <v>0.11</v>
      </c>
    </row>
    <row r="21" spans="1:3" ht="12.75">
      <c r="A21" s="17" t="s">
        <v>72</v>
      </c>
      <c r="B21" s="39">
        <f t="shared" si="0"/>
        <v>232199.90000000002</v>
      </c>
      <c r="C21" s="78">
        <v>0.1</v>
      </c>
    </row>
    <row r="22" spans="1:3" ht="13.5" thickBot="1">
      <c r="A22" s="17" t="s">
        <v>69</v>
      </c>
      <c r="B22" s="41">
        <f t="shared" si="0"/>
        <v>208979.91</v>
      </c>
      <c r="C22" s="64">
        <v>0.09</v>
      </c>
    </row>
    <row r="23" spans="1:3" ht="13.5" thickBot="1">
      <c r="A23" s="50" t="s">
        <v>92</v>
      </c>
      <c r="B23" s="42">
        <v>2321999</v>
      </c>
      <c r="C23" s="68">
        <f>SUM(C16:C22)</f>
        <v>1</v>
      </c>
    </row>
    <row r="24" s="5" customFormat="1" ht="12.75">
      <c r="A24" s="3" t="s">
        <v>180</v>
      </c>
    </row>
    <row r="25" s="5" customFormat="1" ht="12.75">
      <c r="A25" s="2" t="s">
        <v>68</v>
      </c>
    </row>
  </sheetData>
  <sheetProtection/>
  <mergeCells count="2">
    <mergeCell ref="A3:C3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8.75">
      <c r="A1" s="1" t="s">
        <v>137</v>
      </c>
      <c r="B1" s="5"/>
      <c r="C1" s="5"/>
    </row>
    <row r="2" spans="1:3" ht="6.75" customHeight="1" thickBot="1">
      <c r="A2" s="4"/>
      <c r="B2" s="5"/>
      <c r="C2" s="5"/>
    </row>
    <row r="3" spans="1:3" ht="13.5" thickBot="1">
      <c r="A3" s="104" t="s">
        <v>52</v>
      </c>
      <c r="B3" s="104"/>
      <c r="C3" s="104"/>
    </row>
    <row r="4" spans="1:3" ht="13.5" thickBot="1">
      <c r="A4" s="24" t="s">
        <v>196</v>
      </c>
      <c r="B4" s="36" t="s">
        <v>51</v>
      </c>
      <c r="C4" s="60" t="s">
        <v>89</v>
      </c>
    </row>
    <row r="5" spans="1:3" ht="12.75">
      <c r="A5" s="16" t="s">
        <v>131</v>
      </c>
      <c r="B5" s="38">
        <f aca="true" t="shared" si="0" ref="B5:B11">C5*B$12</f>
        <v>719819.69</v>
      </c>
      <c r="C5" s="62">
        <v>0.31</v>
      </c>
    </row>
    <row r="6" spans="1:3" ht="12.75">
      <c r="A6" s="17" t="s">
        <v>132</v>
      </c>
      <c r="B6" s="39">
        <f t="shared" si="0"/>
        <v>534059.77</v>
      </c>
      <c r="C6" s="78">
        <v>0.23</v>
      </c>
    </row>
    <row r="7" spans="1:3" ht="12.75">
      <c r="A7" s="17" t="s">
        <v>133</v>
      </c>
      <c r="B7" s="39">
        <f t="shared" si="0"/>
        <v>464399.80000000005</v>
      </c>
      <c r="C7" s="78">
        <v>0.2</v>
      </c>
    </row>
    <row r="8" spans="1:3" ht="12.75">
      <c r="A8" s="17" t="s">
        <v>143</v>
      </c>
      <c r="B8" s="39">
        <f t="shared" si="0"/>
        <v>394739.83</v>
      </c>
      <c r="C8" s="78">
        <v>0.17</v>
      </c>
    </row>
    <row r="9" spans="1:3" ht="12.75">
      <c r="A9" s="17" t="s">
        <v>134</v>
      </c>
      <c r="B9" s="39">
        <f t="shared" si="0"/>
        <v>92879.96</v>
      </c>
      <c r="C9" s="78">
        <v>0.04</v>
      </c>
    </row>
    <row r="10" spans="1:3" ht="12.75">
      <c r="A10" s="17" t="s">
        <v>136</v>
      </c>
      <c r="B10" s="39">
        <f t="shared" si="0"/>
        <v>92879.96</v>
      </c>
      <c r="C10" s="78">
        <v>0.04</v>
      </c>
    </row>
    <row r="11" spans="1:3" ht="13.5" thickBot="1">
      <c r="A11" s="17" t="s">
        <v>135</v>
      </c>
      <c r="B11" s="41">
        <f t="shared" si="0"/>
        <v>23219.99</v>
      </c>
      <c r="C11" s="78">
        <v>0.01</v>
      </c>
    </row>
    <row r="12" spans="1:3" ht="13.5" thickBot="1">
      <c r="A12" s="50" t="s">
        <v>92</v>
      </c>
      <c r="B12" s="42">
        <v>2321999</v>
      </c>
      <c r="C12" s="68">
        <f>SUM(C5:C11)</f>
        <v>1</v>
      </c>
    </row>
    <row r="13" s="5" customFormat="1" ht="12.75">
      <c r="A13" s="3" t="s">
        <v>180</v>
      </c>
    </row>
    <row r="14" s="5" customFormat="1" ht="12.75">
      <c r="A14" s="2" t="s">
        <v>68</v>
      </c>
    </row>
    <row r="16" spans="1:3" ht="18.75">
      <c r="A16" s="1" t="s">
        <v>138</v>
      </c>
      <c r="B16" s="5"/>
      <c r="C16" s="5"/>
    </row>
    <row r="17" spans="1:3" ht="6.75" customHeight="1" thickBot="1">
      <c r="A17" s="4"/>
      <c r="B17" s="5"/>
      <c r="C17" s="5"/>
    </row>
    <row r="18" spans="1:3" ht="13.5" thickBot="1">
      <c r="A18" s="104" t="s">
        <v>52</v>
      </c>
      <c r="B18" s="104"/>
      <c r="C18" s="104"/>
    </row>
    <row r="19" spans="1:3" ht="13.5" thickBot="1">
      <c r="A19" s="24" t="s">
        <v>35</v>
      </c>
      <c r="B19" s="36" t="s">
        <v>51</v>
      </c>
      <c r="C19" s="60" t="s">
        <v>89</v>
      </c>
    </row>
    <row r="20" spans="1:3" ht="12.75">
      <c r="A20" s="16" t="s">
        <v>74</v>
      </c>
      <c r="B20" s="38">
        <f aca="true" t="shared" si="1" ref="B20:B26">C20*B$27</f>
        <v>317659.79</v>
      </c>
      <c r="C20" s="62">
        <v>0.31</v>
      </c>
    </row>
    <row r="21" spans="1:3" ht="12.75">
      <c r="A21" s="17" t="s">
        <v>73</v>
      </c>
      <c r="B21" s="39">
        <f t="shared" si="1"/>
        <v>297165.61</v>
      </c>
      <c r="C21" s="78">
        <v>0.29</v>
      </c>
    </row>
    <row r="22" spans="1:3" ht="12.75">
      <c r="A22" s="17" t="s">
        <v>71</v>
      </c>
      <c r="B22" s="39">
        <f t="shared" si="1"/>
        <v>204941.80000000002</v>
      </c>
      <c r="C22" s="78">
        <v>0.2</v>
      </c>
    </row>
    <row r="23" spans="1:3" ht="12.75">
      <c r="A23" s="17" t="s">
        <v>26</v>
      </c>
      <c r="B23" s="39">
        <f t="shared" si="1"/>
        <v>102470.90000000001</v>
      </c>
      <c r="C23" s="78">
        <v>0.1</v>
      </c>
    </row>
    <row r="24" spans="1:3" ht="12.75">
      <c r="A24" s="17" t="s">
        <v>27</v>
      </c>
      <c r="B24" s="39">
        <f t="shared" si="1"/>
        <v>51235.450000000004</v>
      </c>
      <c r="C24" s="78">
        <v>0.05</v>
      </c>
    </row>
    <row r="25" spans="1:3" ht="12.75">
      <c r="A25" s="17" t="s">
        <v>72</v>
      </c>
      <c r="B25" s="39">
        <f t="shared" si="1"/>
        <v>30741.27</v>
      </c>
      <c r="C25" s="78">
        <v>0.03</v>
      </c>
    </row>
    <row r="26" spans="1:3" ht="13.5" thickBot="1">
      <c r="A26" s="17" t="s">
        <v>69</v>
      </c>
      <c r="B26" s="41">
        <f t="shared" si="1"/>
        <v>20494.18</v>
      </c>
      <c r="C26" s="78">
        <v>0.02</v>
      </c>
    </row>
    <row r="27" spans="1:3" ht="13.5" thickBot="1">
      <c r="A27" s="50" t="s">
        <v>92</v>
      </c>
      <c r="B27" s="42">
        <v>1024709</v>
      </c>
      <c r="C27" s="68">
        <f>SUM(C20:C26)</f>
        <v>1</v>
      </c>
    </row>
    <row r="28" s="5" customFormat="1" ht="12.75">
      <c r="A28" s="3" t="s">
        <v>180</v>
      </c>
    </row>
    <row r="29" s="5" customFormat="1" ht="12.75">
      <c r="A29" s="2" t="s">
        <v>68</v>
      </c>
    </row>
    <row r="31" spans="1:3" ht="18.75">
      <c r="A31" s="1" t="s">
        <v>139</v>
      </c>
      <c r="B31" s="5"/>
      <c r="C31" s="5"/>
    </row>
    <row r="32" spans="1:3" ht="6.75" customHeight="1" thickBot="1">
      <c r="A32" s="4"/>
      <c r="B32" s="5"/>
      <c r="C32" s="5"/>
    </row>
    <row r="33" spans="1:3" ht="13.5" thickBot="1">
      <c r="A33" s="104" t="s">
        <v>52</v>
      </c>
      <c r="B33" s="104"/>
      <c r="C33" s="104"/>
    </row>
    <row r="34" spans="1:3" ht="13.5" thickBot="1">
      <c r="A34" s="24" t="s">
        <v>35</v>
      </c>
      <c r="B34" s="36" t="s">
        <v>51</v>
      </c>
      <c r="C34" s="60" t="s">
        <v>89</v>
      </c>
    </row>
    <row r="35" spans="1:3" ht="12.75">
      <c r="A35" s="16" t="s">
        <v>74</v>
      </c>
      <c r="B35" s="38">
        <f aca="true" t="shared" si="2" ref="B35:B40">C35*B$41</f>
        <v>157234.69999999998</v>
      </c>
      <c r="C35" s="62">
        <v>0.35</v>
      </c>
    </row>
    <row r="36" spans="1:3" ht="12.75">
      <c r="A36" s="17" t="s">
        <v>73</v>
      </c>
      <c r="B36" s="39">
        <f t="shared" si="2"/>
        <v>134772.6</v>
      </c>
      <c r="C36" s="78">
        <v>0.3</v>
      </c>
    </row>
    <row r="37" spans="1:3" ht="12.75">
      <c r="A37" s="17" t="s">
        <v>71</v>
      </c>
      <c r="B37" s="39">
        <f t="shared" si="2"/>
        <v>89848.40000000001</v>
      </c>
      <c r="C37" s="78">
        <v>0.2</v>
      </c>
    </row>
    <row r="38" spans="1:3" ht="12.75">
      <c r="A38" s="17" t="s">
        <v>26</v>
      </c>
      <c r="B38" s="39">
        <f t="shared" si="2"/>
        <v>40431.78</v>
      </c>
      <c r="C38" s="78">
        <v>0.09</v>
      </c>
    </row>
    <row r="39" spans="1:3" ht="12.75">
      <c r="A39" s="17" t="s">
        <v>27</v>
      </c>
      <c r="B39" s="39">
        <f t="shared" si="2"/>
        <v>17969.68</v>
      </c>
      <c r="C39" s="78">
        <v>0.04</v>
      </c>
    </row>
    <row r="40" spans="1:3" ht="13.5" thickBot="1">
      <c r="A40" s="17" t="s">
        <v>72</v>
      </c>
      <c r="B40" s="41">
        <f t="shared" si="2"/>
        <v>8984.84</v>
      </c>
      <c r="C40" s="78">
        <v>0.02</v>
      </c>
    </row>
    <row r="41" spans="1:3" ht="13.5" thickBot="1">
      <c r="A41" s="50" t="s">
        <v>92</v>
      </c>
      <c r="B41" s="42">
        <v>449242</v>
      </c>
      <c r="C41" s="68">
        <f>SUM(C35:C40)</f>
        <v>0.9999999999999999</v>
      </c>
    </row>
    <row r="42" s="5" customFormat="1" ht="12.75">
      <c r="A42" s="3" t="s">
        <v>180</v>
      </c>
    </row>
    <row r="43" s="5" customFormat="1" ht="12.75">
      <c r="A43" s="2" t="s">
        <v>68</v>
      </c>
    </row>
    <row r="45" spans="1:3" ht="18.75">
      <c r="A45" s="1" t="s">
        <v>140</v>
      </c>
      <c r="B45" s="5"/>
      <c r="C45" s="5"/>
    </row>
    <row r="46" spans="1:3" ht="13.5" thickBot="1">
      <c r="A46" s="4"/>
      <c r="B46" s="5"/>
      <c r="C46" s="5"/>
    </row>
    <row r="47" spans="1:3" ht="13.5" thickBot="1">
      <c r="A47" s="104" t="s">
        <v>52</v>
      </c>
      <c r="B47" s="104"/>
      <c r="C47" s="104"/>
    </row>
    <row r="48" spans="1:3" ht="13.5" thickBot="1">
      <c r="A48" s="24" t="s">
        <v>35</v>
      </c>
      <c r="B48" s="36" t="s">
        <v>51</v>
      </c>
      <c r="C48" s="60" t="s">
        <v>89</v>
      </c>
    </row>
    <row r="49" spans="1:3" ht="12.75">
      <c r="A49" s="16" t="s">
        <v>74</v>
      </c>
      <c r="B49" s="38">
        <f aca="true" t="shared" si="3" ref="B49:B54">C49*B$55</f>
        <v>131297.32</v>
      </c>
      <c r="C49" s="62">
        <v>0.44</v>
      </c>
    </row>
    <row r="50" spans="1:3" ht="12.75">
      <c r="A50" s="17" t="s">
        <v>71</v>
      </c>
      <c r="B50" s="39">
        <f t="shared" si="3"/>
        <v>65648.66</v>
      </c>
      <c r="C50" s="78">
        <v>0.22</v>
      </c>
    </row>
    <row r="51" spans="1:3" ht="12.75">
      <c r="A51" s="17" t="s">
        <v>73</v>
      </c>
      <c r="B51" s="39">
        <f t="shared" si="3"/>
        <v>41776.420000000006</v>
      </c>
      <c r="C51" s="78">
        <v>0.14</v>
      </c>
    </row>
    <row r="52" spans="1:3" ht="12.75">
      <c r="A52" s="17" t="s">
        <v>26</v>
      </c>
      <c r="B52" s="39">
        <f t="shared" si="3"/>
        <v>35808.36</v>
      </c>
      <c r="C52" s="78">
        <v>0.12</v>
      </c>
    </row>
    <row r="53" spans="1:3" ht="12.75">
      <c r="A53" s="17" t="s">
        <v>27</v>
      </c>
      <c r="B53" s="39">
        <f t="shared" si="3"/>
        <v>17904.18</v>
      </c>
      <c r="C53" s="78">
        <v>0.06</v>
      </c>
    </row>
    <row r="54" spans="1:3" ht="13.5" thickBot="1">
      <c r="A54" s="17" t="s">
        <v>72</v>
      </c>
      <c r="B54" s="41">
        <f t="shared" si="3"/>
        <v>5968.06</v>
      </c>
      <c r="C54" s="78">
        <v>0.02</v>
      </c>
    </row>
    <row r="55" spans="1:3" ht="13.5" thickBot="1">
      <c r="A55" s="50" t="s">
        <v>92</v>
      </c>
      <c r="B55" s="42">
        <v>298403</v>
      </c>
      <c r="C55" s="68">
        <f>SUM(C49:C54)</f>
        <v>1</v>
      </c>
    </row>
    <row r="56" s="5" customFormat="1" ht="12.75">
      <c r="A56" s="3" t="s">
        <v>180</v>
      </c>
    </row>
    <row r="57" s="5" customFormat="1" ht="12.75">
      <c r="A57" s="2" t="s">
        <v>68</v>
      </c>
    </row>
    <row r="59" spans="1:3" ht="18.75">
      <c r="A59" s="1" t="s">
        <v>141</v>
      </c>
      <c r="B59" s="5"/>
      <c r="C59" s="5"/>
    </row>
    <row r="60" spans="1:3" ht="6.75" customHeight="1" thickBot="1">
      <c r="A60" s="4"/>
      <c r="B60" s="5"/>
      <c r="C60" s="5"/>
    </row>
    <row r="61" spans="1:3" ht="13.5" thickBot="1">
      <c r="A61" s="104" t="s">
        <v>52</v>
      </c>
      <c r="B61" s="104"/>
      <c r="C61" s="104"/>
    </row>
    <row r="62" spans="1:3" ht="13.5" thickBot="1">
      <c r="A62" s="24" t="s">
        <v>35</v>
      </c>
      <c r="B62" s="36" t="s">
        <v>51</v>
      </c>
      <c r="C62" s="60" t="s">
        <v>89</v>
      </c>
    </row>
    <row r="63" spans="1:3" ht="12.75">
      <c r="A63" s="16" t="s">
        <v>73</v>
      </c>
      <c r="B63" s="38">
        <f aca="true" t="shared" si="4" ref="B63:B68">C63*B$69</f>
        <v>86549.31000000001</v>
      </c>
      <c r="C63" s="62">
        <v>0.81</v>
      </c>
    </row>
    <row r="64" spans="1:3" ht="12.75">
      <c r="A64" s="17" t="s">
        <v>74</v>
      </c>
      <c r="B64" s="39">
        <f t="shared" si="4"/>
        <v>7479.570000000001</v>
      </c>
      <c r="C64" s="78">
        <v>0.07</v>
      </c>
    </row>
    <row r="65" spans="1:3" ht="12.75">
      <c r="A65" s="17" t="s">
        <v>71</v>
      </c>
      <c r="B65" s="39">
        <f t="shared" si="4"/>
        <v>6411.0599999999995</v>
      </c>
      <c r="C65" s="78">
        <v>0.06</v>
      </c>
    </row>
    <row r="66" spans="1:3" ht="12.75">
      <c r="A66" s="17" t="s">
        <v>26</v>
      </c>
      <c r="B66" s="39">
        <f t="shared" si="4"/>
        <v>4274.04</v>
      </c>
      <c r="C66" s="78">
        <v>0.04</v>
      </c>
    </row>
    <row r="67" spans="1:3" ht="12.75">
      <c r="A67" s="17" t="s">
        <v>27</v>
      </c>
      <c r="B67" s="39">
        <f t="shared" si="4"/>
        <v>1068.51</v>
      </c>
      <c r="C67" s="78">
        <v>0.01</v>
      </c>
    </row>
    <row r="68" spans="1:3" ht="13.5" thickBot="1">
      <c r="A68" s="17" t="s">
        <v>72</v>
      </c>
      <c r="B68" s="41">
        <f t="shared" si="4"/>
        <v>1068.51</v>
      </c>
      <c r="C68" s="78">
        <v>0.01</v>
      </c>
    </row>
    <row r="69" spans="1:3" ht="13.5" thickBot="1">
      <c r="A69" s="50" t="s">
        <v>92</v>
      </c>
      <c r="B69" s="42">
        <v>106851</v>
      </c>
      <c r="C69" s="68">
        <f>SUM(C63:C68)</f>
        <v>1.0000000000000002</v>
      </c>
    </row>
    <row r="70" s="5" customFormat="1" ht="12.75">
      <c r="A70" s="3" t="s">
        <v>180</v>
      </c>
    </row>
    <row r="71" s="5" customFormat="1" ht="12.75">
      <c r="A71" s="2" t="s">
        <v>68</v>
      </c>
    </row>
    <row r="73" spans="1:3" ht="18.75">
      <c r="A73" s="1" t="s">
        <v>142</v>
      </c>
      <c r="B73" s="5"/>
      <c r="C73" s="5"/>
    </row>
    <row r="74" spans="1:3" ht="6.75" customHeight="1" thickBot="1">
      <c r="A74" s="4"/>
      <c r="B74" s="5"/>
      <c r="C74" s="5"/>
    </row>
    <row r="75" spans="1:3" ht="13.5" thickBot="1">
      <c r="A75" s="104" t="s">
        <v>52</v>
      </c>
      <c r="B75" s="104"/>
      <c r="C75" s="104"/>
    </row>
    <row r="76" spans="1:9" ht="15.75" thickBot="1">
      <c r="A76" s="24" t="s">
        <v>35</v>
      </c>
      <c r="B76" s="36" t="s">
        <v>51</v>
      </c>
      <c r="C76" s="60" t="s">
        <v>89</v>
      </c>
      <c r="I76" s="43"/>
    </row>
    <row r="77" spans="1:3" ht="12.75">
      <c r="A77" s="16" t="s">
        <v>71</v>
      </c>
      <c r="B77" s="38">
        <f aca="true" t="shared" si="5" ref="B77:B82">C77*B$83</f>
        <v>10528.64</v>
      </c>
      <c r="C77" s="62">
        <v>0.64</v>
      </c>
    </row>
    <row r="78" spans="1:3" ht="12.75">
      <c r="A78" s="17" t="s">
        <v>74</v>
      </c>
      <c r="B78" s="39">
        <f t="shared" si="5"/>
        <v>2303.1400000000003</v>
      </c>
      <c r="C78" s="78">
        <v>0.14</v>
      </c>
    </row>
    <row r="79" spans="1:3" ht="12.75">
      <c r="A79" s="17" t="s">
        <v>73</v>
      </c>
      <c r="B79" s="39">
        <f t="shared" si="5"/>
        <v>1316.08</v>
      </c>
      <c r="C79" s="78">
        <v>0.08</v>
      </c>
    </row>
    <row r="80" spans="1:3" ht="12.75">
      <c r="A80" s="17" t="s">
        <v>26</v>
      </c>
      <c r="B80" s="39">
        <f t="shared" si="5"/>
        <v>1151.5700000000002</v>
      </c>
      <c r="C80" s="78">
        <v>0.07</v>
      </c>
    </row>
    <row r="81" spans="1:3" ht="12.75">
      <c r="A81" s="17" t="s">
        <v>27</v>
      </c>
      <c r="B81" s="39">
        <f t="shared" si="5"/>
        <v>822.5500000000001</v>
      </c>
      <c r="C81" s="78">
        <v>0.05</v>
      </c>
    </row>
    <row r="82" spans="1:3" ht="13.5" thickBot="1">
      <c r="A82" s="17" t="s">
        <v>72</v>
      </c>
      <c r="B82" s="41">
        <f t="shared" si="5"/>
        <v>329.02</v>
      </c>
      <c r="C82" s="78">
        <v>0.02</v>
      </c>
    </row>
    <row r="83" spans="1:3" ht="13.5" thickBot="1">
      <c r="A83" s="50" t="s">
        <v>92</v>
      </c>
      <c r="B83" s="42">
        <v>16451</v>
      </c>
      <c r="C83" s="68">
        <f>SUM(C77:C82)</f>
        <v>1</v>
      </c>
    </row>
    <row r="84" s="5" customFormat="1" ht="12.75">
      <c r="A84" s="3" t="s">
        <v>180</v>
      </c>
    </row>
    <row r="85" s="5" customFormat="1" ht="12.75">
      <c r="A85" s="2" t="s">
        <v>68</v>
      </c>
    </row>
    <row r="87" spans="1:3" ht="18.75">
      <c r="A87" s="1" t="s">
        <v>156</v>
      </c>
      <c r="B87" s="5"/>
      <c r="C87" s="5"/>
    </row>
    <row r="88" spans="1:3" ht="6.75" customHeight="1" thickBot="1">
      <c r="A88" s="4"/>
      <c r="B88" s="5"/>
      <c r="C88" s="5"/>
    </row>
    <row r="89" spans="1:3" ht="13.5" thickBot="1">
      <c r="A89" s="104" t="s">
        <v>52</v>
      </c>
      <c r="B89" s="104"/>
      <c r="C89" s="104"/>
    </row>
    <row r="90" spans="1:3" ht="13.5" thickBot="1">
      <c r="A90" s="24" t="s">
        <v>35</v>
      </c>
      <c r="B90" s="36" t="s">
        <v>51</v>
      </c>
      <c r="C90" s="60" t="s">
        <v>89</v>
      </c>
    </row>
    <row r="91" spans="1:3" ht="12.75">
      <c r="A91" s="16" t="s">
        <v>74</v>
      </c>
      <c r="B91" s="38">
        <f>C91*B$94</f>
        <v>11421.089999999998</v>
      </c>
      <c r="C91" s="62">
        <v>0.57</v>
      </c>
    </row>
    <row r="92" spans="1:3" ht="12.75">
      <c r="A92" s="17" t="s">
        <v>71</v>
      </c>
      <c r="B92" s="39">
        <f>C92*B$94</f>
        <v>7413.69</v>
      </c>
      <c r="C92" s="78">
        <v>0.37</v>
      </c>
    </row>
    <row r="93" spans="1:3" ht="13.5" thickBot="1">
      <c r="A93" s="17" t="s">
        <v>73</v>
      </c>
      <c r="B93" s="41">
        <f>C93*B$94</f>
        <v>1202.22</v>
      </c>
      <c r="C93" s="78">
        <v>0.06</v>
      </c>
    </row>
    <row r="94" spans="1:3" ht="13.5" thickBot="1">
      <c r="A94" s="50" t="s">
        <v>92</v>
      </c>
      <c r="B94" s="42">
        <v>20037</v>
      </c>
      <c r="C94" s="68">
        <f>SUM(C91:C93)</f>
        <v>1</v>
      </c>
    </row>
    <row r="95" s="5" customFormat="1" ht="12.75">
      <c r="A95" s="3" t="s">
        <v>180</v>
      </c>
    </row>
    <row r="96" spans="1:3" ht="12.75">
      <c r="A96" s="2" t="s">
        <v>68</v>
      </c>
      <c r="B96" s="5"/>
      <c r="C96" s="5"/>
    </row>
  </sheetData>
  <sheetProtection/>
  <mergeCells count="7">
    <mergeCell ref="A89:C89"/>
    <mergeCell ref="A3:C3"/>
    <mergeCell ref="A18:C18"/>
    <mergeCell ref="A33:C33"/>
    <mergeCell ref="A47:C47"/>
    <mergeCell ref="A61:C61"/>
    <mergeCell ref="A75:C7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8.75">
      <c r="A1" s="1" t="s">
        <v>202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196</v>
      </c>
      <c r="B4" s="36" t="s">
        <v>51</v>
      </c>
      <c r="C4" s="60" t="s">
        <v>89</v>
      </c>
    </row>
    <row r="5" spans="1:3" ht="13.5" customHeight="1">
      <c r="A5" s="16" t="s">
        <v>145</v>
      </c>
      <c r="B5" s="38">
        <f>C5*B$8</f>
        <v>168568.68</v>
      </c>
      <c r="C5" s="62">
        <v>0.42</v>
      </c>
    </row>
    <row r="6" spans="1:3" ht="13.5" customHeight="1">
      <c r="A6" s="17" t="s">
        <v>146</v>
      </c>
      <c r="B6" s="39">
        <f>C6*B$8</f>
        <v>160541.6</v>
      </c>
      <c r="C6" s="78">
        <v>0.4</v>
      </c>
    </row>
    <row r="7" spans="1:3" ht="13.5" customHeight="1" thickBot="1">
      <c r="A7" s="17" t="s">
        <v>144</v>
      </c>
      <c r="B7" s="41">
        <f>C7*B$8</f>
        <v>72243.72</v>
      </c>
      <c r="C7" s="78">
        <v>0.18</v>
      </c>
    </row>
    <row r="8" spans="1:3" ht="13.5" customHeight="1" thickBot="1">
      <c r="A8" s="50" t="s">
        <v>92</v>
      </c>
      <c r="B8" s="42">
        <v>401354</v>
      </c>
      <c r="C8" s="68">
        <f>SUM(C5:C7)</f>
        <v>1</v>
      </c>
    </row>
    <row r="9" s="5" customFormat="1" ht="12.75">
      <c r="A9" s="3" t="s">
        <v>180</v>
      </c>
    </row>
    <row r="10" s="5" customFormat="1" ht="12.75">
      <c r="A10" s="2" t="s">
        <v>68</v>
      </c>
    </row>
    <row r="12" spans="1:3" ht="18.75">
      <c r="A12" s="1" t="s">
        <v>157</v>
      </c>
      <c r="B12" s="5"/>
      <c r="C12" s="5"/>
    </row>
    <row r="13" spans="1:3" ht="6.75" customHeight="1" thickBot="1">
      <c r="A13" s="4"/>
      <c r="B13" s="5"/>
      <c r="C13" s="5"/>
    </row>
    <row r="14" spans="1:3" ht="13.5" customHeight="1" thickBot="1">
      <c r="A14" s="104" t="s">
        <v>52</v>
      </c>
      <c r="B14" s="104"/>
      <c r="C14" s="104"/>
    </row>
    <row r="15" spans="1:3" ht="13.5" customHeight="1" thickBot="1">
      <c r="A15" s="24" t="s">
        <v>35</v>
      </c>
      <c r="B15" s="36" t="s">
        <v>51</v>
      </c>
      <c r="C15" s="60" t="s">
        <v>89</v>
      </c>
    </row>
    <row r="16" spans="1:3" ht="13.5" customHeight="1">
      <c r="A16" s="16" t="s">
        <v>74</v>
      </c>
      <c r="B16" s="38">
        <f aca="true" t="shared" si="0" ref="B16:B22">C16*B$23</f>
        <v>136460.36000000002</v>
      </c>
      <c r="C16" s="62">
        <v>0.34</v>
      </c>
    </row>
    <row r="17" spans="1:3" ht="13.5" customHeight="1">
      <c r="A17" s="17" t="s">
        <v>73</v>
      </c>
      <c r="B17" s="39">
        <f t="shared" si="0"/>
        <v>100338.5</v>
      </c>
      <c r="C17" s="78">
        <v>0.25</v>
      </c>
    </row>
    <row r="18" spans="1:3" ht="13.5" customHeight="1">
      <c r="A18" s="17" t="s">
        <v>71</v>
      </c>
      <c r="B18" s="39">
        <f t="shared" si="0"/>
        <v>88297.88</v>
      </c>
      <c r="C18" s="78">
        <v>0.22</v>
      </c>
    </row>
    <row r="19" spans="1:3" ht="13.5" customHeight="1">
      <c r="A19" s="17" t="s">
        <v>26</v>
      </c>
      <c r="B19" s="39">
        <f t="shared" si="0"/>
        <v>24081.239999999998</v>
      </c>
      <c r="C19" s="78">
        <v>0.06</v>
      </c>
    </row>
    <row r="20" spans="1:3" ht="13.5" customHeight="1">
      <c r="A20" s="17" t="s">
        <v>69</v>
      </c>
      <c r="B20" s="39">
        <f t="shared" si="0"/>
        <v>20067.7</v>
      </c>
      <c r="C20" s="78">
        <v>0.05</v>
      </c>
    </row>
    <row r="21" spans="1:3" ht="13.5" customHeight="1">
      <c r="A21" s="17" t="s">
        <v>27</v>
      </c>
      <c r="B21" s="39">
        <f t="shared" si="0"/>
        <v>16054.16</v>
      </c>
      <c r="C21" s="78">
        <v>0.04</v>
      </c>
    </row>
    <row r="22" spans="1:3" ht="13.5" customHeight="1" thickBot="1">
      <c r="A22" s="17" t="s">
        <v>72</v>
      </c>
      <c r="B22" s="41">
        <f t="shared" si="0"/>
        <v>16054.16</v>
      </c>
      <c r="C22" s="78">
        <v>0.04</v>
      </c>
    </row>
    <row r="23" spans="1:3" ht="13.5" customHeight="1" thickBot="1">
      <c r="A23" s="50" t="s">
        <v>92</v>
      </c>
      <c r="B23" s="42">
        <v>401354</v>
      </c>
      <c r="C23" s="68">
        <f>SUM(C16:C22)</f>
        <v>1.0000000000000002</v>
      </c>
    </row>
    <row r="24" s="5" customFormat="1" ht="12.75">
      <c r="A24" s="3" t="s">
        <v>180</v>
      </c>
    </row>
    <row r="25" s="5" customFormat="1" ht="12.75">
      <c r="A25" s="2" t="s">
        <v>68</v>
      </c>
    </row>
    <row r="27" spans="1:3" ht="18.75">
      <c r="A27" s="1" t="s">
        <v>158</v>
      </c>
      <c r="B27" s="5"/>
      <c r="C27" s="5"/>
    </row>
    <row r="28" spans="1:3" ht="6.75" customHeight="1" thickBot="1">
      <c r="A28" s="4"/>
      <c r="B28" s="5"/>
      <c r="C28" s="5"/>
    </row>
    <row r="29" spans="1:3" ht="13.5" customHeight="1" thickBot="1">
      <c r="A29" s="104" t="s">
        <v>52</v>
      </c>
      <c r="B29" s="104"/>
      <c r="C29" s="104"/>
    </row>
    <row r="30" spans="1:8" ht="13.5" customHeight="1" thickBot="1">
      <c r="A30" s="24" t="s">
        <v>35</v>
      </c>
      <c r="B30" s="36" t="s">
        <v>51</v>
      </c>
      <c r="C30" s="60" t="s">
        <v>89</v>
      </c>
      <c r="H30" s="43"/>
    </row>
    <row r="31" spans="1:3" ht="13.5" customHeight="1">
      <c r="A31" s="16" t="s">
        <v>74</v>
      </c>
      <c r="B31" s="38">
        <f aca="true" t="shared" si="1" ref="B31:B37">C31*B$38</f>
        <v>32118.24</v>
      </c>
      <c r="C31" s="62">
        <v>0.44</v>
      </c>
    </row>
    <row r="32" spans="1:3" ht="13.5" customHeight="1">
      <c r="A32" s="17" t="s">
        <v>71</v>
      </c>
      <c r="B32" s="39">
        <f t="shared" si="1"/>
        <v>18249</v>
      </c>
      <c r="C32" s="78">
        <v>0.25</v>
      </c>
    </row>
    <row r="33" spans="1:3" ht="13.5" customHeight="1">
      <c r="A33" s="17" t="s">
        <v>73</v>
      </c>
      <c r="B33" s="39">
        <f t="shared" si="1"/>
        <v>8029.56</v>
      </c>
      <c r="C33" s="78">
        <v>0.11</v>
      </c>
    </row>
    <row r="34" spans="1:3" ht="13.5" customHeight="1">
      <c r="A34" s="17" t="s">
        <v>27</v>
      </c>
      <c r="B34" s="39">
        <f t="shared" si="1"/>
        <v>5109.72</v>
      </c>
      <c r="C34" s="78">
        <v>0.07</v>
      </c>
    </row>
    <row r="35" spans="1:3" ht="13.5" customHeight="1">
      <c r="A35" s="17" t="s">
        <v>69</v>
      </c>
      <c r="B35" s="39">
        <f t="shared" si="1"/>
        <v>3649.8</v>
      </c>
      <c r="C35" s="78">
        <v>0.05</v>
      </c>
    </row>
    <row r="36" spans="1:3" ht="13.5" customHeight="1">
      <c r="A36" s="17" t="s">
        <v>72</v>
      </c>
      <c r="B36" s="39">
        <f t="shared" si="1"/>
        <v>3649.8</v>
      </c>
      <c r="C36" s="78">
        <v>0.05</v>
      </c>
    </row>
    <row r="37" spans="1:3" ht="13.5" customHeight="1" thickBot="1">
      <c r="A37" s="17" t="s">
        <v>26</v>
      </c>
      <c r="B37" s="41">
        <f t="shared" si="1"/>
        <v>2189.88</v>
      </c>
      <c r="C37" s="78">
        <v>0.03</v>
      </c>
    </row>
    <row r="38" spans="1:3" ht="13.5" customHeight="1" thickBot="1">
      <c r="A38" s="50" t="s">
        <v>92</v>
      </c>
      <c r="B38" s="42">
        <v>72996</v>
      </c>
      <c r="C38" s="68">
        <f>SUM(C31:C37)</f>
        <v>1</v>
      </c>
    </row>
    <row r="39" s="5" customFormat="1" ht="12.75">
      <c r="A39" s="3" t="s">
        <v>180</v>
      </c>
    </row>
    <row r="40" s="5" customFormat="1" ht="12.75">
      <c r="A40" s="2" t="s">
        <v>68</v>
      </c>
    </row>
    <row r="42" spans="1:3" ht="18.75">
      <c r="A42" s="1" t="s">
        <v>159</v>
      </c>
      <c r="B42" s="5"/>
      <c r="C42" s="5"/>
    </row>
    <row r="43" spans="1:3" ht="6.75" customHeight="1" thickBot="1">
      <c r="A43" s="4"/>
      <c r="B43" s="5"/>
      <c r="C43" s="5"/>
    </row>
    <row r="44" spans="1:3" ht="13.5" customHeight="1" thickBot="1">
      <c r="A44" s="104" t="s">
        <v>52</v>
      </c>
      <c r="B44" s="104"/>
      <c r="C44" s="104"/>
    </row>
    <row r="45" spans="1:3" ht="13.5" customHeight="1" thickBot="1">
      <c r="A45" s="24" t="s">
        <v>35</v>
      </c>
      <c r="B45" s="36" t="s">
        <v>51</v>
      </c>
      <c r="C45" s="60" t="s">
        <v>89</v>
      </c>
    </row>
    <row r="46" spans="1:3" ht="13.5" customHeight="1">
      <c r="A46" s="16" t="s">
        <v>74</v>
      </c>
      <c r="B46" s="38">
        <f aca="true" t="shared" si="2" ref="B46:B52">C46*B$53</f>
        <v>15809.98</v>
      </c>
      <c r="C46" s="62">
        <v>0.61</v>
      </c>
    </row>
    <row r="47" spans="1:3" ht="13.5" customHeight="1">
      <c r="A47" s="17" t="s">
        <v>73</v>
      </c>
      <c r="B47" s="39">
        <f t="shared" si="2"/>
        <v>3887.7</v>
      </c>
      <c r="C47" s="78">
        <v>0.15</v>
      </c>
    </row>
    <row r="48" spans="1:3" ht="13.5" customHeight="1">
      <c r="A48" s="17" t="s">
        <v>71</v>
      </c>
      <c r="B48" s="39">
        <f t="shared" si="2"/>
        <v>2591.8</v>
      </c>
      <c r="C48" s="78">
        <v>0.1</v>
      </c>
    </row>
    <row r="49" spans="1:3" ht="13.5" customHeight="1">
      <c r="A49" s="17" t="s">
        <v>26</v>
      </c>
      <c r="B49" s="39">
        <f t="shared" si="2"/>
        <v>518.36</v>
      </c>
      <c r="C49" s="78">
        <v>0.02</v>
      </c>
    </row>
    <row r="50" spans="1:3" ht="13.5" customHeight="1">
      <c r="A50" s="17" t="s">
        <v>69</v>
      </c>
      <c r="B50" s="39">
        <f t="shared" si="2"/>
        <v>518.36</v>
      </c>
      <c r="C50" s="78">
        <v>0.02</v>
      </c>
    </row>
    <row r="51" spans="1:3" ht="13.5" customHeight="1">
      <c r="A51" s="17" t="s">
        <v>27</v>
      </c>
      <c r="B51" s="39">
        <f t="shared" si="2"/>
        <v>1036.72</v>
      </c>
      <c r="C51" s="78">
        <v>0.04</v>
      </c>
    </row>
    <row r="52" spans="1:3" ht="13.5" customHeight="1" thickBot="1">
      <c r="A52" s="17" t="s">
        <v>72</v>
      </c>
      <c r="B52" s="41">
        <f t="shared" si="2"/>
        <v>1555.08</v>
      </c>
      <c r="C52" s="78">
        <v>0.06</v>
      </c>
    </row>
    <row r="53" spans="1:3" ht="13.5" customHeight="1" thickBot="1">
      <c r="A53" s="50" t="s">
        <v>92</v>
      </c>
      <c r="B53" s="42">
        <v>25918</v>
      </c>
      <c r="C53" s="68">
        <f>SUM(C46:C52)</f>
        <v>1</v>
      </c>
    </row>
    <row r="54" s="5" customFormat="1" ht="12.75">
      <c r="A54" s="3" t="s">
        <v>180</v>
      </c>
    </row>
    <row r="55" spans="1:3" ht="12.75">
      <c r="A55" s="2" t="s">
        <v>68</v>
      </c>
      <c r="B55" s="5"/>
      <c r="C55" s="5"/>
    </row>
    <row r="57" spans="1:3" ht="18.75">
      <c r="A57" s="1" t="s">
        <v>160</v>
      </c>
      <c r="B57" s="5"/>
      <c r="C57" s="5"/>
    </row>
    <row r="58" spans="1:3" ht="6.75" customHeight="1" thickBot="1">
      <c r="A58" s="4"/>
      <c r="B58" s="5"/>
      <c r="C58" s="5"/>
    </row>
    <row r="59" spans="1:3" ht="13.5" customHeight="1" thickBot="1">
      <c r="A59" s="104" t="s">
        <v>52</v>
      </c>
      <c r="B59" s="104"/>
      <c r="C59" s="104"/>
    </row>
    <row r="60" spans="1:3" ht="13.5" customHeight="1" thickBot="1">
      <c r="A60" s="24" t="s">
        <v>35</v>
      </c>
      <c r="B60" s="36" t="s">
        <v>51</v>
      </c>
      <c r="C60" s="60" t="s">
        <v>89</v>
      </c>
    </row>
    <row r="61" spans="1:3" ht="13.5" customHeight="1">
      <c r="A61" s="16" t="s">
        <v>71</v>
      </c>
      <c r="B61" s="38">
        <f aca="true" t="shared" si="3" ref="B61:B67">C61*B$68</f>
        <v>7887</v>
      </c>
      <c r="C61" s="62">
        <v>0.44</v>
      </c>
    </row>
    <row r="62" spans="1:3" ht="13.5" customHeight="1">
      <c r="A62" s="17" t="s">
        <v>74</v>
      </c>
      <c r="B62" s="39">
        <f t="shared" si="3"/>
        <v>5377.5</v>
      </c>
      <c r="C62" s="78">
        <v>0.3</v>
      </c>
    </row>
    <row r="63" spans="1:3" ht="13.5" customHeight="1">
      <c r="A63" s="17" t="s">
        <v>69</v>
      </c>
      <c r="B63" s="39">
        <f t="shared" si="3"/>
        <v>1434</v>
      </c>
      <c r="C63" s="78">
        <v>0.08</v>
      </c>
    </row>
    <row r="64" spans="1:3" ht="13.5" customHeight="1">
      <c r="A64" s="17" t="s">
        <v>27</v>
      </c>
      <c r="B64" s="39">
        <f t="shared" si="3"/>
        <v>1254.7500000000002</v>
      </c>
      <c r="C64" s="78">
        <v>0.07</v>
      </c>
    </row>
    <row r="65" spans="1:3" ht="13.5" customHeight="1">
      <c r="A65" s="17" t="s">
        <v>73</v>
      </c>
      <c r="B65" s="39">
        <f t="shared" si="3"/>
        <v>1075.5</v>
      </c>
      <c r="C65" s="78">
        <v>0.06</v>
      </c>
    </row>
    <row r="66" spans="1:3" ht="13.5" customHeight="1">
      <c r="A66" s="17" t="s">
        <v>26</v>
      </c>
      <c r="B66" s="39">
        <f t="shared" si="3"/>
        <v>537.75</v>
      </c>
      <c r="C66" s="78">
        <v>0.03</v>
      </c>
    </row>
    <row r="67" spans="1:3" ht="13.5" customHeight="1" thickBot="1">
      <c r="A67" s="17" t="s">
        <v>72</v>
      </c>
      <c r="B67" s="41">
        <f t="shared" si="3"/>
        <v>358.5</v>
      </c>
      <c r="C67" s="78">
        <v>0.02</v>
      </c>
    </row>
    <row r="68" spans="1:3" ht="13.5" customHeight="1" thickBot="1">
      <c r="A68" s="50" t="s">
        <v>92</v>
      </c>
      <c r="B68" s="42">
        <v>17925</v>
      </c>
      <c r="C68" s="68">
        <f>SUM(C61:C67)</f>
        <v>1</v>
      </c>
    </row>
    <row r="69" s="5" customFormat="1" ht="12.75">
      <c r="A69" s="3" t="s">
        <v>180</v>
      </c>
    </row>
    <row r="70" spans="1:3" ht="12.75">
      <c r="A70" s="2" t="s">
        <v>68</v>
      </c>
      <c r="B70" s="5"/>
      <c r="C70" s="5"/>
    </row>
    <row r="72" spans="1:3" ht="18.75">
      <c r="A72" s="1" t="s">
        <v>161</v>
      </c>
      <c r="B72" s="5"/>
      <c r="C72" s="5"/>
    </row>
    <row r="73" spans="1:3" ht="6.75" customHeight="1" thickBot="1">
      <c r="A73" s="4"/>
      <c r="B73" s="5"/>
      <c r="C73" s="5"/>
    </row>
    <row r="74" spans="1:3" ht="13.5" customHeight="1" thickBot="1">
      <c r="A74" s="104" t="s">
        <v>52</v>
      </c>
      <c r="B74" s="104"/>
      <c r="C74" s="104"/>
    </row>
    <row r="75" spans="1:3" ht="13.5" customHeight="1" thickBot="1">
      <c r="A75" s="24" t="s">
        <v>35</v>
      </c>
      <c r="B75" s="36" t="s">
        <v>51</v>
      </c>
      <c r="C75" s="60" t="s">
        <v>89</v>
      </c>
    </row>
    <row r="76" spans="1:3" ht="13.5" customHeight="1">
      <c r="A76" s="16" t="s">
        <v>71</v>
      </c>
      <c r="B76" s="38">
        <f aca="true" t="shared" si="4" ref="B76:B82">C76*B$83</f>
        <v>5859.150000000001</v>
      </c>
      <c r="C76" s="62">
        <v>0.53</v>
      </c>
    </row>
    <row r="77" spans="1:3" ht="13.5" customHeight="1">
      <c r="A77" s="17" t="s">
        <v>74</v>
      </c>
      <c r="B77" s="39">
        <f t="shared" si="4"/>
        <v>2874.3</v>
      </c>
      <c r="C77" s="78">
        <v>0.26</v>
      </c>
    </row>
    <row r="78" spans="1:3" ht="13.5" customHeight="1">
      <c r="A78" s="17" t="s">
        <v>69</v>
      </c>
      <c r="B78" s="39">
        <f t="shared" si="4"/>
        <v>994.9499999999999</v>
      </c>
      <c r="C78" s="78">
        <v>0.09</v>
      </c>
    </row>
    <row r="79" spans="1:3" ht="13.5" customHeight="1">
      <c r="A79" s="17" t="s">
        <v>27</v>
      </c>
      <c r="B79" s="39">
        <f t="shared" si="4"/>
        <v>663.3</v>
      </c>
      <c r="C79" s="78">
        <v>0.06</v>
      </c>
    </row>
    <row r="80" spans="1:3" ht="13.5" customHeight="1">
      <c r="A80" s="17" t="s">
        <v>73</v>
      </c>
      <c r="B80" s="39">
        <f t="shared" si="4"/>
        <v>331.65</v>
      </c>
      <c r="C80" s="78">
        <v>0.03</v>
      </c>
    </row>
    <row r="81" spans="1:3" ht="13.5" customHeight="1">
      <c r="A81" s="17" t="s">
        <v>72</v>
      </c>
      <c r="B81" s="39">
        <f t="shared" si="4"/>
        <v>221.1</v>
      </c>
      <c r="C81" s="78">
        <v>0.02</v>
      </c>
    </row>
    <row r="82" spans="1:3" ht="13.5" customHeight="1" thickBot="1">
      <c r="A82" s="17" t="s">
        <v>26</v>
      </c>
      <c r="B82" s="41">
        <f t="shared" si="4"/>
        <v>110.55</v>
      </c>
      <c r="C82" s="78">
        <v>0.01</v>
      </c>
    </row>
    <row r="83" spans="1:3" ht="13.5" customHeight="1" thickBot="1">
      <c r="A83" s="50" t="s">
        <v>92</v>
      </c>
      <c r="B83" s="42">
        <v>11055</v>
      </c>
      <c r="C83" s="68">
        <f>SUM(C76:C82)</f>
        <v>1</v>
      </c>
    </row>
    <row r="84" s="5" customFormat="1" ht="12.75">
      <c r="A84" s="3" t="s">
        <v>180</v>
      </c>
    </row>
    <row r="85" spans="1:3" ht="12.75">
      <c r="A85" s="2" t="s">
        <v>68</v>
      </c>
      <c r="B85" s="5"/>
      <c r="C85" s="5"/>
    </row>
    <row r="87" spans="1:3" ht="18.75">
      <c r="A87" s="1" t="s">
        <v>162</v>
      </c>
      <c r="B87" s="5"/>
      <c r="C87" s="5"/>
    </row>
    <row r="88" spans="1:3" ht="6.75" customHeight="1" thickBot="1">
      <c r="A88" s="4"/>
      <c r="B88" s="5"/>
      <c r="C88" s="5"/>
    </row>
    <row r="89" spans="1:3" ht="13.5" customHeight="1" thickBot="1">
      <c r="A89" s="104" t="s">
        <v>52</v>
      </c>
      <c r="B89" s="104"/>
      <c r="C89" s="104"/>
    </row>
    <row r="90" spans="1:3" ht="13.5" customHeight="1" thickBot="1">
      <c r="A90" s="24" t="s">
        <v>35</v>
      </c>
      <c r="B90" s="36" t="s">
        <v>51</v>
      </c>
      <c r="C90" s="60" t="s">
        <v>89</v>
      </c>
    </row>
    <row r="91" spans="1:3" ht="13.5" customHeight="1">
      <c r="A91" s="16" t="s">
        <v>71</v>
      </c>
      <c r="B91" s="38">
        <f aca="true" t="shared" si="5" ref="B91:B97">C91*B$98</f>
        <v>527.51</v>
      </c>
      <c r="C91" s="62">
        <v>0.29</v>
      </c>
    </row>
    <row r="92" spans="1:3" ht="13.5" customHeight="1">
      <c r="A92" s="17" t="s">
        <v>74</v>
      </c>
      <c r="B92" s="39">
        <f t="shared" si="5"/>
        <v>491.13000000000005</v>
      </c>
      <c r="C92" s="78">
        <v>0.27</v>
      </c>
    </row>
    <row r="93" spans="1:3" ht="13.5" customHeight="1">
      <c r="A93" s="17" t="s">
        <v>26</v>
      </c>
      <c r="B93" s="39">
        <f t="shared" si="5"/>
        <v>363.8</v>
      </c>
      <c r="C93" s="78">
        <v>0.2</v>
      </c>
    </row>
    <row r="94" spans="1:3" ht="13.5" customHeight="1">
      <c r="A94" s="17" t="s">
        <v>27</v>
      </c>
      <c r="B94" s="39">
        <f t="shared" si="5"/>
        <v>236.47</v>
      </c>
      <c r="C94" s="78">
        <v>0.13</v>
      </c>
    </row>
    <row r="95" spans="1:3" ht="13.5" customHeight="1">
      <c r="A95" s="17" t="s">
        <v>72</v>
      </c>
      <c r="B95" s="39">
        <f t="shared" si="5"/>
        <v>109.14</v>
      </c>
      <c r="C95" s="78">
        <v>0.06</v>
      </c>
    </row>
    <row r="96" spans="1:3" ht="13.5" customHeight="1">
      <c r="A96" s="17" t="s">
        <v>69</v>
      </c>
      <c r="B96" s="39">
        <f t="shared" si="5"/>
        <v>54.57</v>
      </c>
      <c r="C96" s="78">
        <v>0.03</v>
      </c>
    </row>
    <row r="97" spans="1:3" ht="13.5" customHeight="1" thickBot="1">
      <c r="A97" s="17" t="s">
        <v>73</v>
      </c>
      <c r="B97" s="41">
        <f t="shared" si="5"/>
        <v>36.38</v>
      </c>
      <c r="C97" s="78">
        <v>0.02</v>
      </c>
    </row>
    <row r="98" spans="1:3" ht="13.5" customHeight="1" thickBot="1">
      <c r="A98" s="50" t="s">
        <v>92</v>
      </c>
      <c r="B98" s="42">
        <v>1819</v>
      </c>
      <c r="C98" s="68">
        <f>SUM(C91:C97)</f>
        <v>1</v>
      </c>
    </row>
    <row r="99" s="5" customFormat="1" ht="12.75">
      <c r="A99" s="3" t="s">
        <v>180</v>
      </c>
    </row>
    <row r="100" spans="1:3" ht="12.75">
      <c r="A100" s="2" t="s">
        <v>68</v>
      </c>
      <c r="B100" s="5"/>
      <c r="C100" s="5"/>
    </row>
    <row r="102" spans="1:3" ht="18.75">
      <c r="A102" s="1" t="s">
        <v>163</v>
      </c>
      <c r="B102" s="5"/>
      <c r="C102" s="5"/>
    </row>
    <row r="103" spans="1:3" ht="6.75" customHeight="1" thickBot="1">
      <c r="A103" s="4"/>
      <c r="B103" s="5"/>
      <c r="C103" s="5"/>
    </row>
    <row r="104" spans="1:3" ht="13.5" customHeight="1" thickBot="1">
      <c r="A104" s="104" t="s">
        <v>52</v>
      </c>
      <c r="B104" s="104"/>
      <c r="C104" s="104"/>
    </row>
    <row r="105" spans="1:3" ht="13.5" customHeight="1" thickBot="1">
      <c r="A105" s="24" t="s">
        <v>35</v>
      </c>
      <c r="B105" s="36" t="s">
        <v>51</v>
      </c>
      <c r="C105" s="60" t="s">
        <v>89</v>
      </c>
    </row>
    <row r="106" spans="1:3" ht="13.5" customHeight="1">
      <c r="A106" s="16" t="s">
        <v>74</v>
      </c>
      <c r="B106" s="38">
        <f aca="true" t="shared" si="6" ref="B106:B112">C106*B$113</f>
        <v>796.26</v>
      </c>
      <c r="C106" s="62">
        <v>0.46</v>
      </c>
    </row>
    <row r="107" spans="1:3" ht="13.5" customHeight="1">
      <c r="A107" s="17" t="s">
        <v>71</v>
      </c>
      <c r="B107" s="39">
        <f t="shared" si="6"/>
        <v>571.23</v>
      </c>
      <c r="C107" s="78">
        <v>0.33</v>
      </c>
    </row>
    <row r="108" spans="1:3" ht="13.5" customHeight="1">
      <c r="A108" s="17" t="s">
        <v>69</v>
      </c>
      <c r="B108" s="39">
        <f t="shared" si="6"/>
        <v>173.10000000000002</v>
      </c>
      <c r="C108" s="78">
        <v>0.1</v>
      </c>
    </row>
    <row r="109" spans="1:3" ht="13.5" customHeight="1">
      <c r="A109" s="17" t="s">
        <v>27</v>
      </c>
      <c r="B109" s="39">
        <f t="shared" si="6"/>
        <v>69.24</v>
      </c>
      <c r="C109" s="78">
        <v>0.04</v>
      </c>
    </row>
    <row r="110" spans="1:3" ht="13.5" customHeight="1">
      <c r="A110" s="17" t="s">
        <v>72</v>
      </c>
      <c r="B110" s="39">
        <f t="shared" si="6"/>
        <v>51.93</v>
      </c>
      <c r="C110" s="78">
        <v>0.03</v>
      </c>
    </row>
    <row r="111" spans="1:3" ht="13.5" customHeight="1">
      <c r="A111" s="17" t="s">
        <v>73</v>
      </c>
      <c r="B111" s="39">
        <f t="shared" si="6"/>
        <v>34.62</v>
      </c>
      <c r="C111" s="78">
        <v>0.02</v>
      </c>
    </row>
    <row r="112" spans="1:3" ht="13.5" customHeight="1" thickBot="1">
      <c r="A112" s="17" t="s">
        <v>26</v>
      </c>
      <c r="B112" s="41">
        <f t="shared" si="6"/>
        <v>34.62</v>
      </c>
      <c r="C112" s="78">
        <v>0.02</v>
      </c>
    </row>
    <row r="113" spans="1:3" ht="13.5" customHeight="1" thickBot="1">
      <c r="A113" s="50" t="s">
        <v>92</v>
      </c>
      <c r="B113" s="42">
        <v>1731</v>
      </c>
      <c r="C113" s="68">
        <f>SUM(C106:C112)</f>
        <v>1</v>
      </c>
    </row>
    <row r="114" s="5" customFormat="1" ht="12.75">
      <c r="A114" s="3" t="s">
        <v>180</v>
      </c>
    </row>
    <row r="115" spans="1:3" ht="12.75">
      <c r="A115" s="2" t="s">
        <v>68</v>
      </c>
      <c r="B115" s="5"/>
      <c r="C115" s="5"/>
    </row>
    <row r="117" spans="1:3" ht="18.75">
      <c r="A117" s="1" t="s">
        <v>164</v>
      </c>
      <c r="B117" s="5"/>
      <c r="C117" s="5"/>
    </row>
    <row r="118" spans="1:3" ht="6.75" customHeight="1" thickBot="1">
      <c r="A118" s="4"/>
      <c r="B118" s="5"/>
      <c r="C118" s="5"/>
    </row>
    <row r="119" spans="1:3" ht="13.5" customHeight="1" thickBot="1">
      <c r="A119" s="104" t="s">
        <v>52</v>
      </c>
      <c r="B119" s="104"/>
      <c r="C119" s="104"/>
    </row>
    <row r="120" spans="1:3" ht="13.5" customHeight="1" thickBot="1">
      <c r="A120" s="24" t="s">
        <v>35</v>
      </c>
      <c r="B120" s="36" t="s">
        <v>51</v>
      </c>
      <c r="C120" s="60" t="s">
        <v>89</v>
      </c>
    </row>
    <row r="121" spans="1:3" ht="13.5" customHeight="1">
      <c r="A121" s="16" t="s">
        <v>74</v>
      </c>
      <c r="B121" s="38">
        <f aca="true" t="shared" si="7" ref="B121:B127">C121*B$128</f>
        <v>445.28000000000003</v>
      </c>
      <c r="C121" s="62">
        <v>0.44</v>
      </c>
    </row>
    <row r="122" spans="1:3" ht="13.5" customHeight="1">
      <c r="A122" s="17" t="s">
        <v>71</v>
      </c>
      <c r="B122" s="39">
        <f t="shared" si="7"/>
        <v>333.96000000000004</v>
      </c>
      <c r="C122" s="78">
        <v>0.33</v>
      </c>
    </row>
    <row r="123" spans="1:3" ht="13.5" customHeight="1">
      <c r="A123" s="17" t="s">
        <v>69</v>
      </c>
      <c r="B123" s="39">
        <f t="shared" si="7"/>
        <v>80.96000000000001</v>
      </c>
      <c r="C123" s="78">
        <v>0.08</v>
      </c>
    </row>
    <row r="124" spans="1:3" ht="13.5" customHeight="1">
      <c r="A124" s="17" t="s">
        <v>27</v>
      </c>
      <c r="B124" s="39">
        <f t="shared" si="7"/>
        <v>60.72</v>
      </c>
      <c r="C124" s="78">
        <v>0.06</v>
      </c>
    </row>
    <row r="125" spans="1:3" ht="13.5" customHeight="1">
      <c r="A125" s="17" t="s">
        <v>73</v>
      </c>
      <c r="B125" s="39">
        <f t="shared" si="7"/>
        <v>40.480000000000004</v>
      </c>
      <c r="C125" s="78">
        <v>0.04</v>
      </c>
    </row>
    <row r="126" spans="1:3" ht="13.5" customHeight="1">
      <c r="A126" s="17" t="s">
        <v>72</v>
      </c>
      <c r="B126" s="39">
        <f t="shared" si="7"/>
        <v>40.480000000000004</v>
      </c>
      <c r="C126" s="78">
        <v>0.04</v>
      </c>
    </row>
    <row r="127" spans="1:3" ht="13.5" customHeight="1" thickBot="1">
      <c r="A127" s="17" t="s">
        <v>26</v>
      </c>
      <c r="B127" s="41">
        <f t="shared" si="7"/>
        <v>10.120000000000001</v>
      </c>
      <c r="C127" s="78">
        <v>0.01</v>
      </c>
    </row>
    <row r="128" spans="1:3" ht="13.5" customHeight="1" thickBot="1">
      <c r="A128" s="50" t="s">
        <v>92</v>
      </c>
      <c r="B128" s="42">
        <v>1012</v>
      </c>
      <c r="C128" s="68">
        <f>SUM(C121:C127)</f>
        <v>1</v>
      </c>
    </row>
    <row r="129" s="5" customFormat="1" ht="12.75">
      <c r="A129" s="3" t="s">
        <v>180</v>
      </c>
    </row>
    <row r="130" spans="1:3" ht="12.75">
      <c r="A130" s="2" t="s">
        <v>68</v>
      </c>
      <c r="B130" s="5"/>
      <c r="C130" s="5"/>
    </row>
    <row r="132" spans="1:3" ht="18.75">
      <c r="A132" s="1" t="s">
        <v>165</v>
      </c>
      <c r="B132" s="5"/>
      <c r="C132" s="5"/>
    </row>
    <row r="133" spans="1:3" ht="6.75" customHeight="1" thickBot="1">
      <c r="A133" s="4"/>
      <c r="B133" s="5"/>
      <c r="C133" s="5"/>
    </row>
    <row r="134" spans="1:3" ht="13.5" customHeight="1" thickBot="1">
      <c r="A134" s="104" t="s">
        <v>52</v>
      </c>
      <c r="B134" s="104"/>
      <c r="C134" s="104"/>
    </row>
    <row r="135" spans="1:3" ht="13.5" customHeight="1" thickBot="1">
      <c r="A135" s="24" t="s">
        <v>35</v>
      </c>
      <c r="B135" s="36" t="s">
        <v>51</v>
      </c>
      <c r="C135" s="60" t="s">
        <v>89</v>
      </c>
    </row>
    <row r="136" spans="1:3" ht="13.5" customHeight="1">
      <c r="A136" s="16" t="s">
        <v>74</v>
      </c>
      <c r="B136" s="38">
        <f aca="true" t="shared" si="8" ref="B136:B142">C136*B$128</f>
        <v>485.76</v>
      </c>
      <c r="C136" s="62">
        <v>0.48</v>
      </c>
    </row>
    <row r="137" spans="1:3" ht="13.5" customHeight="1">
      <c r="A137" s="17" t="s">
        <v>71</v>
      </c>
      <c r="B137" s="39">
        <f t="shared" si="8"/>
        <v>192.28</v>
      </c>
      <c r="C137" s="78">
        <v>0.19</v>
      </c>
    </row>
    <row r="138" spans="1:3" ht="13.5" customHeight="1">
      <c r="A138" s="17" t="s">
        <v>73</v>
      </c>
      <c r="B138" s="39">
        <f t="shared" si="8"/>
        <v>111.32000000000001</v>
      </c>
      <c r="C138" s="78">
        <v>0.11</v>
      </c>
    </row>
    <row r="139" spans="1:3" ht="13.5" customHeight="1">
      <c r="A139" s="17" t="s">
        <v>27</v>
      </c>
      <c r="B139" s="39">
        <f t="shared" si="8"/>
        <v>91.08</v>
      </c>
      <c r="C139" s="78">
        <v>0.09</v>
      </c>
    </row>
    <row r="140" spans="1:3" ht="13.5" customHeight="1">
      <c r="A140" s="17" t="s">
        <v>69</v>
      </c>
      <c r="B140" s="39">
        <f t="shared" si="8"/>
        <v>60.72</v>
      </c>
      <c r="C140" s="78">
        <v>0.06</v>
      </c>
    </row>
    <row r="141" spans="1:3" ht="13.5" customHeight="1">
      <c r="A141" s="17" t="s">
        <v>72</v>
      </c>
      <c r="B141" s="39">
        <f t="shared" si="8"/>
        <v>50.6</v>
      </c>
      <c r="C141" s="78">
        <v>0.05</v>
      </c>
    </row>
    <row r="142" spans="1:3" ht="13.5" customHeight="1" thickBot="1">
      <c r="A142" s="17" t="s">
        <v>26</v>
      </c>
      <c r="B142" s="41">
        <f t="shared" si="8"/>
        <v>20.240000000000002</v>
      </c>
      <c r="C142" s="78">
        <v>0.02</v>
      </c>
    </row>
    <row r="143" spans="1:3" ht="13.5" customHeight="1" thickBot="1">
      <c r="A143" s="50" t="s">
        <v>92</v>
      </c>
      <c r="B143" s="42">
        <v>11162</v>
      </c>
      <c r="C143" s="68">
        <f>SUM(C136:C142)</f>
        <v>1</v>
      </c>
    </row>
    <row r="144" s="5" customFormat="1" ht="12.75">
      <c r="A144" s="3" t="s">
        <v>180</v>
      </c>
    </row>
    <row r="145" spans="1:3" ht="12.75">
      <c r="A145" s="2" t="s">
        <v>68</v>
      </c>
      <c r="B145" s="5"/>
      <c r="C145" s="5"/>
    </row>
    <row r="147" spans="1:3" ht="18.75">
      <c r="A147" s="1" t="s">
        <v>166</v>
      </c>
      <c r="B147" s="5"/>
      <c r="C147" s="5"/>
    </row>
    <row r="148" spans="1:3" ht="6.75" customHeight="1" thickBot="1">
      <c r="A148" s="4"/>
      <c r="B148" s="5"/>
      <c r="C148" s="5"/>
    </row>
    <row r="149" spans="1:3" ht="13.5" customHeight="1" thickBot="1">
      <c r="A149" s="104" t="s">
        <v>52</v>
      </c>
      <c r="B149" s="104"/>
      <c r="C149" s="104"/>
    </row>
    <row r="150" spans="1:3" ht="13.5" customHeight="1" thickBot="1">
      <c r="A150" s="24" t="s">
        <v>35</v>
      </c>
      <c r="B150" s="36" t="s">
        <v>51</v>
      </c>
      <c r="C150" s="60" t="s">
        <v>89</v>
      </c>
    </row>
    <row r="151" spans="1:3" ht="13.5" customHeight="1">
      <c r="A151" s="16" t="s">
        <v>74</v>
      </c>
      <c r="B151" s="38">
        <f aca="true" t="shared" si="9" ref="B151:B157">C151*B$158</f>
        <v>3965.52</v>
      </c>
      <c r="C151" s="62">
        <v>0.52</v>
      </c>
    </row>
    <row r="152" spans="1:3" ht="13.5" customHeight="1">
      <c r="A152" s="17" t="s">
        <v>71</v>
      </c>
      <c r="B152" s="39">
        <f t="shared" si="9"/>
        <v>1448.94</v>
      </c>
      <c r="C152" s="78">
        <v>0.19</v>
      </c>
    </row>
    <row r="153" spans="1:3" ht="13.5" customHeight="1">
      <c r="A153" s="17" t="s">
        <v>73</v>
      </c>
      <c r="B153" s="39">
        <f t="shared" si="9"/>
        <v>686.3399999999999</v>
      </c>
      <c r="C153" s="78">
        <v>0.09</v>
      </c>
    </row>
    <row r="154" spans="1:3" ht="13.5" customHeight="1">
      <c r="A154" s="17" t="s">
        <v>27</v>
      </c>
      <c r="B154" s="39">
        <f t="shared" si="9"/>
        <v>762.6</v>
      </c>
      <c r="C154" s="78">
        <v>0.1</v>
      </c>
    </row>
    <row r="155" spans="1:3" ht="13.5" customHeight="1">
      <c r="A155" s="17" t="s">
        <v>69</v>
      </c>
      <c r="B155" s="39">
        <f t="shared" si="9"/>
        <v>228.78</v>
      </c>
      <c r="C155" s="78">
        <v>0.03</v>
      </c>
    </row>
    <row r="156" spans="1:3" ht="13.5" customHeight="1">
      <c r="A156" s="17" t="s">
        <v>72</v>
      </c>
      <c r="B156" s="39">
        <f t="shared" si="9"/>
        <v>381.3</v>
      </c>
      <c r="C156" s="78">
        <v>0.05</v>
      </c>
    </row>
    <row r="157" spans="1:3" ht="13.5" customHeight="1" thickBot="1">
      <c r="A157" s="17" t="s">
        <v>26</v>
      </c>
      <c r="B157" s="41">
        <f t="shared" si="9"/>
        <v>152.52</v>
      </c>
      <c r="C157" s="78">
        <v>0.02</v>
      </c>
    </row>
    <row r="158" spans="1:3" ht="13.5" customHeight="1" thickBot="1">
      <c r="A158" s="50" t="s">
        <v>92</v>
      </c>
      <c r="B158" s="42">
        <v>7626</v>
      </c>
      <c r="C158" s="68">
        <f>SUM(C151:C157)</f>
        <v>1</v>
      </c>
    </row>
    <row r="159" s="5" customFormat="1" ht="12.75">
      <c r="A159" s="3" t="s">
        <v>180</v>
      </c>
    </row>
    <row r="160" spans="1:3" ht="12.75">
      <c r="A160" s="2" t="s">
        <v>68</v>
      </c>
      <c r="B160" s="5"/>
      <c r="C160" s="5"/>
    </row>
    <row r="162" spans="1:3" ht="18.75">
      <c r="A162" s="1" t="s">
        <v>167</v>
      </c>
      <c r="B162" s="5"/>
      <c r="C162" s="5"/>
    </row>
    <row r="163" spans="1:3" ht="6.75" customHeight="1" thickBot="1">
      <c r="A163" s="4"/>
      <c r="B163" s="5"/>
      <c r="C163" s="5"/>
    </row>
    <row r="164" spans="1:3" ht="13.5" customHeight="1" thickBot="1">
      <c r="A164" s="104" t="s">
        <v>52</v>
      </c>
      <c r="B164" s="104"/>
      <c r="C164" s="104"/>
    </row>
    <row r="165" spans="1:3" ht="13.5" customHeight="1" thickBot="1">
      <c r="A165" s="24" t="s">
        <v>35</v>
      </c>
      <c r="B165" s="36" t="s">
        <v>51</v>
      </c>
      <c r="C165" s="60" t="s">
        <v>89</v>
      </c>
    </row>
    <row r="166" spans="1:9" ht="13.5" customHeight="1">
      <c r="A166" s="16" t="s">
        <v>71</v>
      </c>
      <c r="B166" s="38">
        <f aca="true" t="shared" si="10" ref="B166:B172">C166*B$173</f>
        <v>2504.7000000000003</v>
      </c>
      <c r="C166" s="62">
        <v>0.66</v>
      </c>
      <c r="I166" s="87"/>
    </row>
    <row r="167" spans="1:3" ht="13.5" customHeight="1">
      <c r="A167" s="17" t="s">
        <v>74</v>
      </c>
      <c r="B167" s="39">
        <f t="shared" si="10"/>
        <v>872.85</v>
      </c>
      <c r="C167" s="78">
        <v>0.23</v>
      </c>
    </row>
    <row r="168" spans="1:3" ht="13.5" customHeight="1">
      <c r="A168" s="17" t="s">
        <v>27</v>
      </c>
      <c r="B168" s="39">
        <f t="shared" si="10"/>
        <v>227.7</v>
      </c>
      <c r="C168" s="78">
        <v>0.06</v>
      </c>
    </row>
    <row r="169" spans="1:3" ht="13.5" customHeight="1">
      <c r="A169" s="17" t="s">
        <v>73</v>
      </c>
      <c r="B169" s="39">
        <f t="shared" si="10"/>
        <v>75.9</v>
      </c>
      <c r="C169" s="78">
        <v>0.02</v>
      </c>
    </row>
    <row r="170" spans="1:3" ht="13.5" customHeight="1">
      <c r="A170" s="17" t="s">
        <v>69</v>
      </c>
      <c r="B170" s="39">
        <f t="shared" si="10"/>
        <v>37.95</v>
      </c>
      <c r="C170" s="78">
        <v>0.01</v>
      </c>
    </row>
    <row r="171" spans="1:3" ht="13.5" customHeight="1">
      <c r="A171" s="17" t="s">
        <v>72</v>
      </c>
      <c r="B171" s="39">
        <f t="shared" si="10"/>
        <v>37.95</v>
      </c>
      <c r="C171" s="78">
        <v>0.01</v>
      </c>
    </row>
    <row r="172" spans="1:3" ht="13.5" customHeight="1" thickBot="1">
      <c r="A172" s="17" t="s">
        <v>26</v>
      </c>
      <c r="B172" s="41">
        <f t="shared" si="10"/>
        <v>37.95</v>
      </c>
      <c r="C172" s="78">
        <v>0.01</v>
      </c>
    </row>
    <row r="173" spans="1:3" ht="13.5" customHeight="1" thickBot="1">
      <c r="A173" s="50" t="s">
        <v>92</v>
      </c>
      <c r="B173" s="42">
        <v>3795</v>
      </c>
      <c r="C173" s="68">
        <f>SUM(C166:C172)</f>
        <v>1</v>
      </c>
    </row>
    <row r="174" s="5" customFormat="1" ht="12.75">
      <c r="A174" s="3" t="s">
        <v>180</v>
      </c>
    </row>
    <row r="175" spans="1:3" ht="12.75">
      <c r="A175" s="2" t="s">
        <v>68</v>
      </c>
      <c r="B175" s="5"/>
      <c r="C175" s="5"/>
    </row>
    <row r="177" spans="1:3" ht="18.75">
      <c r="A177" s="1" t="s">
        <v>168</v>
      </c>
      <c r="B177" s="5"/>
      <c r="C177" s="5"/>
    </row>
    <row r="178" spans="1:3" ht="6.75" customHeight="1" thickBot="1">
      <c r="A178" s="4"/>
      <c r="B178" s="5"/>
      <c r="C178" s="5"/>
    </row>
    <row r="179" spans="1:3" ht="13.5" thickBot="1">
      <c r="A179" s="104" t="s">
        <v>52</v>
      </c>
      <c r="B179" s="104"/>
      <c r="C179" s="104"/>
    </row>
    <row r="180" spans="1:9" ht="13.5" customHeight="1" thickBot="1">
      <c r="A180" s="24" t="s">
        <v>35</v>
      </c>
      <c r="B180" s="36" t="s">
        <v>51</v>
      </c>
      <c r="C180" s="60" t="s">
        <v>89</v>
      </c>
      <c r="I180" s="43"/>
    </row>
    <row r="181" spans="1:3" ht="13.5" customHeight="1">
      <c r="A181" s="16" t="s">
        <v>71</v>
      </c>
      <c r="B181" s="38">
        <f aca="true" t="shared" si="11" ref="B181:B187">C181*B$188</f>
        <v>1152.76</v>
      </c>
      <c r="C181" s="62">
        <v>0.46</v>
      </c>
    </row>
    <row r="182" spans="1:3" ht="13.5" customHeight="1">
      <c r="A182" s="17" t="s">
        <v>26</v>
      </c>
      <c r="B182" s="39">
        <f t="shared" si="11"/>
        <v>626.5</v>
      </c>
      <c r="C182" s="78">
        <v>0.25</v>
      </c>
    </row>
    <row r="183" spans="1:3" ht="13.5" customHeight="1">
      <c r="A183" s="17" t="s">
        <v>27</v>
      </c>
      <c r="B183" s="39">
        <f t="shared" si="11"/>
        <v>275.66</v>
      </c>
      <c r="C183" s="78">
        <v>0.11</v>
      </c>
    </row>
    <row r="184" spans="1:3" ht="13.5" customHeight="1">
      <c r="A184" s="17" t="s">
        <v>69</v>
      </c>
      <c r="B184" s="39">
        <f t="shared" si="11"/>
        <v>200.48000000000002</v>
      </c>
      <c r="C184" s="78">
        <v>0.08</v>
      </c>
    </row>
    <row r="185" spans="1:3" ht="13.5" customHeight="1">
      <c r="A185" s="17" t="s">
        <v>74</v>
      </c>
      <c r="B185" s="39">
        <f t="shared" si="11"/>
        <v>100.24000000000001</v>
      </c>
      <c r="C185" s="78">
        <v>0.04</v>
      </c>
    </row>
    <row r="186" spans="1:3" ht="13.5" customHeight="1">
      <c r="A186" s="17" t="s">
        <v>72</v>
      </c>
      <c r="B186" s="39">
        <f t="shared" si="11"/>
        <v>100.24000000000001</v>
      </c>
      <c r="C186" s="78">
        <v>0.04</v>
      </c>
    </row>
    <row r="187" spans="1:3" ht="13.5" customHeight="1" thickBot="1">
      <c r="A187" s="17" t="s">
        <v>73</v>
      </c>
      <c r="B187" s="41">
        <f t="shared" si="11"/>
        <v>50.120000000000005</v>
      </c>
      <c r="C187" s="78">
        <v>0.02</v>
      </c>
    </row>
    <row r="188" spans="1:3" ht="13.5" customHeight="1" thickBot="1">
      <c r="A188" s="50" t="s">
        <v>92</v>
      </c>
      <c r="B188" s="42">
        <v>2506</v>
      </c>
      <c r="C188" s="68">
        <f>SUM(C181:C187)</f>
        <v>1</v>
      </c>
    </row>
    <row r="189" s="5" customFormat="1" ht="12.75">
      <c r="A189" s="3" t="s">
        <v>180</v>
      </c>
    </row>
    <row r="190" spans="1:3" ht="12.75">
      <c r="A190" s="2" t="s">
        <v>68</v>
      </c>
      <c r="B190" s="5"/>
      <c r="C190" s="5"/>
    </row>
    <row r="192" spans="1:3" ht="18.75">
      <c r="A192" s="1" t="s">
        <v>169</v>
      </c>
      <c r="B192" s="5"/>
      <c r="C192" s="5"/>
    </row>
    <row r="193" spans="1:3" ht="6.75" customHeight="1" thickBot="1">
      <c r="A193" s="4"/>
      <c r="B193" s="5"/>
      <c r="C193" s="5"/>
    </row>
    <row r="194" spans="1:3" ht="13.5" customHeight="1" thickBot="1">
      <c r="A194" s="104" t="s">
        <v>52</v>
      </c>
      <c r="B194" s="104"/>
      <c r="C194" s="104"/>
    </row>
    <row r="195" spans="1:3" ht="13.5" customHeight="1" thickBot="1">
      <c r="A195" s="24" t="s">
        <v>35</v>
      </c>
      <c r="B195" s="36" t="s">
        <v>51</v>
      </c>
      <c r="C195" s="60" t="s">
        <v>89</v>
      </c>
    </row>
    <row r="196" spans="1:3" ht="13.5" customHeight="1">
      <c r="A196" s="16" t="s">
        <v>73</v>
      </c>
      <c r="B196" s="38">
        <f>C196*B$201</f>
        <v>646.8000000000001</v>
      </c>
      <c r="C196" s="62">
        <v>0.56</v>
      </c>
    </row>
    <row r="197" spans="1:3" ht="13.5" customHeight="1">
      <c r="A197" s="17" t="s">
        <v>74</v>
      </c>
      <c r="B197" s="39">
        <f>C197*B$201</f>
        <v>265.65000000000003</v>
      </c>
      <c r="C197" s="78">
        <v>0.23</v>
      </c>
    </row>
    <row r="198" spans="1:3" ht="13.5" customHeight="1">
      <c r="A198" s="17" t="s">
        <v>71</v>
      </c>
      <c r="B198" s="39">
        <f>C198*B$201</f>
        <v>161.70000000000002</v>
      </c>
      <c r="C198" s="78">
        <v>0.14</v>
      </c>
    </row>
    <row r="199" spans="1:3" ht="13.5" customHeight="1">
      <c r="A199" s="17" t="s">
        <v>26</v>
      </c>
      <c r="B199" s="39">
        <f>C199*B$201</f>
        <v>57.75</v>
      </c>
      <c r="C199" s="78">
        <v>0.05</v>
      </c>
    </row>
    <row r="200" spans="1:3" ht="13.5" customHeight="1" thickBot="1">
      <c r="A200" s="17" t="s">
        <v>69</v>
      </c>
      <c r="B200" s="41">
        <f>C200*B$201</f>
        <v>23.1</v>
      </c>
      <c r="C200" s="78">
        <v>0.02</v>
      </c>
    </row>
    <row r="201" spans="1:3" ht="13.5" customHeight="1" thickBot="1">
      <c r="A201" s="50" t="s">
        <v>92</v>
      </c>
      <c r="B201" s="42">
        <v>1155</v>
      </c>
      <c r="C201" s="68">
        <f>SUM(C196:C200)</f>
        <v>1</v>
      </c>
    </row>
    <row r="202" s="5" customFormat="1" ht="12.75">
      <c r="A202" s="3" t="s">
        <v>180</v>
      </c>
    </row>
    <row r="203" spans="1:3" ht="12.75">
      <c r="A203" s="2" t="s">
        <v>68</v>
      </c>
      <c r="B203" s="5"/>
      <c r="C203" s="5"/>
    </row>
  </sheetData>
  <sheetProtection/>
  <mergeCells count="14">
    <mergeCell ref="A3:C3"/>
    <mergeCell ref="A14:C14"/>
    <mergeCell ref="A29:C29"/>
    <mergeCell ref="A44:C44"/>
    <mergeCell ref="A59:C59"/>
    <mergeCell ref="A74:C74"/>
    <mergeCell ref="A179:C179"/>
    <mergeCell ref="A194:C194"/>
    <mergeCell ref="A89:C89"/>
    <mergeCell ref="A104:C104"/>
    <mergeCell ref="A119:C119"/>
    <mergeCell ref="A134:C134"/>
    <mergeCell ref="A149:C149"/>
    <mergeCell ref="A164:C1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0.7109375" style="0" customWidth="1"/>
  </cols>
  <sheetData>
    <row r="1" spans="1:3" ht="19.5" customHeight="1">
      <c r="A1" s="1" t="s">
        <v>170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9" ht="13.5" customHeight="1" thickBot="1">
      <c r="A4" s="24" t="s">
        <v>35</v>
      </c>
      <c r="B4" s="36" t="s">
        <v>51</v>
      </c>
      <c r="C4" s="60" t="s">
        <v>89</v>
      </c>
      <c r="I4" s="43"/>
    </row>
    <row r="5" spans="1:3" ht="13.5" customHeight="1">
      <c r="A5" s="16" t="s">
        <v>73</v>
      </c>
      <c r="B5" s="38">
        <f aca="true" t="shared" si="0" ref="B5:B11">C5*B$12</f>
        <v>55315.26</v>
      </c>
      <c r="C5" s="62">
        <v>0.33</v>
      </c>
    </row>
    <row r="6" spans="1:3" ht="13.5" customHeight="1">
      <c r="A6" s="17" t="s">
        <v>71</v>
      </c>
      <c r="B6" s="39">
        <f t="shared" si="0"/>
        <v>33524.4</v>
      </c>
      <c r="C6" s="78">
        <v>0.2</v>
      </c>
    </row>
    <row r="7" spans="1:3" ht="13.5" customHeight="1">
      <c r="A7" s="17" t="s">
        <v>74</v>
      </c>
      <c r="B7" s="39">
        <f t="shared" si="0"/>
        <v>25143.3</v>
      </c>
      <c r="C7" s="78">
        <v>0.15</v>
      </c>
    </row>
    <row r="8" spans="1:3" ht="13.5" customHeight="1">
      <c r="A8" s="17" t="s">
        <v>26</v>
      </c>
      <c r="B8" s="39">
        <f t="shared" si="0"/>
        <v>18438.420000000002</v>
      </c>
      <c r="C8" s="78">
        <v>0.11</v>
      </c>
    </row>
    <row r="9" spans="1:3" ht="13.5" customHeight="1">
      <c r="A9" s="17" t="s">
        <v>69</v>
      </c>
      <c r="B9" s="39">
        <f t="shared" si="0"/>
        <v>13409.76</v>
      </c>
      <c r="C9" s="78">
        <v>0.08</v>
      </c>
    </row>
    <row r="10" spans="1:3" ht="13.5" customHeight="1">
      <c r="A10" s="17" t="s">
        <v>27</v>
      </c>
      <c r="B10" s="39">
        <f t="shared" si="0"/>
        <v>11733.54</v>
      </c>
      <c r="C10" s="78">
        <v>0.07</v>
      </c>
    </row>
    <row r="11" spans="1:3" ht="13.5" customHeight="1" thickBot="1">
      <c r="A11" s="17" t="s">
        <v>72</v>
      </c>
      <c r="B11" s="41">
        <f t="shared" si="0"/>
        <v>10057.32</v>
      </c>
      <c r="C11" s="78">
        <v>0.06</v>
      </c>
    </row>
    <row r="12" spans="1:3" ht="13.5" customHeight="1" thickBot="1">
      <c r="A12" s="50" t="s">
        <v>92</v>
      </c>
      <c r="B12" s="42">
        <v>167622</v>
      </c>
      <c r="C12" s="68">
        <f>SUM(C5:C11)</f>
        <v>1</v>
      </c>
    </row>
    <row r="13" s="5" customFormat="1" ht="12.75">
      <c r="A13" s="3" t="s">
        <v>180</v>
      </c>
    </row>
    <row r="14" spans="1:3" ht="13.5" customHeight="1">
      <c r="A14" s="2" t="s">
        <v>68</v>
      </c>
      <c r="B14" s="5"/>
      <c r="C14" s="5"/>
    </row>
    <row r="16" spans="1:3" ht="19.5" customHeight="1">
      <c r="A16" s="1" t="s">
        <v>171</v>
      </c>
      <c r="B16" s="5"/>
      <c r="C16" s="5"/>
    </row>
    <row r="17" spans="1:3" ht="6.75" customHeight="1" thickBot="1">
      <c r="A17" s="4"/>
      <c r="B17" s="5"/>
      <c r="C17" s="5"/>
    </row>
    <row r="18" spans="1:3" ht="13.5" customHeight="1" thickBot="1">
      <c r="A18" s="104" t="s">
        <v>52</v>
      </c>
      <c r="B18" s="104"/>
      <c r="C18" s="104"/>
    </row>
    <row r="19" spans="1:9" ht="13.5" customHeight="1" thickBot="1">
      <c r="A19" s="24" t="s">
        <v>35</v>
      </c>
      <c r="B19" s="36" t="s">
        <v>51</v>
      </c>
      <c r="C19" s="60" t="s">
        <v>89</v>
      </c>
      <c r="I19" s="43"/>
    </row>
    <row r="20" spans="1:3" ht="13.5" customHeight="1">
      <c r="A20" s="16" t="s">
        <v>73</v>
      </c>
      <c r="B20" s="38">
        <f aca="true" t="shared" si="1" ref="B20:B26">C20*B$27</f>
        <v>9644.14</v>
      </c>
      <c r="C20" s="62">
        <v>0.22</v>
      </c>
    </row>
    <row r="21" spans="1:3" ht="13.5" customHeight="1">
      <c r="A21" s="17" t="s">
        <v>71</v>
      </c>
      <c r="B21" s="39">
        <f t="shared" si="1"/>
        <v>7890.66</v>
      </c>
      <c r="C21" s="78">
        <v>0.18</v>
      </c>
    </row>
    <row r="22" spans="1:3" ht="13.5" customHeight="1">
      <c r="A22" s="17" t="s">
        <v>69</v>
      </c>
      <c r="B22" s="39">
        <f t="shared" si="1"/>
        <v>7452.290000000001</v>
      </c>
      <c r="C22" s="78">
        <v>0.17</v>
      </c>
    </row>
    <row r="23" spans="1:3" ht="13.5" customHeight="1">
      <c r="A23" s="17" t="s">
        <v>74</v>
      </c>
      <c r="B23" s="39">
        <f t="shared" si="1"/>
        <v>7013.92</v>
      </c>
      <c r="C23" s="78">
        <v>0.16</v>
      </c>
    </row>
    <row r="24" spans="1:3" ht="13.5" customHeight="1">
      <c r="A24" s="17" t="s">
        <v>26</v>
      </c>
      <c r="B24" s="39">
        <f t="shared" si="1"/>
        <v>4383.7</v>
      </c>
      <c r="C24" s="78">
        <v>0.1</v>
      </c>
    </row>
    <row r="25" spans="1:3" ht="13.5" customHeight="1">
      <c r="A25" s="17" t="s">
        <v>27</v>
      </c>
      <c r="B25" s="39">
        <f t="shared" si="1"/>
        <v>3945.33</v>
      </c>
      <c r="C25" s="78">
        <v>0.09</v>
      </c>
    </row>
    <row r="26" spans="1:3" ht="13.5" customHeight="1" thickBot="1">
      <c r="A26" s="17" t="s">
        <v>72</v>
      </c>
      <c r="B26" s="41">
        <f t="shared" si="1"/>
        <v>3506.96</v>
      </c>
      <c r="C26" s="78">
        <v>0.08</v>
      </c>
    </row>
    <row r="27" spans="1:3" ht="13.5" customHeight="1" thickBot="1">
      <c r="A27" s="50" t="s">
        <v>92</v>
      </c>
      <c r="B27" s="42">
        <v>43837</v>
      </c>
      <c r="C27" s="68">
        <f>SUM(C20:C26)</f>
        <v>1</v>
      </c>
    </row>
    <row r="28" s="5" customFormat="1" ht="12.75">
      <c r="A28" s="3" t="s">
        <v>180</v>
      </c>
    </row>
    <row r="29" spans="1:3" ht="13.5" customHeight="1">
      <c r="A29" s="2" t="s">
        <v>68</v>
      </c>
      <c r="B29" s="5"/>
      <c r="C29" s="5"/>
    </row>
    <row r="31" spans="1:3" ht="19.5" customHeight="1">
      <c r="A31" s="1" t="s">
        <v>172</v>
      </c>
      <c r="B31" s="5"/>
      <c r="C31" s="5"/>
    </row>
    <row r="32" spans="1:3" ht="6.75" customHeight="1" thickBot="1">
      <c r="A32" s="4"/>
      <c r="B32" s="5"/>
      <c r="C32" s="5"/>
    </row>
    <row r="33" spans="1:3" ht="13.5" customHeight="1" thickBot="1">
      <c r="A33" s="104" t="s">
        <v>52</v>
      </c>
      <c r="B33" s="104"/>
      <c r="C33" s="104"/>
    </row>
    <row r="34" spans="1:9" ht="13.5" customHeight="1" thickBot="1">
      <c r="A34" s="24" t="s">
        <v>35</v>
      </c>
      <c r="B34" s="36" t="s">
        <v>51</v>
      </c>
      <c r="C34" s="60" t="s">
        <v>89</v>
      </c>
      <c r="I34" s="43"/>
    </row>
    <row r="35" spans="1:3" ht="13.5" customHeight="1">
      <c r="A35" s="16" t="s">
        <v>73</v>
      </c>
      <c r="B35" s="38">
        <f aca="true" t="shared" si="2" ref="B35:B41">C35*B$42</f>
        <v>17118.73</v>
      </c>
      <c r="C35" s="62">
        <v>0.41</v>
      </c>
    </row>
    <row r="36" spans="1:3" ht="13.5" customHeight="1">
      <c r="A36" s="17" t="s">
        <v>74</v>
      </c>
      <c r="B36" s="39">
        <f t="shared" si="2"/>
        <v>6680.4800000000005</v>
      </c>
      <c r="C36" s="78">
        <v>0.16</v>
      </c>
    </row>
    <row r="37" spans="1:3" ht="13.5" customHeight="1">
      <c r="A37" s="17" t="s">
        <v>71</v>
      </c>
      <c r="B37" s="39">
        <f t="shared" si="2"/>
        <v>5427.89</v>
      </c>
      <c r="C37" s="78">
        <v>0.13</v>
      </c>
    </row>
    <row r="38" spans="1:3" ht="13.5" customHeight="1">
      <c r="A38" s="17" t="s">
        <v>72</v>
      </c>
      <c r="B38" s="39">
        <f t="shared" si="2"/>
        <v>3757.77</v>
      </c>
      <c r="C38" s="78">
        <v>0.09</v>
      </c>
    </row>
    <row r="39" spans="1:3" ht="13.5" customHeight="1">
      <c r="A39" s="17" t="s">
        <v>69</v>
      </c>
      <c r="B39" s="39">
        <f t="shared" si="2"/>
        <v>3340.2400000000002</v>
      </c>
      <c r="C39" s="78">
        <v>0.08</v>
      </c>
    </row>
    <row r="40" spans="1:3" ht="13.5" customHeight="1">
      <c r="A40" s="17" t="s">
        <v>26</v>
      </c>
      <c r="B40" s="39">
        <f t="shared" si="2"/>
        <v>2922.7100000000005</v>
      </c>
      <c r="C40" s="78">
        <v>0.07</v>
      </c>
    </row>
    <row r="41" spans="1:3" ht="13.5" customHeight="1" thickBot="1">
      <c r="A41" s="17" t="s">
        <v>27</v>
      </c>
      <c r="B41" s="41">
        <f t="shared" si="2"/>
        <v>2505.18</v>
      </c>
      <c r="C41" s="78">
        <v>0.06</v>
      </c>
    </row>
    <row r="42" spans="1:3" ht="13.5" customHeight="1" thickBot="1">
      <c r="A42" s="50" t="s">
        <v>92</v>
      </c>
      <c r="B42" s="42">
        <v>41753</v>
      </c>
      <c r="C42" s="68">
        <f>SUM(C35:C41)</f>
        <v>1</v>
      </c>
    </row>
    <row r="43" s="5" customFormat="1" ht="12.75">
      <c r="A43" s="3" t="s">
        <v>180</v>
      </c>
    </row>
    <row r="44" spans="1:3" ht="13.5" customHeight="1">
      <c r="A44" s="2" t="s">
        <v>68</v>
      </c>
      <c r="B44" s="5"/>
      <c r="C44" s="5"/>
    </row>
    <row r="46" spans="1:3" ht="19.5" customHeight="1">
      <c r="A46" s="1" t="s">
        <v>173</v>
      </c>
      <c r="B46" s="5"/>
      <c r="C46" s="5"/>
    </row>
    <row r="47" spans="1:3" ht="6.75" customHeight="1" thickBot="1">
      <c r="A47" s="4"/>
      <c r="B47" s="5"/>
      <c r="C47" s="5"/>
    </row>
    <row r="48" spans="1:3" ht="13.5" customHeight="1" thickBot="1">
      <c r="A48" s="104" t="s">
        <v>52</v>
      </c>
      <c r="B48" s="104"/>
      <c r="C48" s="104"/>
    </row>
    <row r="49" spans="1:9" ht="13.5" customHeight="1" thickBot="1">
      <c r="A49" s="24" t="s">
        <v>35</v>
      </c>
      <c r="B49" s="36" t="s">
        <v>51</v>
      </c>
      <c r="C49" s="60" t="s">
        <v>89</v>
      </c>
      <c r="I49" s="43"/>
    </row>
    <row r="50" spans="1:3" ht="13.5" customHeight="1">
      <c r="A50" s="16" t="s">
        <v>73</v>
      </c>
      <c r="B50" s="38">
        <f aca="true" t="shared" si="3" ref="B50:B56">C50*B$57</f>
        <v>7875.12</v>
      </c>
      <c r="C50" s="62">
        <v>0.38</v>
      </c>
    </row>
    <row r="51" spans="1:3" ht="13.5" customHeight="1">
      <c r="A51" s="17" t="s">
        <v>71</v>
      </c>
      <c r="B51" s="39">
        <f t="shared" si="3"/>
        <v>7875.12</v>
      </c>
      <c r="C51" s="78">
        <v>0.38</v>
      </c>
    </row>
    <row r="52" spans="1:3" ht="13.5" customHeight="1">
      <c r="A52" s="17" t="s">
        <v>27</v>
      </c>
      <c r="B52" s="39">
        <f t="shared" si="3"/>
        <v>1450.68</v>
      </c>
      <c r="C52" s="78">
        <v>0.07</v>
      </c>
    </row>
    <row r="53" spans="1:3" ht="13.5" customHeight="1">
      <c r="A53" s="17" t="s">
        <v>74</v>
      </c>
      <c r="B53" s="39">
        <f t="shared" si="3"/>
        <v>1036.2</v>
      </c>
      <c r="C53" s="78">
        <v>0.05</v>
      </c>
    </row>
    <row r="54" spans="1:3" ht="13.5" customHeight="1">
      <c r="A54" s="17" t="s">
        <v>72</v>
      </c>
      <c r="B54" s="39">
        <f t="shared" si="3"/>
        <v>1036.2</v>
      </c>
      <c r="C54" s="78">
        <v>0.05</v>
      </c>
    </row>
    <row r="55" spans="1:3" ht="13.5" customHeight="1">
      <c r="A55" s="17" t="s">
        <v>69</v>
      </c>
      <c r="B55" s="39">
        <f t="shared" si="3"/>
        <v>828.96</v>
      </c>
      <c r="C55" s="78">
        <v>0.04</v>
      </c>
    </row>
    <row r="56" spans="1:3" ht="13.5" customHeight="1" thickBot="1">
      <c r="A56" s="17" t="s">
        <v>26</v>
      </c>
      <c r="B56" s="41">
        <f t="shared" si="3"/>
        <v>621.72</v>
      </c>
      <c r="C56" s="78">
        <v>0.03</v>
      </c>
    </row>
    <row r="57" spans="1:3" ht="13.5" customHeight="1" thickBot="1">
      <c r="A57" s="50" t="s">
        <v>92</v>
      </c>
      <c r="B57" s="42">
        <v>20724</v>
      </c>
      <c r="C57" s="68">
        <f>SUM(C50:C56)</f>
        <v>1.0000000000000002</v>
      </c>
    </row>
    <row r="58" s="5" customFormat="1" ht="12.75">
      <c r="A58" s="3" t="s">
        <v>180</v>
      </c>
    </row>
    <row r="59" spans="1:3" ht="13.5" customHeight="1">
      <c r="A59" s="2" t="s">
        <v>68</v>
      </c>
      <c r="B59" s="5"/>
      <c r="C59" s="5"/>
    </row>
    <row r="61" spans="1:3" ht="19.5" customHeight="1">
      <c r="A61" s="1" t="s">
        <v>174</v>
      </c>
      <c r="B61" s="5"/>
      <c r="C61" s="5"/>
    </row>
    <row r="62" spans="1:3" ht="6.75" customHeight="1" thickBot="1">
      <c r="A62" s="4"/>
      <c r="B62" s="5"/>
      <c r="C62" s="5"/>
    </row>
    <row r="63" spans="1:3" ht="13.5" customHeight="1" thickBot="1">
      <c r="A63" s="104" t="s">
        <v>52</v>
      </c>
      <c r="B63" s="104"/>
      <c r="C63" s="104"/>
    </row>
    <row r="64" spans="1:9" ht="13.5" customHeight="1" thickBot="1">
      <c r="A64" s="24" t="s">
        <v>35</v>
      </c>
      <c r="B64" s="36" t="s">
        <v>51</v>
      </c>
      <c r="C64" s="60" t="s">
        <v>89</v>
      </c>
      <c r="I64" s="43"/>
    </row>
    <row r="65" spans="1:3" ht="13.5" customHeight="1">
      <c r="A65" s="16" t="s">
        <v>73</v>
      </c>
      <c r="B65" s="38">
        <f>C65*B$70</f>
        <v>11578.050000000001</v>
      </c>
      <c r="C65" s="62">
        <v>0.55</v>
      </c>
    </row>
    <row r="66" spans="1:3" ht="13.5" customHeight="1">
      <c r="A66" s="17" t="s">
        <v>26</v>
      </c>
      <c r="B66" s="39">
        <f>C66*B$70</f>
        <v>5894.280000000001</v>
      </c>
      <c r="C66" s="78">
        <v>0.28</v>
      </c>
    </row>
    <row r="67" spans="1:3" ht="13.5" customHeight="1">
      <c r="A67" s="17" t="s">
        <v>74</v>
      </c>
      <c r="B67" s="39">
        <f>C67*B$70</f>
        <v>2105.1</v>
      </c>
      <c r="C67" s="78">
        <v>0.1</v>
      </c>
    </row>
    <row r="68" spans="1:3" ht="13.5" customHeight="1">
      <c r="A68" s="17" t="s">
        <v>27</v>
      </c>
      <c r="B68" s="39">
        <f>C68*B$70</f>
        <v>842.04</v>
      </c>
      <c r="C68" s="78">
        <v>0.04</v>
      </c>
    </row>
    <row r="69" spans="1:3" ht="13.5" customHeight="1" thickBot="1">
      <c r="A69" s="17" t="s">
        <v>71</v>
      </c>
      <c r="B69" s="41">
        <f>C69*B$70</f>
        <v>631.53</v>
      </c>
      <c r="C69" s="78">
        <v>0.03</v>
      </c>
    </row>
    <row r="70" spans="1:3" ht="13.5" customHeight="1" thickBot="1">
      <c r="A70" s="50" t="s">
        <v>92</v>
      </c>
      <c r="B70" s="42">
        <v>21051</v>
      </c>
      <c r="C70" s="68">
        <f>SUM(C65:C69)</f>
        <v>1</v>
      </c>
    </row>
    <row r="71" s="5" customFormat="1" ht="12.75">
      <c r="A71" s="3" t="s">
        <v>180</v>
      </c>
    </row>
    <row r="72" spans="1:3" ht="13.5" customHeight="1">
      <c r="A72" s="2" t="s">
        <v>68</v>
      </c>
      <c r="B72" s="5"/>
      <c r="C72" s="5"/>
    </row>
    <row r="74" spans="1:3" ht="19.5" customHeight="1">
      <c r="A74" s="1" t="s">
        <v>175</v>
      </c>
      <c r="B74" s="5"/>
      <c r="C74" s="5"/>
    </row>
    <row r="75" spans="1:3" ht="6.75" customHeight="1" thickBot="1">
      <c r="A75" s="4"/>
      <c r="B75" s="5"/>
      <c r="C75" s="5"/>
    </row>
    <row r="76" spans="1:3" ht="13.5" customHeight="1" thickBot="1">
      <c r="A76" s="104" t="s">
        <v>52</v>
      </c>
      <c r="B76" s="104"/>
      <c r="C76" s="104"/>
    </row>
    <row r="77" spans="1:9" ht="13.5" customHeight="1" thickBot="1">
      <c r="A77" s="24" t="s">
        <v>35</v>
      </c>
      <c r="B77" s="36" t="s">
        <v>51</v>
      </c>
      <c r="C77" s="60" t="s">
        <v>89</v>
      </c>
      <c r="I77" s="43"/>
    </row>
    <row r="78" spans="1:3" ht="13.5" customHeight="1">
      <c r="A78" s="16" t="s">
        <v>26</v>
      </c>
      <c r="B78" s="38">
        <f aca="true" t="shared" si="4" ref="B78:B83">C78*B$84</f>
        <v>4730.88</v>
      </c>
      <c r="C78" s="62">
        <v>0.33</v>
      </c>
    </row>
    <row r="79" spans="1:3" ht="13.5" customHeight="1">
      <c r="A79" s="17" t="s">
        <v>73</v>
      </c>
      <c r="B79" s="39">
        <f t="shared" si="4"/>
        <v>3870.7200000000003</v>
      </c>
      <c r="C79" s="78">
        <v>0.27</v>
      </c>
    </row>
    <row r="80" spans="1:3" ht="13.5" customHeight="1">
      <c r="A80" s="17" t="s">
        <v>74</v>
      </c>
      <c r="B80" s="39">
        <f t="shared" si="4"/>
        <v>3010.56</v>
      </c>
      <c r="C80" s="78">
        <v>0.21</v>
      </c>
    </row>
    <row r="81" spans="1:3" ht="13.5" customHeight="1">
      <c r="A81" s="17" t="s">
        <v>71</v>
      </c>
      <c r="B81" s="39">
        <f t="shared" si="4"/>
        <v>1433.6000000000001</v>
      </c>
      <c r="C81" s="78">
        <v>0.1</v>
      </c>
    </row>
    <row r="82" spans="1:3" ht="13.5" customHeight="1">
      <c r="A82" s="17" t="s">
        <v>27</v>
      </c>
      <c r="B82" s="39">
        <f t="shared" si="4"/>
        <v>1146.88</v>
      </c>
      <c r="C82" s="78">
        <v>0.08</v>
      </c>
    </row>
    <row r="83" spans="1:3" ht="13.5" customHeight="1" thickBot="1">
      <c r="A83" s="17" t="s">
        <v>69</v>
      </c>
      <c r="B83" s="41">
        <f t="shared" si="4"/>
        <v>143.36</v>
      </c>
      <c r="C83" s="78">
        <v>0.01</v>
      </c>
    </row>
    <row r="84" spans="1:3" ht="13.5" customHeight="1" thickBot="1">
      <c r="A84" s="50" t="s">
        <v>92</v>
      </c>
      <c r="B84" s="42">
        <v>14336</v>
      </c>
      <c r="C84" s="68">
        <f>SUM(C78:C83)</f>
        <v>1</v>
      </c>
    </row>
    <row r="85" s="5" customFormat="1" ht="12.75">
      <c r="A85" s="3" t="s">
        <v>180</v>
      </c>
    </row>
    <row r="86" spans="1:3" ht="13.5" customHeight="1">
      <c r="A86" s="2" t="s">
        <v>68</v>
      </c>
      <c r="B86" s="5"/>
      <c r="C86" s="5"/>
    </row>
    <row r="88" spans="1:3" ht="19.5" customHeight="1">
      <c r="A88" s="1" t="s">
        <v>147</v>
      </c>
      <c r="B88" s="5"/>
      <c r="C88" s="5"/>
    </row>
    <row r="89" spans="1:3" ht="6.75" customHeight="1" thickBot="1">
      <c r="A89" s="4"/>
      <c r="B89" s="5"/>
      <c r="C89" s="5"/>
    </row>
    <row r="90" spans="1:3" ht="13.5" customHeight="1" thickBot="1">
      <c r="A90" s="104" t="s">
        <v>52</v>
      </c>
      <c r="B90" s="104"/>
      <c r="C90" s="104"/>
    </row>
    <row r="91" spans="1:9" ht="13.5" customHeight="1" thickBot="1">
      <c r="A91" s="24" t="s">
        <v>35</v>
      </c>
      <c r="B91" s="36" t="s">
        <v>51</v>
      </c>
      <c r="C91" s="60" t="s">
        <v>89</v>
      </c>
      <c r="I91" s="43"/>
    </row>
    <row r="92" spans="1:3" ht="13.5" customHeight="1">
      <c r="A92" s="16" t="s">
        <v>73</v>
      </c>
      <c r="B92" s="38">
        <f aca="true" t="shared" si="5" ref="B92:B98">C92*B$99</f>
        <v>1720.32</v>
      </c>
      <c r="C92" s="62">
        <v>0.12</v>
      </c>
    </row>
    <row r="93" spans="1:3" ht="13.5" customHeight="1">
      <c r="A93" s="17" t="s">
        <v>74</v>
      </c>
      <c r="B93" s="39">
        <f t="shared" si="5"/>
        <v>4587.52</v>
      </c>
      <c r="C93" s="78">
        <v>0.32</v>
      </c>
    </row>
    <row r="94" spans="1:3" ht="13.5" customHeight="1">
      <c r="A94" s="17" t="s">
        <v>71</v>
      </c>
      <c r="B94" s="39">
        <f t="shared" si="5"/>
        <v>5017.599999999999</v>
      </c>
      <c r="C94" s="78">
        <v>0.35</v>
      </c>
    </row>
    <row r="95" spans="1:3" ht="13.5" customHeight="1">
      <c r="A95" s="17" t="s">
        <v>72</v>
      </c>
      <c r="B95" s="39">
        <f t="shared" si="5"/>
        <v>1003.5200000000001</v>
      </c>
      <c r="C95" s="78">
        <v>0.07</v>
      </c>
    </row>
    <row r="96" spans="1:3" ht="13.5" customHeight="1">
      <c r="A96" s="17" t="s">
        <v>69</v>
      </c>
      <c r="B96" s="39">
        <f t="shared" si="5"/>
        <v>860.16</v>
      </c>
      <c r="C96" s="78">
        <v>0.06</v>
      </c>
    </row>
    <row r="97" spans="1:3" ht="13.5" customHeight="1">
      <c r="A97" s="17" t="s">
        <v>26</v>
      </c>
      <c r="B97" s="39">
        <f t="shared" si="5"/>
        <v>573.44</v>
      </c>
      <c r="C97" s="78">
        <v>0.04</v>
      </c>
    </row>
    <row r="98" spans="1:3" ht="13.5" customHeight="1" thickBot="1">
      <c r="A98" s="17" t="s">
        <v>27</v>
      </c>
      <c r="B98" s="41">
        <f t="shared" si="5"/>
        <v>573.44</v>
      </c>
      <c r="C98" s="78">
        <v>0.04</v>
      </c>
    </row>
    <row r="99" spans="1:3" ht="13.5" customHeight="1" thickBot="1">
      <c r="A99" s="50" t="s">
        <v>92</v>
      </c>
      <c r="B99" s="42">
        <v>14336</v>
      </c>
      <c r="C99" s="68">
        <f>SUM(C92:C98)</f>
        <v>1.0000000000000002</v>
      </c>
    </row>
    <row r="100" s="5" customFormat="1" ht="12.75">
      <c r="A100" s="3" t="s">
        <v>180</v>
      </c>
    </row>
    <row r="101" spans="1:3" ht="13.5" customHeight="1">
      <c r="A101" s="2" t="s">
        <v>68</v>
      </c>
      <c r="B101" s="5"/>
      <c r="C101" s="5"/>
    </row>
    <row r="103" spans="1:3" ht="19.5" customHeight="1">
      <c r="A103" s="1" t="s">
        <v>148</v>
      </c>
      <c r="B103" s="5"/>
      <c r="C103" s="5"/>
    </row>
    <row r="104" spans="1:3" ht="6.75" customHeight="1" thickBot="1">
      <c r="A104" s="4"/>
      <c r="B104" s="5"/>
      <c r="C104" s="5"/>
    </row>
    <row r="105" spans="1:3" ht="13.5" customHeight="1" thickBot="1">
      <c r="A105" s="104" t="s">
        <v>52</v>
      </c>
      <c r="B105" s="104"/>
      <c r="C105" s="104"/>
    </row>
    <row r="106" spans="1:3" ht="13.5" customHeight="1" thickBot="1">
      <c r="A106" s="24" t="s">
        <v>35</v>
      </c>
      <c r="B106" s="36" t="s">
        <v>51</v>
      </c>
      <c r="C106" s="60" t="s">
        <v>89</v>
      </c>
    </row>
    <row r="107" spans="1:3" ht="13.5" customHeight="1">
      <c r="A107" s="16" t="s">
        <v>74</v>
      </c>
      <c r="B107" s="38">
        <f aca="true" t="shared" si="6" ref="B107:B112">C107*B$113</f>
        <v>77153.28</v>
      </c>
      <c r="C107" s="62">
        <v>0.48</v>
      </c>
    </row>
    <row r="108" spans="1:3" ht="13.5" customHeight="1">
      <c r="A108" s="17" t="s">
        <v>71</v>
      </c>
      <c r="B108" s="39">
        <f t="shared" si="6"/>
        <v>38576.64</v>
      </c>
      <c r="C108" s="78">
        <v>0.24</v>
      </c>
    </row>
    <row r="109" spans="1:3" ht="13.5" customHeight="1">
      <c r="A109" s="17" t="s">
        <v>73</v>
      </c>
      <c r="B109" s="39">
        <f t="shared" si="6"/>
        <v>36969.28</v>
      </c>
      <c r="C109" s="78">
        <v>0.23</v>
      </c>
    </row>
    <row r="110" spans="1:3" ht="13.5" customHeight="1">
      <c r="A110" s="17" t="s">
        <v>72</v>
      </c>
      <c r="B110" s="39">
        <f t="shared" si="6"/>
        <v>3214.7200000000003</v>
      </c>
      <c r="C110" s="78">
        <v>0.02</v>
      </c>
    </row>
    <row r="111" spans="1:3" ht="13.5" customHeight="1">
      <c r="A111" s="17" t="s">
        <v>26</v>
      </c>
      <c r="B111" s="39">
        <f t="shared" si="6"/>
        <v>3214.7200000000003</v>
      </c>
      <c r="C111" s="78">
        <v>0.02</v>
      </c>
    </row>
    <row r="112" spans="1:3" ht="13.5" customHeight="1" thickBot="1">
      <c r="A112" s="17" t="s">
        <v>69</v>
      </c>
      <c r="B112" s="41">
        <f t="shared" si="6"/>
        <v>1607.3600000000001</v>
      </c>
      <c r="C112" s="78">
        <v>0.01</v>
      </c>
    </row>
    <row r="113" spans="1:3" ht="13.5" customHeight="1" thickBot="1">
      <c r="A113" s="50" t="s">
        <v>92</v>
      </c>
      <c r="B113" s="42">
        <v>160736</v>
      </c>
      <c r="C113" s="68">
        <f>SUM(C107:C112)</f>
        <v>1</v>
      </c>
    </row>
    <row r="114" s="5" customFormat="1" ht="12.75">
      <c r="A114" s="3" t="s">
        <v>180</v>
      </c>
    </row>
    <row r="115" spans="1:3" ht="13.5" customHeight="1">
      <c r="A115" s="2" t="s">
        <v>68</v>
      </c>
      <c r="B115" s="5"/>
      <c r="C115" s="5"/>
    </row>
    <row r="117" spans="1:3" ht="19.5" customHeight="1">
      <c r="A117" s="1" t="s">
        <v>149</v>
      </c>
      <c r="B117" s="5"/>
      <c r="C117" s="5"/>
    </row>
    <row r="118" spans="1:3" ht="6.75" customHeight="1" thickBot="1">
      <c r="A118" s="4"/>
      <c r="B118" s="5"/>
      <c r="C118" s="5"/>
    </row>
    <row r="119" spans="1:3" ht="13.5" customHeight="1" thickBot="1">
      <c r="A119" s="104" t="s">
        <v>52</v>
      </c>
      <c r="B119" s="104"/>
      <c r="C119" s="104"/>
    </row>
    <row r="120" spans="1:3" ht="13.5" customHeight="1" thickBot="1">
      <c r="A120" s="24" t="s">
        <v>35</v>
      </c>
      <c r="B120" s="36" t="s">
        <v>51</v>
      </c>
      <c r="C120" s="60" t="s">
        <v>89</v>
      </c>
    </row>
    <row r="121" spans="1:3" ht="13.5" customHeight="1">
      <c r="A121" s="16" t="s">
        <v>74</v>
      </c>
      <c r="B121" s="38">
        <f aca="true" t="shared" si="7" ref="B121:B126">C121*B$127</f>
        <v>56768.61</v>
      </c>
      <c r="C121" s="62">
        <v>0.51</v>
      </c>
    </row>
    <row r="122" spans="1:3" ht="13.5" customHeight="1">
      <c r="A122" s="17" t="s">
        <v>71</v>
      </c>
      <c r="B122" s="39">
        <f t="shared" si="7"/>
        <v>30053.97</v>
      </c>
      <c r="C122" s="78">
        <v>0.27</v>
      </c>
    </row>
    <row r="123" spans="1:3" ht="13.5" customHeight="1">
      <c r="A123" s="17" t="s">
        <v>73</v>
      </c>
      <c r="B123" s="39">
        <f t="shared" si="7"/>
        <v>21149.09</v>
      </c>
      <c r="C123" s="78">
        <v>0.19</v>
      </c>
    </row>
    <row r="124" spans="1:3" ht="13.5" customHeight="1">
      <c r="A124" s="17" t="s">
        <v>72</v>
      </c>
      <c r="B124" s="39">
        <f t="shared" si="7"/>
        <v>1113.1100000000001</v>
      </c>
      <c r="C124" s="78">
        <v>0.01</v>
      </c>
    </row>
    <row r="125" spans="1:3" ht="13.5" customHeight="1">
      <c r="A125" s="17" t="s">
        <v>26</v>
      </c>
      <c r="B125" s="39">
        <f t="shared" si="7"/>
        <v>1113.1100000000001</v>
      </c>
      <c r="C125" s="78">
        <v>0.01</v>
      </c>
    </row>
    <row r="126" spans="1:3" ht="13.5" customHeight="1" thickBot="1">
      <c r="A126" s="17" t="s">
        <v>69</v>
      </c>
      <c r="B126" s="41">
        <f t="shared" si="7"/>
        <v>1113.1100000000001</v>
      </c>
      <c r="C126" s="64">
        <v>0.01</v>
      </c>
    </row>
    <row r="127" spans="1:3" ht="13.5" customHeight="1" thickBot="1">
      <c r="A127" s="50" t="s">
        <v>92</v>
      </c>
      <c r="B127" s="42">
        <v>111311</v>
      </c>
      <c r="C127" s="68">
        <f>SUM(C121:C126)</f>
        <v>1</v>
      </c>
    </row>
    <row r="128" s="5" customFormat="1" ht="12.75">
      <c r="A128" s="3" t="s">
        <v>180</v>
      </c>
    </row>
    <row r="129" spans="1:3" ht="13.5" customHeight="1">
      <c r="A129" s="2" t="s">
        <v>68</v>
      </c>
      <c r="B129" s="5"/>
      <c r="C129" s="5"/>
    </row>
    <row r="131" spans="1:3" ht="19.5" customHeight="1">
      <c r="A131" s="1" t="s">
        <v>150</v>
      </c>
      <c r="B131" s="5"/>
      <c r="C131" s="5"/>
    </row>
    <row r="132" spans="1:3" ht="6.75" customHeight="1" thickBot="1">
      <c r="A132" s="4"/>
      <c r="B132" s="5"/>
      <c r="C132" s="5"/>
    </row>
    <row r="133" spans="1:3" ht="13.5" customHeight="1" thickBot="1">
      <c r="A133" s="104" t="s">
        <v>52</v>
      </c>
      <c r="B133" s="104"/>
      <c r="C133" s="104"/>
    </row>
    <row r="134" spans="1:3" ht="13.5" customHeight="1" thickBot="1">
      <c r="A134" s="24" t="s">
        <v>35</v>
      </c>
      <c r="B134" s="36" t="s">
        <v>51</v>
      </c>
      <c r="C134" s="60" t="s">
        <v>89</v>
      </c>
    </row>
    <row r="135" spans="1:3" ht="13.5" customHeight="1">
      <c r="A135" s="16" t="s">
        <v>74</v>
      </c>
      <c r="B135" s="38">
        <f aca="true" t="shared" si="8" ref="B135:B141">C135*B$142</f>
        <v>15109.6</v>
      </c>
      <c r="C135" s="62">
        <v>0.4</v>
      </c>
    </row>
    <row r="136" spans="1:3" ht="13.5" customHeight="1">
      <c r="A136" s="17" t="s">
        <v>73</v>
      </c>
      <c r="B136" s="39">
        <f t="shared" si="8"/>
        <v>14354.12</v>
      </c>
      <c r="C136" s="78">
        <v>0.38</v>
      </c>
    </row>
    <row r="137" spans="1:3" ht="13.5" customHeight="1">
      <c r="A137" s="17" t="s">
        <v>71</v>
      </c>
      <c r="B137" s="39">
        <f t="shared" si="8"/>
        <v>5288.360000000001</v>
      </c>
      <c r="C137" s="78">
        <v>0.14</v>
      </c>
    </row>
    <row r="138" spans="1:3" ht="13.5" customHeight="1">
      <c r="A138" s="17" t="s">
        <v>26</v>
      </c>
      <c r="B138" s="39">
        <f t="shared" si="8"/>
        <v>1133.22</v>
      </c>
      <c r="C138" s="78">
        <v>0.03</v>
      </c>
    </row>
    <row r="139" spans="1:3" ht="13.5" customHeight="1">
      <c r="A139" s="17" t="s">
        <v>72</v>
      </c>
      <c r="B139" s="39">
        <f t="shared" si="8"/>
        <v>755.48</v>
      </c>
      <c r="C139" s="78">
        <v>0.02</v>
      </c>
    </row>
    <row r="140" spans="1:3" ht="13.5" customHeight="1">
      <c r="A140" s="17" t="s">
        <v>69</v>
      </c>
      <c r="B140" s="39">
        <f t="shared" si="8"/>
        <v>755.48</v>
      </c>
      <c r="C140" s="78">
        <v>0.02</v>
      </c>
    </row>
    <row r="141" spans="1:3" ht="13.5" customHeight="1" thickBot="1">
      <c r="A141" s="17" t="s">
        <v>27</v>
      </c>
      <c r="B141" s="41">
        <f t="shared" si="8"/>
        <v>377.74</v>
      </c>
      <c r="C141" s="64">
        <v>0.01</v>
      </c>
    </row>
    <row r="142" spans="1:3" ht="13.5" customHeight="1" thickBot="1">
      <c r="A142" s="50" t="s">
        <v>92</v>
      </c>
      <c r="B142" s="42">
        <v>37774</v>
      </c>
      <c r="C142" s="68">
        <f>SUM(C135:C141)</f>
        <v>1</v>
      </c>
    </row>
    <row r="143" s="5" customFormat="1" ht="12.75">
      <c r="A143" s="3" t="s">
        <v>180</v>
      </c>
    </row>
    <row r="144" spans="1:3" ht="13.5" customHeight="1">
      <c r="A144" s="2" t="s">
        <v>68</v>
      </c>
      <c r="B144" s="5"/>
      <c r="C144" s="5"/>
    </row>
    <row r="146" spans="1:3" ht="19.5" customHeight="1">
      <c r="A146" s="1" t="s">
        <v>201</v>
      </c>
      <c r="B146" s="5"/>
      <c r="C146" s="5"/>
    </row>
    <row r="147" spans="1:3" ht="6.75" customHeight="1" thickBot="1">
      <c r="A147" s="4"/>
      <c r="B147" s="5"/>
      <c r="C147" s="5"/>
    </row>
    <row r="148" spans="1:3" ht="13.5" customHeight="1" thickBot="1">
      <c r="A148" s="104" t="s">
        <v>52</v>
      </c>
      <c r="B148" s="104"/>
      <c r="C148" s="104"/>
    </row>
    <row r="149" spans="1:3" ht="13.5" customHeight="1" thickBot="1">
      <c r="A149" s="24" t="s">
        <v>197</v>
      </c>
      <c r="B149" s="36" t="s">
        <v>51</v>
      </c>
      <c r="C149" s="60" t="s">
        <v>89</v>
      </c>
    </row>
    <row r="150" spans="1:3" ht="13.5" customHeight="1">
      <c r="A150" s="16" t="s">
        <v>151</v>
      </c>
      <c r="B150" s="38">
        <v>3401</v>
      </c>
      <c r="C150" s="62">
        <f>B150/B$154</f>
        <v>0.3079779045549217</v>
      </c>
    </row>
    <row r="151" spans="1:10" ht="13.5" customHeight="1">
      <c r="A151" s="17" t="s">
        <v>152</v>
      </c>
      <c r="B151" s="39">
        <v>2918</v>
      </c>
      <c r="C151" s="64">
        <f>B151/B$154</f>
        <v>0.26423978991216157</v>
      </c>
      <c r="J151" s="87"/>
    </row>
    <row r="152" spans="1:3" ht="13.5" customHeight="1">
      <c r="A152" s="17" t="s">
        <v>153</v>
      </c>
      <c r="B152" s="39">
        <v>2966</v>
      </c>
      <c r="C152" s="64">
        <f>B152/B$154</f>
        <v>0.26858643484560357</v>
      </c>
    </row>
    <row r="153" spans="1:3" ht="13.5" customHeight="1" thickBot="1">
      <c r="A153" s="17" t="s">
        <v>154</v>
      </c>
      <c r="B153" s="39">
        <v>1758</v>
      </c>
      <c r="C153" s="66">
        <f>B153/B$154</f>
        <v>0.15919587068731322</v>
      </c>
    </row>
    <row r="154" spans="1:3" ht="13.5" customHeight="1" thickBot="1">
      <c r="A154" s="50" t="s">
        <v>92</v>
      </c>
      <c r="B154" s="42">
        <f>SUM(B150:B153)</f>
        <v>11043</v>
      </c>
      <c r="C154" s="68">
        <f>SUM(C150:C153)</f>
        <v>1</v>
      </c>
    </row>
    <row r="155" s="5" customFormat="1" ht="12.75">
      <c r="A155" s="3" t="s">
        <v>180</v>
      </c>
    </row>
    <row r="156" spans="1:3" ht="13.5" customHeight="1">
      <c r="A156" s="2" t="s">
        <v>68</v>
      </c>
      <c r="B156" s="5"/>
      <c r="C156" s="5"/>
    </row>
  </sheetData>
  <sheetProtection/>
  <mergeCells count="11">
    <mergeCell ref="A148:C148"/>
    <mergeCell ref="A48:C48"/>
    <mergeCell ref="A63:C63"/>
    <mergeCell ref="A76:C76"/>
    <mergeCell ref="A90:C90"/>
    <mergeCell ref="A3:C3"/>
    <mergeCell ref="A18:C18"/>
    <mergeCell ref="A33:C33"/>
    <mergeCell ref="A105:C105"/>
    <mergeCell ref="A119:C119"/>
    <mergeCell ref="A133:C1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9.5" customHeight="1">
      <c r="A1" s="1" t="s">
        <v>155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35</v>
      </c>
      <c r="B4" s="36" t="s">
        <v>51</v>
      </c>
      <c r="C4" s="60" t="s">
        <v>89</v>
      </c>
    </row>
    <row r="5" spans="1:3" ht="13.5" customHeight="1">
      <c r="A5" s="16" t="s">
        <v>73</v>
      </c>
      <c r="B5" s="38">
        <f aca="true" t="shared" si="0" ref="B5:B11">C5*B$12</f>
        <v>35187.119999999995</v>
      </c>
      <c r="C5" s="62">
        <v>0.36</v>
      </c>
    </row>
    <row r="6" spans="1:3" ht="13.5" customHeight="1">
      <c r="A6" s="17" t="s">
        <v>74</v>
      </c>
      <c r="B6" s="39">
        <f t="shared" si="0"/>
        <v>19548.4</v>
      </c>
      <c r="C6" s="78">
        <v>0.2</v>
      </c>
    </row>
    <row r="7" spans="1:8" ht="13.5" customHeight="1">
      <c r="A7" s="17" t="s">
        <v>71</v>
      </c>
      <c r="B7" s="39">
        <f t="shared" si="0"/>
        <v>19548.4</v>
      </c>
      <c r="C7" s="78">
        <v>0.2</v>
      </c>
      <c r="H7" s="87"/>
    </row>
    <row r="8" spans="1:3" ht="13.5" customHeight="1">
      <c r="A8" s="17" t="s">
        <v>26</v>
      </c>
      <c r="B8" s="39">
        <f t="shared" si="0"/>
        <v>7819.360000000001</v>
      </c>
      <c r="C8" s="78">
        <v>0.08</v>
      </c>
    </row>
    <row r="9" spans="1:3" ht="13.5" customHeight="1">
      <c r="A9" s="17" t="s">
        <v>72</v>
      </c>
      <c r="B9" s="39">
        <f t="shared" si="0"/>
        <v>5864.5199999999995</v>
      </c>
      <c r="C9" s="78">
        <v>0.06</v>
      </c>
    </row>
    <row r="10" spans="1:3" ht="13.5" customHeight="1">
      <c r="A10" s="17" t="s">
        <v>69</v>
      </c>
      <c r="B10" s="39">
        <f t="shared" si="0"/>
        <v>4887.1</v>
      </c>
      <c r="C10" s="78">
        <v>0.05</v>
      </c>
    </row>
    <row r="11" spans="1:3" ht="13.5" customHeight="1" thickBot="1">
      <c r="A11" s="17" t="s">
        <v>27</v>
      </c>
      <c r="B11" s="41">
        <f t="shared" si="0"/>
        <v>4887.1</v>
      </c>
      <c r="C11" s="64">
        <v>0.05</v>
      </c>
    </row>
    <row r="12" spans="1:3" ht="13.5" customHeight="1" thickBot="1">
      <c r="A12" s="50" t="s">
        <v>92</v>
      </c>
      <c r="B12" s="42">
        <v>97742</v>
      </c>
      <c r="C12" s="68">
        <f>SUM(C5:C11)</f>
        <v>1</v>
      </c>
    </row>
    <row r="13" s="5" customFormat="1" ht="12.75">
      <c r="A13" s="3" t="s">
        <v>180</v>
      </c>
    </row>
    <row r="14" spans="1:3" ht="13.5" customHeight="1">
      <c r="A14" s="2" t="s">
        <v>68</v>
      </c>
      <c r="B14" s="5"/>
      <c r="C14" s="5"/>
    </row>
    <row r="16" spans="1:3" ht="19.5" customHeight="1">
      <c r="A16" s="1" t="s">
        <v>176</v>
      </c>
      <c r="B16" s="5"/>
      <c r="C16" s="5"/>
    </row>
    <row r="17" spans="1:3" ht="6.75" customHeight="1" thickBot="1">
      <c r="A17" s="4"/>
      <c r="B17" s="5"/>
      <c r="C17" s="5"/>
    </row>
    <row r="18" spans="1:3" ht="13.5" customHeight="1" thickBot="1">
      <c r="A18" s="104" t="s">
        <v>52</v>
      </c>
      <c r="B18" s="104"/>
      <c r="C18" s="104"/>
    </row>
    <row r="19" spans="1:3" ht="13.5" customHeight="1" thickBot="1">
      <c r="A19" s="24" t="s">
        <v>35</v>
      </c>
      <c r="B19" s="36" t="s">
        <v>51</v>
      </c>
      <c r="C19" s="60" t="s">
        <v>89</v>
      </c>
    </row>
    <row r="20" spans="1:3" ht="13.5" customHeight="1">
      <c r="A20" s="16" t="s">
        <v>74</v>
      </c>
      <c r="B20" s="38">
        <f aca="true" t="shared" si="1" ref="B20:B26">C20*B$27</f>
        <v>9212.4</v>
      </c>
      <c r="C20" s="62">
        <v>0.3</v>
      </c>
    </row>
    <row r="21" spans="1:3" ht="13.5" customHeight="1">
      <c r="A21" s="17" t="s">
        <v>71</v>
      </c>
      <c r="B21" s="39">
        <f t="shared" si="1"/>
        <v>8291.16</v>
      </c>
      <c r="C21" s="78">
        <v>0.27</v>
      </c>
    </row>
    <row r="22" spans="1:8" ht="13.5" customHeight="1">
      <c r="A22" s="17" t="s">
        <v>73</v>
      </c>
      <c r="B22" s="39">
        <f t="shared" si="1"/>
        <v>4606.2</v>
      </c>
      <c r="C22" s="78">
        <v>0.15</v>
      </c>
      <c r="H22" s="87"/>
    </row>
    <row r="23" spans="1:3" ht="13.5" customHeight="1">
      <c r="A23" s="17" t="s">
        <v>69</v>
      </c>
      <c r="B23" s="39">
        <f t="shared" si="1"/>
        <v>3377.88</v>
      </c>
      <c r="C23" s="78">
        <v>0.11</v>
      </c>
    </row>
    <row r="24" spans="1:3" ht="13.5" customHeight="1">
      <c r="A24" s="17" t="s">
        <v>72</v>
      </c>
      <c r="B24" s="39">
        <f t="shared" si="1"/>
        <v>2763.72</v>
      </c>
      <c r="C24" s="78">
        <v>0.09</v>
      </c>
    </row>
    <row r="25" spans="1:3" ht="13.5" customHeight="1">
      <c r="A25" s="17" t="s">
        <v>27</v>
      </c>
      <c r="B25" s="39">
        <f t="shared" si="1"/>
        <v>1535.4</v>
      </c>
      <c r="C25" s="78">
        <v>0.05</v>
      </c>
    </row>
    <row r="26" spans="1:3" ht="13.5" customHeight="1" thickBot="1">
      <c r="A26" s="17" t="s">
        <v>26</v>
      </c>
      <c r="B26" s="41">
        <f t="shared" si="1"/>
        <v>921.24</v>
      </c>
      <c r="C26" s="64">
        <v>0.03</v>
      </c>
    </row>
    <row r="27" spans="1:3" ht="13.5" customHeight="1" thickBot="1">
      <c r="A27" s="50" t="s">
        <v>92</v>
      </c>
      <c r="B27" s="42">
        <v>30708</v>
      </c>
      <c r="C27" s="68">
        <f>SUM(C20:C26)</f>
        <v>1</v>
      </c>
    </row>
    <row r="28" s="5" customFormat="1" ht="12.75">
      <c r="A28" s="3" t="s">
        <v>180</v>
      </c>
    </row>
    <row r="29" spans="1:3" ht="13.5" customHeight="1">
      <c r="A29" s="2" t="s">
        <v>68</v>
      </c>
      <c r="B29" s="5"/>
      <c r="C29" s="5"/>
    </row>
    <row r="31" spans="1:3" ht="19.5" customHeight="1">
      <c r="A31" s="1" t="s">
        <v>177</v>
      </c>
      <c r="B31" s="5"/>
      <c r="C31" s="5"/>
    </row>
    <row r="32" spans="1:3" ht="6.75" customHeight="1" thickBot="1">
      <c r="A32" s="4"/>
      <c r="B32" s="5"/>
      <c r="C32" s="5"/>
    </row>
    <row r="33" spans="1:3" ht="13.5" customHeight="1" thickBot="1">
      <c r="A33" s="104" t="s">
        <v>52</v>
      </c>
      <c r="B33" s="104"/>
      <c r="C33" s="104"/>
    </row>
    <row r="34" spans="1:3" ht="13.5" customHeight="1" thickBot="1">
      <c r="A34" s="24" t="s">
        <v>35</v>
      </c>
      <c r="B34" s="36" t="s">
        <v>51</v>
      </c>
      <c r="C34" s="60" t="s">
        <v>89</v>
      </c>
    </row>
    <row r="35" spans="1:3" ht="13.5" customHeight="1">
      <c r="A35" s="16" t="s">
        <v>73</v>
      </c>
      <c r="B35" s="38">
        <f aca="true" t="shared" si="2" ref="B35:B40">C35*B$41</f>
        <v>13214.42</v>
      </c>
      <c r="C35" s="62">
        <v>0.46</v>
      </c>
    </row>
    <row r="36" spans="1:3" ht="13.5" customHeight="1">
      <c r="A36" s="17" t="s">
        <v>74</v>
      </c>
      <c r="B36" s="39">
        <f t="shared" si="2"/>
        <v>5745.400000000001</v>
      </c>
      <c r="C36" s="78">
        <v>0.2</v>
      </c>
    </row>
    <row r="37" spans="1:8" ht="13.5" customHeight="1">
      <c r="A37" s="17" t="s">
        <v>71</v>
      </c>
      <c r="B37" s="39">
        <f t="shared" si="2"/>
        <v>5458.13</v>
      </c>
      <c r="C37" s="78">
        <v>0.19</v>
      </c>
      <c r="H37" s="87"/>
    </row>
    <row r="38" spans="1:3" ht="13.5" customHeight="1">
      <c r="A38" s="17" t="s">
        <v>26</v>
      </c>
      <c r="B38" s="39">
        <f t="shared" si="2"/>
        <v>2298.16</v>
      </c>
      <c r="C38" s="78">
        <v>0.08</v>
      </c>
    </row>
    <row r="39" spans="1:3" ht="13.5" customHeight="1">
      <c r="A39" s="17" t="s">
        <v>72</v>
      </c>
      <c r="B39" s="39">
        <f t="shared" si="2"/>
        <v>1723.62</v>
      </c>
      <c r="C39" s="78">
        <v>0.06</v>
      </c>
    </row>
    <row r="40" spans="1:3" ht="13.5" customHeight="1" thickBot="1">
      <c r="A40" s="17" t="s">
        <v>27</v>
      </c>
      <c r="B40" s="39">
        <f t="shared" si="2"/>
        <v>287.27</v>
      </c>
      <c r="C40" s="78">
        <v>0.01</v>
      </c>
    </row>
    <row r="41" spans="1:3" ht="13.5" customHeight="1" thickBot="1">
      <c r="A41" s="50" t="s">
        <v>92</v>
      </c>
      <c r="B41" s="42">
        <v>28727</v>
      </c>
      <c r="C41" s="68">
        <f>SUM(C35:C40)</f>
        <v>1</v>
      </c>
    </row>
    <row r="42" s="5" customFormat="1" ht="12.75">
      <c r="A42" s="3" t="s">
        <v>180</v>
      </c>
    </row>
    <row r="43" spans="1:3" ht="13.5" customHeight="1">
      <c r="A43" s="2" t="s">
        <v>68</v>
      </c>
      <c r="B43" s="5"/>
      <c r="C43" s="5"/>
    </row>
    <row r="45" spans="1:3" ht="19.5" customHeight="1">
      <c r="A45" s="1" t="s">
        <v>178</v>
      </c>
      <c r="B45" s="5"/>
      <c r="C45" s="5"/>
    </row>
    <row r="46" spans="1:3" ht="6.75" customHeight="1" thickBot="1">
      <c r="A46" s="4"/>
      <c r="B46" s="5"/>
      <c r="C46" s="5"/>
    </row>
    <row r="47" spans="1:3" ht="13.5" customHeight="1" thickBot="1">
      <c r="A47" s="104" t="s">
        <v>52</v>
      </c>
      <c r="B47" s="104"/>
      <c r="C47" s="104"/>
    </row>
    <row r="48" spans="1:3" ht="13.5" customHeight="1" thickBot="1">
      <c r="A48" s="24" t="s">
        <v>35</v>
      </c>
      <c r="B48" s="36" t="s">
        <v>51</v>
      </c>
      <c r="C48" s="60" t="s">
        <v>89</v>
      </c>
    </row>
    <row r="49" spans="1:3" ht="13.5" customHeight="1">
      <c r="A49" s="16" t="s">
        <v>73</v>
      </c>
      <c r="B49" s="38">
        <f aca="true" t="shared" si="3" ref="B49:B55">C49*B$56</f>
        <v>6125.22</v>
      </c>
      <c r="C49" s="62">
        <v>0.38</v>
      </c>
    </row>
    <row r="50" spans="1:3" ht="13.5" customHeight="1">
      <c r="A50" s="17" t="s">
        <v>71</v>
      </c>
      <c r="B50" s="39">
        <f t="shared" si="3"/>
        <v>3868.56</v>
      </c>
      <c r="C50" s="78">
        <v>0.24</v>
      </c>
    </row>
    <row r="51" spans="1:8" ht="13.5" customHeight="1">
      <c r="A51" s="17" t="s">
        <v>74</v>
      </c>
      <c r="B51" s="39">
        <f t="shared" si="3"/>
        <v>1773.09</v>
      </c>
      <c r="C51" s="78">
        <v>0.11</v>
      </c>
      <c r="H51" s="87"/>
    </row>
    <row r="52" spans="1:3" ht="13.5" customHeight="1">
      <c r="A52" s="17" t="s">
        <v>26</v>
      </c>
      <c r="B52" s="39">
        <f t="shared" si="3"/>
        <v>1773.09</v>
      </c>
      <c r="C52" s="78">
        <v>0.11</v>
      </c>
    </row>
    <row r="53" spans="1:3" ht="13.5" customHeight="1">
      <c r="A53" s="17" t="s">
        <v>27</v>
      </c>
      <c r="B53" s="39">
        <f t="shared" si="3"/>
        <v>1289.52</v>
      </c>
      <c r="C53" s="78">
        <v>0.08</v>
      </c>
    </row>
    <row r="54" spans="1:3" ht="13.5" customHeight="1">
      <c r="A54" s="17" t="s">
        <v>72</v>
      </c>
      <c r="B54" s="39">
        <f t="shared" si="3"/>
        <v>644.76</v>
      </c>
      <c r="C54" s="78">
        <v>0.04</v>
      </c>
    </row>
    <row r="55" spans="1:3" ht="13.5" customHeight="1" thickBot="1">
      <c r="A55" s="17" t="s">
        <v>69</v>
      </c>
      <c r="B55" s="41">
        <f t="shared" si="3"/>
        <v>644.76</v>
      </c>
      <c r="C55" s="64">
        <v>0.04</v>
      </c>
    </row>
    <row r="56" spans="1:3" ht="13.5" customHeight="1" thickBot="1">
      <c r="A56" s="50" t="s">
        <v>92</v>
      </c>
      <c r="B56" s="42">
        <v>16119</v>
      </c>
      <c r="C56" s="68">
        <f>SUM(C49:C55)</f>
        <v>1</v>
      </c>
    </row>
    <row r="57" s="5" customFormat="1" ht="12.75">
      <c r="A57" s="3" t="s">
        <v>180</v>
      </c>
    </row>
    <row r="58" spans="1:3" ht="13.5" customHeight="1">
      <c r="A58" s="2" t="s">
        <v>68</v>
      </c>
      <c r="B58" s="5"/>
      <c r="C58" s="5"/>
    </row>
    <row r="60" spans="1:3" ht="19.5" customHeight="1">
      <c r="A60" s="1" t="s">
        <v>179</v>
      </c>
      <c r="B60" s="5"/>
      <c r="C60" s="5"/>
    </row>
    <row r="61" spans="1:3" ht="6.75" customHeight="1" thickBot="1">
      <c r="A61" s="4"/>
      <c r="B61" s="5"/>
      <c r="C61" s="5"/>
    </row>
    <row r="62" spans="1:3" ht="13.5" customHeight="1" thickBot="1">
      <c r="A62" s="104" t="s">
        <v>52</v>
      </c>
      <c r="B62" s="104"/>
      <c r="C62" s="104"/>
    </row>
    <row r="63" spans="1:3" ht="13.5" customHeight="1" thickBot="1">
      <c r="A63" s="24" t="s">
        <v>35</v>
      </c>
      <c r="B63" s="36" t="s">
        <v>51</v>
      </c>
      <c r="C63" s="60" t="s">
        <v>89</v>
      </c>
    </row>
    <row r="64" spans="1:3" ht="13.5" customHeight="1">
      <c r="A64" s="16" t="s">
        <v>73</v>
      </c>
      <c r="B64" s="38">
        <f>C64*B$68</f>
        <v>6531.959999999999</v>
      </c>
      <c r="C64" s="62">
        <v>0.58</v>
      </c>
    </row>
    <row r="65" spans="1:8" ht="13.5" customHeight="1">
      <c r="A65" s="17" t="s">
        <v>26</v>
      </c>
      <c r="B65" s="39">
        <f>C65*B$68</f>
        <v>2590.26</v>
      </c>
      <c r="C65" s="78">
        <v>0.23</v>
      </c>
      <c r="H65" s="87"/>
    </row>
    <row r="66" spans="1:3" ht="13.5" customHeight="1">
      <c r="A66" s="17" t="s">
        <v>74</v>
      </c>
      <c r="B66" s="39">
        <f>C66*B$68</f>
        <v>1576.68</v>
      </c>
      <c r="C66" s="78">
        <v>0.14</v>
      </c>
    </row>
    <row r="67" spans="1:3" ht="13.5" customHeight="1" thickBot="1">
      <c r="A67" s="17" t="s">
        <v>27</v>
      </c>
      <c r="B67" s="41">
        <f>C67*B$68</f>
        <v>563.1</v>
      </c>
      <c r="C67" s="78">
        <v>0.05</v>
      </c>
    </row>
    <row r="68" spans="1:3" ht="13.5" customHeight="1" thickBot="1">
      <c r="A68" s="50" t="s">
        <v>92</v>
      </c>
      <c r="B68" s="42">
        <v>11262</v>
      </c>
      <c r="C68" s="68">
        <f>SUM(C64:C67)</f>
        <v>1</v>
      </c>
    </row>
    <row r="69" s="5" customFormat="1" ht="12.75">
      <c r="A69" s="3" t="s">
        <v>180</v>
      </c>
    </row>
    <row r="70" spans="1:3" ht="13.5" customHeight="1">
      <c r="A70" s="2" t="s">
        <v>68</v>
      </c>
      <c r="B70" s="5"/>
      <c r="C70" s="5"/>
    </row>
    <row r="72" spans="1:3" ht="19.5" customHeight="1">
      <c r="A72" s="1" t="s">
        <v>181</v>
      </c>
      <c r="B72" s="5"/>
      <c r="C72" s="5"/>
    </row>
    <row r="73" spans="1:3" ht="6.75" customHeight="1" thickBot="1">
      <c r="A73" s="4"/>
      <c r="B73" s="5"/>
      <c r="C73" s="5"/>
    </row>
    <row r="74" spans="1:3" ht="13.5" customHeight="1" thickBot="1">
      <c r="A74" s="104" t="s">
        <v>52</v>
      </c>
      <c r="B74" s="104"/>
      <c r="C74" s="104"/>
    </row>
    <row r="75" spans="1:3" ht="13.5" customHeight="1" thickBot="1">
      <c r="A75" s="24" t="s">
        <v>35</v>
      </c>
      <c r="B75" s="36" t="s">
        <v>51</v>
      </c>
      <c r="C75" s="60" t="s">
        <v>89</v>
      </c>
    </row>
    <row r="76" spans="1:3" ht="13.5" customHeight="1">
      <c r="A76" s="16" t="s">
        <v>73</v>
      </c>
      <c r="B76" s="38">
        <f aca="true" t="shared" si="4" ref="B76:B82">C76*B$83</f>
        <v>4784</v>
      </c>
      <c r="C76" s="62">
        <v>0.46</v>
      </c>
    </row>
    <row r="77" spans="1:3" ht="13.5" customHeight="1">
      <c r="A77" s="17" t="s">
        <v>71</v>
      </c>
      <c r="B77" s="39">
        <f t="shared" si="4"/>
        <v>1456.0000000000002</v>
      </c>
      <c r="C77" s="78">
        <v>0.14</v>
      </c>
    </row>
    <row r="78" spans="1:8" ht="13.5" customHeight="1">
      <c r="A78" s="17" t="s">
        <v>74</v>
      </c>
      <c r="B78" s="39">
        <f t="shared" si="4"/>
        <v>1248</v>
      </c>
      <c r="C78" s="78">
        <v>0.12</v>
      </c>
      <c r="H78" s="87"/>
    </row>
    <row r="79" spans="1:3" ht="13.5" customHeight="1">
      <c r="A79" s="17" t="s">
        <v>27</v>
      </c>
      <c r="B79" s="39">
        <f t="shared" si="4"/>
        <v>1144</v>
      </c>
      <c r="C79" s="78">
        <v>0.11</v>
      </c>
    </row>
    <row r="80" spans="1:3" ht="13.5" customHeight="1">
      <c r="A80" s="17" t="s">
        <v>26</v>
      </c>
      <c r="B80" s="39">
        <f t="shared" si="4"/>
        <v>1040</v>
      </c>
      <c r="C80" s="78">
        <v>0.1</v>
      </c>
    </row>
    <row r="81" spans="1:3" ht="13.5" customHeight="1">
      <c r="A81" s="17" t="s">
        <v>72</v>
      </c>
      <c r="B81" s="39">
        <f t="shared" si="4"/>
        <v>520</v>
      </c>
      <c r="C81" s="78">
        <v>0.05</v>
      </c>
    </row>
    <row r="82" spans="1:3" ht="13.5" customHeight="1" thickBot="1">
      <c r="A82" s="17" t="s">
        <v>69</v>
      </c>
      <c r="B82" s="41">
        <f t="shared" si="4"/>
        <v>208</v>
      </c>
      <c r="C82" s="64">
        <v>0.02</v>
      </c>
    </row>
    <row r="83" spans="1:3" ht="13.5" customHeight="1" thickBot="1">
      <c r="A83" s="50" t="s">
        <v>92</v>
      </c>
      <c r="B83" s="42">
        <v>10400</v>
      </c>
      <c r="C83" s="68">
        <f>SUM(C76:C82)</f>
        <v>1</v>
      </c>
    </row>
    <row r="84" s="5" customFormat="1" ht="12.75">
      <c r="A84" s="3" t="s">
        <v>180</v>
      </c>
    </row>
    <row r="85" spans="1:3" ht="13.5" customHeight="1">
      <c r="A85" s="2" t="s">
        <v>68</v>
      </c>
      <c r="B85" s="5"/>
      <c r="C85" s="5"/>
    </row>
  </sheetData>
  <sheetProtection/>
  <mergeCells count="6">
    <mergeCell ref="A3:C3"/>
    <mergeCell ref="A18:C18"/>
    <mergeCell ref="A33:C33"/>
    <mergeCell ref="A47:C47"/>
    <mergeCell ref="A62:C62"/>
    <mergeCell ref="A74:C7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3" ht="19.5" customHeight="1">
      <c r="A1" s="1" t="s">
        <v>183</v>
      </c>
      <c r="B1" s="5"/>
      <c r="C1" s="5"/>
    </row>
    <row r="2" spans="1:3" ht="6.75" customHeight="1" thickBot="1">
      <c r="A2" s="4"/>
      <c r="B2" s="5"/>
      <c r="C2" s="5"/>
    </row>
    <row r="3" spans="1:3" ht="13.5" customHeight="1" thickBot="1">
      <c r="A3" s="104" t="s">
        <v>52</v>
      </c>
      <c r="B3" s="104"/>
      <c r="C3" s="104"/>
    </row>
    <row r="4" spans="1:3" ht="13.5" customHeight="1" thickBot="1">
      <c r="A4" s="24" t="s">
        <v>35</v>
      </c>
      <c r="B4" s="36" t="s">
        <v>51</v>
      </c>
      <c r="C4" s="60" t="s">
        <v>89</v>
      </c>
    </row>
    <row r="5" spans="1:3" ht="13.5" customHeight="1">
      <c r="A5" s="16" t="s">
        <v>74</v>
      </c>
      <c r="B5" s="38">
        <f aca="true" t="shared" si="0" ref="B5:B10">C5*B$11</f>
        <v>8745.300000000001</v>
      </c>
      <c r="C5" s="62">
        <v>0.54</v>
      </c>
    </row>
    <row r="6" spans="1:3" ht="13.5" customHeight="1">
      <c r="A6" s="17" t="s">
        <v>71</v>
      </c>
      <c r="B6" s="39">
        <f t="shared" si="0"/>
        <v>3077.05</v>
      </c>
      <c r="C6" s="78">
        <v>0.19</v>
      </c>
    </row>
    <row r="7" spans="1:8" ht="13.5" customHeight="1">
      <c r="A7" s="17" t="s">
        <v>73</v>
      </c>
      <c r="B7" s="39">
        <f t="shared" si="0"/>
        <v>2105.35</v>
      </c>
      <c r="C7" s="78">
        <v>0.13</v>
      </c>
      <c r="H7" s="87"/>
    </row>
    <row r="8" spans="1:3" ht="13.5" customHeight="1">
      <c r="A8" s="17" t="s">
        <v>26</v>
      </c>
      <c r="B8" s="39">
        <f t="shared" si="0"/>
        <v>1943.3999999999999</v>
      </c>
      <c r="C8" s="78">
        <v>0.12</v>
      </c>
    </row>
    <row r="9" spans="1:3" ht="13.5" customHeight="1">
      <c r="A9" s="17" t="s">
        <v>27</v>
      </c>
      <c r="B9" s="39">
        <f t="shared" si="0"/>
        <v>161.95000000000002</v>
      </c>
      <c r="C9" s="78">
        <v>0.01</v>
      </c>
    </row>
    <row r="10" spans="1:3" ht="13.5" customHeight="1" thickBot="1">
      <c r="A10" s="17" t="s">
        <v>72</v>
      </c>
      <c r="B10" s="39">
        <f t="shared" si="0"/>
        <v>161.95000000000002</v>
      </c>
      <c r="C10" s="78">
        <v>0.01</v>
      </c>
    </row>
    <row r="11" spans="1:3" ht="13.5" customHeight="1" thickBot="1">
      <c r="A11" s="50" t="s">
        <v>92</v>
      </c>
      <c r="B11" s="42">
        <v>16195</v>
      </c>
      <c r="C11" s="68">
        <f>SUM(C5:C10)</f>
        <v>1</v>
      </c>
    </row>
    <row r="12" s="5" customFormat="1" ht="12.75">
      <c r="A12" s="3" t="s">
        <v>180</v>
      </c>
    </row>
    <row r="13" spans="1:3" ht="13.5" customHeight="1">
      <c r="A13" s="2" t="s">
        <v>68</v>
      </c>
      <c r="B13" s="5"/>
      <c r="C13" s="5"/>
    </row>
    <row r="15" spans="1:3" ht="19.5" customHeight="1">
      <c r="A15" s="1" t="s">
        <v>182</v>
      </c>
      <c r="B15" s="5"/>
      <c r="C15" s="5"/>
    </row>
    <row r="16" spans="1:3" ht="6.75" customHeight="1" thickBot="1">
      <c r="A16" s="4"/>
      <c r="B16" s="5"/>
      <c r="C16" s="5"/>
    </row>
    <row r="17" spans="1:3" ht="13.5" customHeight="1" thickBot="1">
      <c r="A17" s="104" t="s">
        <v>52</v>
      </c>
      <c r="B17" s="104"/>
      <c r="C17" s="104"/>
    </row>
    <row r="18" spans="1:3" ht="13.5" customHeight="1" thickBot="1">
      <c r="A18" s="24" t="s">
        <v>35</v>
      </c>
      <c r="B18" s="36" t="s">
        <v>51</v>
      </c>
      <c r="C18" s="60" t="s">
        <v>89</v>
      </c>
    </row>
    <row r="19" spans="1:3" ht="13.5" customHeight="1">
      <c r="A19" s="16" t="s">
        <v>74</v>
      </c>
      <c r="B19" s="38">
        <f>C19*B$23</f>
        <v>6034.91</v>
      </c>
      <c r="C19" s="62">
        <v>0.73</v>
      </c>
    </row>
    <row r="20" spans="1:3" ht="13.5" customHeight="1">
      <c r="A20" s="17" t="s">
        <v>71</v>
      </c>
      <c r="B20" s="39">
        <f>C20*B$23</f>
        <v>1240.05</v>
      </c>
      <c r="C20" s="78">
        <v>0.15</v>
      </c>
    </row>
    <row r="21" spans="1:8" ht="13.5" customHeight="1">
      <c r="A21" s="17" t="s">
        <v>73</v>
      </c>
      <c r="B21" s="39">
        <f>C21*B$23</f>
        <v>826.7</v>
      </c>
      <c r="C21" s="78">
        <v>0.1</v>
      </c>
      <c r="H21" s="87"/>
    </row>
    <row r="22" spans="1:3" ht="13.5" customHeight="1" thickBot="1">
      <c r="A22" s="17" t="s">
        <v>26</v>
      </c>
      <c r="B22" s="41">
        <f>C22*B$23</f>
        <v>165.34</v>
      </c>
      <c r="C22" s="78">
        <v>0.02</v>
      </c>
    </row>
    <row r="23" spans="1:3" ht="13.5" customHeight="1" thickBot="1">
      <c r="A23" s="50" t="s">
        <v>92</v>
      </c>
      <c r="B23" s="42">
        <v>8267</v>
      </c>
      <c r="C23" s="68">
        <f>SUM(C19:C22)</f>
        <v>1</v>
      </c>
    </row>
    <row r="24" s="5" customFormat="1" ht="12.75">
      <c r="A24" s="3" t="s">
        <v>180</v>
      </c>
    </row>
    <row r="25" spans="1:3" ht="13.5" customHeight="1">
      <c r="A25" s="2" t="s">
        <v>68</v>
      </c>
      <c r="B25" s="5"/>
      <c r="C25" s="5"/>
    </row>
    <row r="27" spans="1:3" ht="19.5" customHeight="1">
      <c r="A27" s="1" t="s">
        <v>184</v>
      </c>
      <c r="B27" s="5"/>
      <c r="C27" s="5"/>
    </row>
    <row r="28" spans="1:3" ht="6.75" customHeight="1" thickBot="1">
      <c r="A28" s="4"/>
      <c r="B28" s="5"/>
      <c r="C28" s="5"/>
    </row>
    <row r="29" spans="1:3" ht="13.5" customHeight="1" thickBot="1">
      <c r="A29" s="104" t="s">
        <v>52</v>
      </c>
      <c r="B29" s="104"/>
      <c r="C29" s="104"/>
    </row>
    <row r="30" spans="1:3" ht="13.5" customHeight="1" thickBot="1">
      <c r="A30" s="24" t="s">
        <v>35</v>
      </c>
      <c r="B30" s="36" t="s">
        <v>51</v>
      </c>
      <c r="C30" s="60" t="s">
        <v>89</v>
      </c>
    </row>
    <row r="31" spans="1:3" ht="13.5" customHeight="1">
      <c r="A31" s="16" t="s">
        <v>74</v>
      </c>
      <c r="B31" s="38">
        <f aca="true" t="shared" si="1" ref="B31:B36">C31*B$37</f>
        <v>2216.92</v>
      </c>
      <c r="C31" s="62">
        <v>0.38</v>
      </c>
    </row>
    <row r="32" spans="1:3" ht="13.5" customHeight="1">
      <c r="A32" s="17" t="s">
        <v>71</v>
      </c>
      <c r="B32" s="39">
        <f t="shared" si="1"/>
        <v>1516.8400000000001</v>
      </c>
      <c r="C32" s="78">
        <v>0.26</v>
      </c>
    </row>
    <row r="33" spans="1:8" ht="13.5" customHeight="1">
      <c r="A33" s="17" t="s">
        <v>26</v>
      </c>
      <c r="B33" s="39">
        <f t="shared" si="1"/>
        <v>1166.8</v>
      </c>
      <c r="C33" s="78">
        <v>0.2</v>
      </c>
      <c r="H33" s="87"/>
    </row>
    <row r="34" spans="1:3" ht="13.5" customHeight="1">
      <c r="A34" s="17" t="s">
        <v>73</v>
      </c>
      <c r="B34" s="39">
        <f t="shared" si="1"/>
        <v>583.4</v>
      </c>
      <c r="C34" s="78">
        <v>0.1</v>
      </c>
    </row>
    <row r="35" spans="1:3" ht="13.5" customHeight="1">
      <c r="A35" s="17" t="s">
        <v>27</v>
      </c>
      <c r="B35" s="39">
        <f t="shared" si="1"/>
        <v>175.01999999999998</v>
      </c>
      <c r="C35" s="78">
        <v>0.03</v>
      </c>
    </row>
    <row r="36" spans="1:3" ht="13.5" customHeight="1" thickBot="1">
      <c r="A36" s="17" t="s">
        <v>72</v>
      </c>
      <c r="B36" s="41">
        <f t="shared" si="1"/>
        <v>175.01999999999998</v>
      </c>
      <c r="C36" s="78">
        <v>0.03</v>
      </c>
    </row>
    <row r="37" spans="1:3" ht="13.5" customHeight="1" thickBot="1">
      <c r="A37" s="50" t="s">
        <v>92</v>
      </c>
      <c r="B37" s="42">
        <v>5834</v>
      </c>
      <c r="C37" s="68">
        <f>SUM(C31:C36)</f>
        <v>1</v>
      </c>
    </row>
    <row r="38" s="5" customFormat="1" ht="12.75">
      <c r="A38" s="3" t="s">
        <v>180</v>
      </c>
    </row>
    <row r="39" spans="1:3" ht="13.5" customHeight="1">
      <c r="A39" s="2" t="s">
        <v>68</v>
      </c>
      <c r="B39" s="5"/>
      <c r="C39" s="5"/>
    </row>
  </sheetData>
  <sheetProtection/>
  <mergeCells count="3">
    <mergeCell ref="A3:C3"/>
    <mergeCell ref="A17:C17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2013-02-19T13:11:47Z</cp:lastPrinted>
  <dcterms:created xsi:type="dcterms:W3CDTF">2006-02-24T09:38:25Z</dcterms:created>
  <dcterms:modified xsi:type="dcterms:W3CDTF">2014-09-27T06:56:05Z</dcterms:modified>
  <cp:category/>
  <cp:version/>
  <cp:contentType/>
  <cp:contentStatus/>
</cp:coreProperties>
</file>