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-4" sheetId="3" r:id="rId3"/>
    <sheet name="18.5-8" sheetId="4" r:id="rId4"/>
    <sheet name="18.9" sheetId="5" r:id="rId5"/>
    <sheet name="18.10" sheetId="6" r:id="rId6"/>
  </sheets>
  <definedNames/>
  <calcPr fullCalcOnLoad="1"/>
</workbook>
</file>

<file path=xl/sharedStrings.xml><?xml version="1.0" encoding="utf-8"?>
<sst xmlns="http://schemas.openxmlformats.org/spreadsheetml/2006/main" count="349" uniqueCount="244">
  <si>
    <t>March</t>
  </si>
  <si>
    <t>April</t>
  </si>
  <si>
    <t>May</t>
  </si>
  <si>
    <t>June</t>
  </si>
  <si>
    <t>July</t>
  </si>
  <si>
    <t>Source: Ministry of Finance</t>
  </si>
  <si>
    <t>1.1 Revenues</t>
  </si>
  <si>
    <t>1. Budget Transactions</t>
  </si>
  <si>
    <t>1.1.1 Tax Revenues</t>
  </si>
  <si>
    <t>1.1.2 Non Tax Revenues</t>
  </si>
  <si>
    <t>1.2 Expenditures</t>
  </si>
  <si>
    <t>1.2.1 General Expenditures</t>
  </si>
  <si>
    <t>1.2.2 Interest payments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</si>
  <si>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</si>
  <si>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</si>
  <si>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</si>
  <si>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</si>
  <si>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</si>
  <si>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</si>
  <si>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</si>
  <si>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</si>
  <si>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</si>
  <si>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</si>
  <si>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</si>
  <si>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</si>
  <si>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</si>
  <si>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</si>
  <si>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</si>
  <si>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</si>
  <si>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</si>
  <si>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</si>
  <si>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</si>
  <si>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</si>
  <si>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</si>
  <si>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</si>
  <si>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</si>
  <si>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</si>
  <si>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</si>
  <si>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</si>
  <si>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</si>
  <si>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</si>
  <si>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Million LBP</t>
  </si>
  <si>
    <t>Table 18.1 - Fiscal performance</t>
  </si>
  <si>
    <t>1.2.3 Foreign Debt Principal Repayment **</t>
  </si>
  <si>
    <t>Total 2012</t>
  </si>
  <si>
    <t xml:space="preserve">1.2.2.1 Domestic Debt </t>
  </si>
  <si>
    <t xml:space="preserve">1.2.2.2 Foreign Debt </t>
  </si>
  <si>
    <t xml:space="preserve">          of which Misc Tax Revenues</t>
  </si>
  <si>
    <t xml:space="preserve">          of which Customs Revenues</t>
  </si>
  <si>
    <t xml:space="preserve">          of which VAT Revenues</t>
  </si>
  <si>
    <t xml:space="preserve">          of which Telecom Revenues ***</t>
  </si>
  <si>
    <t xml:space="preserve">          of which EDL</t>
  </si>
  <si>
    <t xml:space="preserve">          of which Bud Expenditures prev years</t>
  </si>
  <si>
    <t>Billion LBP</t>
  </si>
  <si>
    <t>December 2010</t>
  </si>
  <si>
    <t>December 2011</t>
  </si>
  <si>
    <t>January-December 2010</t>
  </si>
  <si>
    <t>January-December 2011</t>
  </si>
  <si>
    <t>Change 2011/2010. %</t>
  </si>
  <si>
    <t>Budget revenue, of Which</t>
  </si>
  <si>
    <t xml:space="preserve">          Tax revenues</t>
  </si>
  <si>
    <t xml:space="preserve">          Non-tax revenues</t>
  </si>
  <si>
    <t>Treasury receipts</t>
  </si>
  <si>
    <t>Total revenues</t>
  </si>
  <si>
    <t>Tax revenues</t>
  </si>
  <si>
    <t>Taxes on income, profits, and capital gains, of which</t>
  </si>
  <si>
    <t xml:space="preserve">          Income Tax on Profits</t>
  </si>
  <si>
    <t xml:space="preserve">          Income Tax on Wages and Salaries</t>
  </si>
  <si>
    <t xml:space="preserve">          Income Tax on Capital Gains &amp; Dividends</t>
  </si>
  <si>
    <t xml:space="preserve">          Tax on Interest Income (5%)</t>
  </si>
  <si>
    <t xml:space="preserve">          Penalties on Income Tax</t>
  </si>
  <si>
    <t xml:space="preserve">          Built property tax</t>
  </si>
  <si>
    <t xml:space="preserve">          Real estate registration fees</t>
  </si>
  <si>
    <t>Other Taxes on Goods and Services, of which:</t>
  </si>
  <si>
    <t xml:space="preserve">          Private Car Registration Fees</t>
  </si>
  <si>
    <t xml:space="preserve">          Passenger Departure Tax</t>
  </si>
  <si>
    <t>Taxes on international trade, of which</t>
  </si>
  <si>
    <t>Customs</t>
  </si>
  <si>
    <t>Excises, of which</t>
  </si>
  <si>
    <t xml:space="preserve">          Gasoline Excise</t>
  </si>
  <si>
    <t xml:space="preserve">          Tobacco Excise</t>
  </si>
  <si>
    <t xml:space="preserve">          Cars Excise</t>
  </si>
  <si>
    <t>Other Tax Revenues (namely fiscal stamp fees)</t>
  </si>
  <si>
    <t>Non-Tax revenues</t>
  </si>
  <si>
    <t>Income from Public Institutions and Government Properties, of which</t>
  </si>
  <si>
    <t>Income from Non-Financial Public Enterprises, of which</t>
  </si>
  <si>
    <t xml:space="preserve">          Revenues from Casino Du Liban</t>
  </si>
  <si>
    <t xml:space="preserve">          Revenues from Port of Beirut</t>
  </si>
  <si>
    <t xml:space="preserve">          Budget Surplus of National Lottery</t>
  </si>
  <si>
    <t xml:space="preserve">          Transfer from the Telecom Surplus</t>
  </si>
  <si>
    <t>Transfer from Public Financial Institution (BDL)</t>
  </si>
  <si>
    <t>Property Income (namely rent of Rafic Hariri International Airport)</t>
  </si>
  <si>
    <t>Other Income from Public Institutions (interests)</t>
  </si>
  <si>
    <t>Administrative Fees &amp; Charges, of which</t>
  </si>
  <si>
    <t>Administrative Fees, of which</t>
  </si>
  <si>
    <t xml:space="preserve">          Notary Fees</t>
  </si>
  <si>
    <t xml:space="preserve">         Passport Fees/ Public Security</t>
  </si>
  <si>
    <t xml:space="preserve">         Vehicle Control Fees</t>
  </si>
  <si>
    <t xml:space="preserve">          Judicial Fees</t>
  </si>
  <si>
    <t xml:space="preserve">          Driving License Fees</t>
  </si>
  <si>
    <t>Administrative Charges</t>
  </si>
  <si>
    <t>Sales (Official Gazette and License Number)</t>
  </si>
  <si>
    <t>Permit Fees (mostly work permit fees)</t>
  </si>
  <si>
    <t>Other Administrative Fees &amp; Charges</t>
  </si>
  <si>
    <t>Penalties &amp; Confiscations</t>
  </si>
  <si>
    <t>Other Non-Tax Revenues (mostly retirement deductibles)</t>
  </si>
  <si>
    <t>1. Current expenditures</t>
  </si>
  <si>
    <t xml:space="preserve">     Salaries, Wages and Related Items (Article 13)</t>
  </si>
  <si>
    <t xml:space="preserve">     Retirement and End of Service Compensations, of which</t>
  </si>
  <si>
    <t xml:space="preserve">          Retirement</t>
  </si>
  <si>
    <t xml:space="preserve">          End of Service</t>
  </si>
  <si>
    <t xml:space="preserve">     Transfers to Public Institutions to Cover Salaries</t>
  </si>
  <si>
    <t>1.b Interest Payments, of which</t>
  </si>
  <si>
    <t xml:space="preserve">     Domestic Interest Payments</t>
  </si>
  <si>
    <t xml:space="preserve">     Foreign Interest Payments</t>
  </si>
  <si>
    <t>1.c Foreign Debt Principal Repayment</t>
  </si>
  <si>
    <t>1.d Materials and Supplies, of which</t>
  </si>
  <si>
    <t xml:space="preserve">     Nutrition</t>
  </si>
  <si>
    <t xml:space="preserve">    Fuel Oil</t>
  </si>
  <si>
    <t xml:space="preserve">     Medicaments</t>
  </si>
  <si>
    <t xml:space="preserve">    Accounting Adjustments for Treasury Advances</t>
  </si>
  <si>
    <t>1.e External Services</t>
  </si>
  <si>
    <t>1.f Various Transfers, of which</t>
  </si>
  <si>
    <t xml:space="preserve">    NSSF</t>
  </si>
  <si>
    <t xml:space="preserve">    Treasury advances for diesel oil subsidy</t>
  </si>
  <si>
    <t xml:space="preserve">    Special Tribunal for Lebanon</t>
  </si>
  <si>
    <t xml:space="preserve">     Gasoline subsidy for taxi drivers</t>
  </si>
  <si>
    <t>1.g Other Current, of which</t>
  </si>
  <si>
    <t xml:space="preserve">    Hospitals</t>
  </si>
  <si>
    <t xml:space="preserve">    Others (judgments &amp; reconciliations, mission costs, other)</t>
  </si>
  <si>
    <t>1.h Reserves</t>
  </si>
  <si>
    <t xml:space="preserve">    Interest subsidy</t>
  </si>
  <si>
    <t>2. Capital Expenditures</t>
  </si>
  <si>
    <t>2.a Acquisitions of Land, Buildings, for the Construction of
Roads, Ports, Airports, and Water Networks</t>
  </si>
  <si>
    <t>2.b Equipment</t>
  </si>
  <si>
    <t>2.c Construction in Progress, of which</t>
  </si>
  <si>
    <t xml:space="preserve">          Displaced Fund</t>
  </si>
  <si>
    <t xml:space="preserve">          Council of the South</t>
  </si>
  <si>
    <t xml:space="preserve">          CDR</t>
  </si>
  <si>
    <t xml:space="preserve">         Ministry of Public Work and Transport</t>
  </si>
  <si>
    <t xml:space="preserve">         Other, of which</t>
  </si>
  <si>
    <t xml:space="preserve">                 Higher Council of Relief</t>
  </si>
  <si>
    <t>2.d Maintenance</t>
  </si>
  <si>
    <t>2.e Other Expenditures Related to Fixed Capital Assets</t>
  </si>
  <si>
    <t>2.f Parliamentary Equipment and Maintenance</t>
  </si>
  <si>
    <t>3. Budget Advances</t>
  </si>
  <si>
    <t>4. Customs Administration (exc. Salaries and Wages)</t>
  </si>
  <si>
    <t>5. Treasury Expenditures</t>
  </si>
  <si>
    <t xml:space="preserve">     Municipalities</t>
  </si>
  <si>
    <t xml:space="preserve">     Guarantees</t>
  </si>
  <si>
    <t xml:space="preserve">     Deposits</t>
  </si>
  <si>
    <t xml:space="preserve">     Other, of which</t>
  </si>
  <si>
    <t xml:space="preserve">          VAT Refund</t>
  </si>
  <si>
    <t>6. Unclassified Expenditures</t>
  </si>
  <si>
    <t>7. Total Expenditures (Excluding CDR Foreign Financed)</t>
  </si>
  <si>
    <t>Transfer to Council of the South</t>
  </si>
  <si>
    <t>Transfer to Council for Development and Reconstruction (CDR)</t>
  </si>
  <si>
    <t>Transfer to the Displaced Fund</t>
  </si>
  <si>
    <t>Transfer to the Lebanese University</t>
  </si>
  <si>
    <t>Transfer to the Educational Center for Research and Development</t>
  </si>
  <si>
    <t>Interest Payments</t>
  </si>
  <si>
    <t>Local Currency Debt</t>
  </si>
  <si>
    <t>Foreign Currency Debt, of which</t>
  </si>
  <si>
    <t xml:space="preserve">     Eurobond Coupon Interest</t>
  </si>
  <si>
    <t xml:space="preserve">     Special bond Coupon Interest</t>
  </si>
  <si>
    <t xml:space="preserve">     Concessional Loans Interest Payments</t>
  </si>
  <si>
    <t>Concessional Loans Principal Repayments</t>
  </si>
  <si>
    <t>.</t>
  </si>
  <si>
    <t>January-December 2009</t>
  </si>
  <si>
    <t>Change 2009/2008. %</t>
  </si>
  <si>
    <t>Change 2010/2009. Value</t>
  </si>
  <si>
    <t>Change 2010/2009. %</t>
  </si>
  <si>
    <t xml:space="preserve">EDL of which: </t>
  </si>
  <si>
    <t xml:space="preserve">Debt service, of which: </t>
  </si>
  <si>
    <t xml:space="preserve">     C-Loans and Eurobonds, of which: </t>
  </si>
  <si>
    <t xml:space="preserve">          Principal payments </t>
  </si>
  <si>
    <t xml:space="preserve">          Interest payments </t>
  </si>
  <si>
    <t xml:space="preserve">     BDL Guaranteed Loan payments </t>
  </si>
  <si>
    <t xml:space="preserve">Reimbursement of KPC and Sonatrach </t>
  </si>
  <si>
    <t xml:space="preserve">     KPC and SPC</t>
  </si>
  <si>
    <t xml:space="preserve">     EGAS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</si>
  <si>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</si>
  <si>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</si>
  <si>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</si>
  <si>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</si>
  <si>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</si>
  <si>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</si>
  <si>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</si>
  <si>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</si>
  <si>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</si>
  <si>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</si>
  <si>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</si>
  <si>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</si>
  <si>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Total 2009</t>
  </si>
  <si>
    <t>Total 2010</t>
  </si>
  <si>
    <t>Total 2011</t>
  </si>
  <si>
    <t xml:space="preserve">     KPC &amp; SPC</t>
  </si>
  <si>
    <t xml:space="preserve"> </t>
  </si>
  <si>
    <t>Gross public debt</t>
  </si>
  <si>
    <t>a. Central Bank (Including REPOs and Loans to EDL to Finance Fuel Purchases)</t>
  </si>
  <si>
    <t>b. Commercial Banks</t>
  </si>
  <si>
    <t>c. Other Local Currency Debt (T-bills), of which</t>
  </si>
  <si>
    <t xml:space="preserve">         Public Entities</t>
  </si>
  <si>
    <t xml:space="preserve">         Contractor bonds</t>
  </si>
  <si>
    <t xml:space="preserve">     Accrued Interest Included in Debt</t>
  </si>
  <si>
    <t>Foreign Currency Debt</t>
  </si>
  <si>
    <t>a. Bilateral, Multilateral and Foreign Private Sector Loans</t>
  </si>
  <si>
    <t>b. Paris II Related Debt (Eurobonds and Loans)</t>
  </si>
  <si>
    <t>c. Paris III Related Debt (Eurobonds and Loans)</t>
  </si>
  <si>
    <t>d. Market-Issued Eurobonds</t>
  </si>
  <si>
    <t>e. Accrued Interest on Eurobonds</t>
  </si>
  <si>
    <t>f. Special T-bills in Foreign Currency</t>
  </si>
  <si>
    <t>Public Sector Deposits</t>
  </si>
  <si>
    <t>Net Debt</t>
  </si>
  <si>
    <t>Gross Market Debt</t>
  </si>
  <si>
    <t>% of Total Debt</t>
  </si>
  <si>
    <t>Table 18.2 - Total revenue</t>
  </si>
  <si>
    <t>January-December 2012</t>
  </si>
  <si>
    <t>Change 2012/2011. %</t>
  </si>
  <si>
    <t>Table 18.3 - Tax revenue</t>
  </si>
  <si>
    <t>Table 18.4 - Non-tax revenue</t>
  </si>
  <si>
    <t>Table 18.5 - Expenditure by economic classification</t>
  </si>
  <si>
    <t xml:space="preserve">    EDL</t>
  </si>
  <si>
    <t>Higher Council of Relief</t>
  </si>
  <si>
    <t>Contribution to non-public sectors</t>
  </si>
  <si>
    <t>Transfers to Directorate General of Cereals and Beetroot</t>
  </si>
  <si>
    <t>2.g Accounting Adjustments for Treasury Advances</t>
  </si>
  <si>
    <t xml:space="preserve">          Other tax refund</t>
  </si>
  <si>
    <t>Table 18.6 - Breakdown of transfers to public institutions for the coverage of salaries</t>
  </si>
  <si>
    <t>Table 18.7 - Details of debt service transactions</t>
  </si>
  <si>
    <t>Table 18.8 - Transfers to EDL (2008-2012)</t>
  </si>
  <si>
    <t>Treasury advance to EDL</t>
  </si>
  <si>
    <t xml:space="preserve">     VAT on fuel oil LC</t>
  </si>
  <si>
    <t xml:space="preserve">     Payment to EDL-contract with Karpowership</t>
  </si>
  <si>
    <t>December 2012</t>
  </si>
  <si>
    <t>Change December 2012/2011. %</t>
  </si>
  <si>
    <t>Local currency debt</t>
  </si>
  <si>
    <t>Change December 2012/2011. Value</t>
  </si>
  <si>
    <t>Table 18.9 - Monthly transfers to EDL (2009-2012)</t>
  </si>
  <si>
    <t>Taxes on property, of which</t>
  </si>
  <si>
    <t>Value added tax</t>
  </si>
  <si>
    <t>Domestic taxes on goods and services, of which</t>
  </si>
  <si>
    <t>Table 18.10 - Public debt outstanding by holder as of end‐December 2012</t>
  </si>
  <si>
    <t>1.a Personnel cost, of which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</si>
</sst>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  <numFmt numFmtId="21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1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readingOrder="1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10" fontId="12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readingOrder="1"/>
    </xf>
    <xf numFmtId="37" fontId="12" fillId="0" borderId="12" xfId="0" applyNumberFormat="1" applyFont="1" applyFill="1" applyBorder="1" applyAlignment="1">
      <alignment vertical="center"/>
    </xf>
    <xf numFmtId="37" fontId="12" fillId="0" borderId="12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3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185" fontId="12" fillId="0" borderId="14" xfId="0" applyNumberFormat="1" applyFont="1" applyFill="1" applyBorder="1" applyAlignment="1">
      <alignment vertical="center"/>
    </xf>
    <xf numFmtId="37" fontId="12" fillId="0" borderId="15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9" fontId="12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3" fontId="15" fillId="0" borderId="16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readingOrder="1"/>
    </xf>
    <xf numFmtId="0" fontId="9" fillId="0" borderId="17" xfId="0" applyFont="1" applyFill="1" applyBorder="1" applyAlignment="1">
      <alignment horizontal="left" vertical="center" wrapText="1"/>
    </xf>
    <xf numFmtId="49" fontId="9" fillId="0" borderId="17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37" fontId="12" fillId="0" borderId="10" xfId="0" applyNumberFormat="1" applyFont="1" applyFill="1" applyBorder="1" applyAlignment="1">
      <alignment horizontal="right" vertical="center" wrapText="1"/>
    </xf>
    <xf numFmtId="185" fontId="12" fillId="0" borderId="10" xfId="61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37" fontId="15" fillId="0" borderId="12" xfId="0" applyNumberFormat="1" applyFont="1" applyFill="1" applyBorder="1" applyAlignment="1">
      <alignment horizontal="right" vertical="center" wrapText="1"/>
    </xf>
    <xf numFmtId="185" fontId="12" fillId="0" borderId="12" xfId="61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37" fontId="15" fillId="0" borderId="13" xfId="0" applyNumberFormat="1" applyFont="1" applyFill="1" applyBorder="1" applyAlignment="1">
      <alignment horizontal="right" vertical="center" wrapText="1"/>
    </xf>
    <xf numFmtId="185" fontId="12" fillId="0" borderId="13" xfId="6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37" fontId="15" fillId="0" borderId="14" xfId="0" applyNumberFormat="1" applyFont="1" applyFill="1" applyBorder="1" applyAlignment="1">
      <alignment horizontal="right" vertical="center" wrapText="1"/>
    </xf>
    <xf numFmtId="185" fontId="12" fillId="0" borderId="14" xfId="61" applyNumberFormat="1" applyFont="1" applyFill="1" applyBorder="1" applyAlignment="1">
      <alignment horizontal="right" vertical="center" wrapText="1"/>
    </xf>
    <xf numFmtId="185" fontId="15" fillId="0" borderId="12" xfId="61" applyNumberFormat="1" applyFont="1" applyFill="1" applyBorder="1" applyAlignment="1">
      <alignment horizontal="right" vertical="center" wrapText="1"/>
    </xf>
    <xf numFmtId="185" fontId="15" fillId="0" borderId="13" xfId="61" applyNumberFormat="1" applyFont="1" applyFill="1" applyBorder="1" applyAlignment="1">
      <alignment horizontal="right" vertical="center" wrapText="1"/>
    </xf>
    <xf numFmtId="185" fontId="15" fillId="0" borderId="14" xfId="61" applyNumberFormat="1" applyFont="1" applyFill="1" applyBorder="1" applyAlignment="1">
      <alignment horizontal="right" vertical="center" wrapText="1"/>
    </xf>
    <xf numFmtId="37" fontId="12" fillId="0" borderId="17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15" fillId="0" borderId="15" xfId="0" applyNumberFormat="1" applyFont="1" applyFill="1" applyBorder="1" applyAlignment="1">
      <alignment horizontal="right" vertical="center" wrapText="1"/>
    </xf>
    <xf numFmtId="185" fontId="15" fillId="0" borderId="15" xfId="61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7" fontId="15" fillId="0" borderId="17" xfId="0" applyNumberFormat="1" applyFont="1" applyFill="1" applyBorder="1" applyAlignment="1">
      <alignment horizontal="right" vertical="center" wrapText="1"/>
    </xf>
    <xf numFmtId="185" fontId="15" fillId="0" borderId="17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15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37" fontId="15" fillId="0" borderId="0" xfId="0" applyNumberFormat="1" applyFont="1" applyFill="1" applyBorder="1" applyAlignment="1">
      <alignment horizontal="right" vertical="center" wrapText="1"/>
    </xf>
    <xf numFmtId="185" fontId="15" fillId="0" borderId="0" xfId="61" applyNumberFormat="1" applyFont="1" applyFill="1" applyBorder="1" applyAlignment="1">
      <alignment horizontal="right" vertical="center" wrapText="1"/>
    </xf>
    <xf numFmtId="185" fontId="15" fillId="0" borderId="16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191" fontId="12" fillId="0" borderId="10" xfId="42" applyNumberFormat="1" applyFont="1" applyFill="1" applyBorder="1" applyAlignment="1">
      <alignment horizontal="right" vertical="center" wrapText="1"/>
    </xf>
    <xf numFmtId="191" fontId="12" fillId="0" borderId="10" xfId="42" applyNumberFormat="1" applyFont="1" applyFill="1" applyBorder="1" applyAlignment="1">
      <alignment vertical="center" wrapText="1"/>
    </xf>
    <xf numFmtId="185" fontId="12" fillId="0" borderId="10" xfId="61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wrapText="1"/>
    </xf>
    <xf numFmtId="185" fontId="9" fillId="0" borderId="10" xfId="61" applyNumberFormat="1" applyFont="1" applyFill="1" applyBorder="1" applyAlignment="1">
      <alignment vertical="center" wrapText="1"/>
    </xf>
    <xf numFmtId="191" fontId="15" fillId="0" borderId="15" xfId="42" applyNumberFormat="1" applyFont="1" applyFill="1" applyBorder="1" applyAlignment="1">
      <alignment horizontal="right" vertical="center" wrapText="1"/>
    </xf>
    <xf numFmtId="191" fontId="15" fillId="0" borderId="13" xfId="42" applyNumberFormat="1" applyFont="1" applyFill="1" applyBorder="1" applyAlignment="1">
      <alignment horizontal="right" vertical="center" wrapText="1"/>
    </xf>
    <xf numFmtId="191" fontId="15" fillId="0" borderId="16" xfId="42" applyNumberFormat="1" applyFont="1" applyFill="1" applyBorder="1" applyAlignment="1">
      <alignment horizontal="right" vertical="center" wrapText="1"/>
    </xf>
    <xf numFmtId="191" fontId="15" fillId="0" borderId="12" xfId="42" applyNumberFormat="1" applyFont="1" applyFill="1" applyBorder="1" applyAlignment="1">
      <alignment horizontal="right" vertical="center" wrapText="1"/>
    </xf>
    <xf numFmtId="185" fontId="15" fillId="33" borderId="12" xfId="61" applyNumberFormat="1" applyFont="1" applyFill="1" applyBorder="1" applyAlignment="1">
      <alignment horizontal="right" vertical="center" wrapText="1"/>
    </xf>
    <xf numFmtId="191" fontId="15" fillId="0" borderId="14" xfId="42" applyNumberFormat="1" applyFont="1" applyFill="1" applyBorder="1" applyAlignment="1">
      <alignment horizontal="right" vertical="center" wrapText="1"/>
    </xf>
    <xf numFmtId="185" fontId="15" fillId="33" borderId="14" xfId="6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9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readingOrder="1"/>
    </xf>
    <xf numFmtId="3" fontId="12" fillId="0" borderId="17" xfId="0" applyNumberFormat="1" applyFont="1" applyFill="1" applyBorder="1" applyAlignment="1">
      <alignment vertical="center" readingOrder="1"/>
    </xf>
    <xf numFmtId="0" fontId="15" fillId="0" borderId="12" xfId="0" applyFont="1" applyFill="1" applyBorder="1" applyAlignment="1">
      <alignment horizontal="right" vertical="center" wrapText="1"/>
    </xf>
    <xf numFmtId="0" fontId="15" fillId="0" borderId="12" xfId="61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vertical="center" readingOrder="1"/>
    </xf>
    <xf numFmtId="0" fontId="12" fillId="0" borderId="12" xfId="0" applyFont="1" applyFill="1" applyBorder="1" applyAlignment="1">
      <alignment vertical="center" readingOrder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61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vertical="center" readingOrder="1"/>
    </xf>
    <xf numFmtId="0" fontId="12" fillId="0" borderId="13" xfId="0" applyFont="1" applyFill="1" applyBorder="1" applyAlignment="1">
      <alignment vertical="center" readingOrder="1"/>
    </xf>
    <xf numFmtId="0" fontId="9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3" xfId="61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6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readingOrder="1"/>
    </xf>
    <xf numFmtId="3" fontId="12" fillId="0" borderId="14" xfId="0" applyNumberFormat="1" applyFont="1" applyFill="1" applyBorder="1" applyAlignment="1">
      <alignment vertical="center" readingOrder="1"/>
    </xf>
    <xf numFmtId="0" fontId="0" fillId="0" borderId="0" xfId="0" applyFill="1" applyAlignment="1">
      <alignment/>
    </xf>
    <xf numFmtId="3" fontId="12" fillId="0" borderId="10" xfId="61" applyNumberFormat="1" applyFont="1" applyFill="1" applyBorder="1" applyAlignment="1">
      <alignment horizontal="right" vertical="center" wrapText="1"/>
    </xf>
    <xf numFmtId="37" fontId="12" fillId="0" borderId="10" xfId="6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readingOrder="1"/>
    </xf>
    <xf numFmtId="3" fontId="15" fillId="0" borderId="13" xfId="61" applyNumberFormat="1" applyFont="1" applyFill="1" applyBorder="1" applyAlignment="1">
      <alignment horizontal="right" vertical="center" wrapText="1"/>
    </xf>
    <xf numFmtId="3" fontId="15" fillId="0" borderId="16" xfId="61" applyNumberFormat="1" applyFont="1" applyFill="1" applyBorder="1" applyAlignment="1">
      <alignment horizontal="right" vertical="center" wrapText="1"/>
    </xf>
    <xf numFmtId="3" fontId="15" fillId="0" borderId="15" xfId="61" applyNumberFormat="1" applyFont="1" applyFill="1" applyBorder="1" applyAlignment="1">
      <alignment horizontal="right" vertical="center" wrapText="1"/>
    </xf>
    <xf numFmtId="3" fontId="12" fillId="0" borderId="13" xfId="61" applyNumberFormat="1" applyFont="1" applyFill="1" applyBorder="1" applyAlignment="1">
      <alignment horizontal="right" vertical="center" wrapText="1"/>
    </xf>
    <xf numFmtId="37" fontId="12" fillId="0" borderId="13" xfId="61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12" fillId="0" borderId="16" xfId="61" applyNumberFormat="1" applyFont="1" applyFill="1" applyBorder="1" applyAlignment="1">
      <alignment horizontal="right" vertical="center" wrapText="1"/>
    </xf>
    <xf numFmtId="185" fontId="12" fillId="0" borderId="16" xfId="61" applyNumberFormat="1" applyFont="1" applyFill="1" applyBorder="1" applyAlignment="1">
      <alignment horizontal="right" vertical="center" wrapText="1"/>
    </xf>
    <xf numFmtId="37" fontId="12" fillId="0" borderId="12" xfId="61" applyNumberFormat="1" applyFont="1" applyFill="1" applyBorder="1" applyAlignment="1">
      <alignment horizontal="right" vertical="center" wrapText="1"/>
    </xf>
    <xf numFmtId="37" fontId="12" fillId="0" borderId="14" xfId="61" applyNumberFormat="1" applyFont="1" applyFill="1" applyBorder="1" applyAlignment="1">
      <alignment horizontal="right" vertical="center" wrapText="1"/>
    </xf>
    <xf numFmtId="191" fontId="12" fillId="0" borderId="12" xfId="42" applyNumberFormat="1" applyFont="1" applyFill="1" applyBorder="1" applyAlignment="1">
      <alignment vertical="center" readingOrder="1"/>
    </xf>
    <xf numFmtId="191" fontId="12" fillId="0" borderId="13" xfId="42" applyNumberFormat="1" applyFont="1" applyFill="1" applyBorder="1" applyAlignment="1">
      <alignment vertical="center" readingOrder="1"/>
    </xf>
    <xf numFmtId="191" fontId="12" fillId="0" borderId="14" xfId="42" applyNumberFormat="1" applyFont="1" applyFill="1" applyBorder="1" applyAlignment="1">
      <alignment vertical="center" readingOrder="1"/>
    </xf>
    <xf numFmtId="37" fontId="12" fillId="0" borderId="12" xfId="42" applyNumberFormat="1" applyFont="1" applyFill="1" applyBorder="1" applyAlignment="1">
      <alignment vertical="center" readingOrder="1"/>
    </xf>
    <xf numFmtId="37" fontId="12" fillId="0" borderId="13" xfId="42" applyNumberFormat="1" applyFont="1" applyFill="1" applyBorder="1" applyAlignment="1">
      <alignment vertical="center" readingOrder="1"/>
    </xf>
    <xf numFmtId="37" fontId="12" fillId="0" borderId="14" xfId="42" applyNumberFormat="1" applyFont="1" applyFill="1" applyBorder="1" applyAlignment="1">
      <alignment vertical="center" readingOrder="1"/>
    </xf>
    <xf numFmtId="0" fontId="10" fillId="0" borderId="18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readingOrder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thickBot="1">
      <c r="A1" s="144" t="s">
        <v>33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1" customWidth="1"/>
    <col min="2" max="2" width="7.8515625" style="6" bestFit="1" customWidth="1"/>
    <col min="3" max="13" width="7.8515625" style="1" bestFit="1" customWidth="1"/>
    <col min="14" max="14" width="9.28125" style="4" bestFit="1" customWidth="1"/>
    <col min="15" max="16384" width="9.140625" style="1" customWidth="1"/>
  </cols>
  <sheetData>
    <row r="1" spans="1:2" ht="19.5" customHeight="1">
      <c r="A1" s="3" t="s">
        <v>42</v>
      </c>
      <c r="B1" s="5"/>
    </row>
    <row r="2" ht="6.75" customHeight="1" thickBot="1"/>
    <row r="3" spans="2:14" ht="13.5" customHeight="1" thickBot="1">
      <c r="B3" s="150">
        <v>2012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 customHeight="1" thickBot="1">
      <c r="A4" s="13"/>
      <c r="B4" s="38" t="s">
        <v>34</v>
      </c>
      <c r="C4" s="38" t="s">
        <v>35</v>
      </c>
      <c r="D4" s="38" t="s">
        <v>0</v>
      </c>
      <c r="E4" s="38" t="s">
        <v>1</v>
      </c>
      <c r="F4" s="38" t="s">
        <v>2</v>
      </c>
      <c r="G4" s="38" t="s">
        <v>3</v>
      </c>
      <c r="H4" s="38" t="s">
        <v>4</v>
      </c>
      <c r="I4" s="38" t="s">
        <v>36</v>
      </c>
      <c r="J4" s="38" t="s">
        <v>37</v>
      </c>
      <c r="K4" s="38" t="s">
        <v>38</v>
      </c>
      <c r="L4" s="38" t="s">
        <v>39</v>
      </c>
      <c r="M4" s="38" t="s">
        <v>40</v>
      </c>
      <c r="N4" s="31" t="s">
        <v>44</v>
      </c>
    </row>
    <row r="5" spans="1:14" ht="12" customHeight="1" thickBot="1">
      <c r="A5" s="13"/>
      <c r="B5" s="149" t="s">
        <v>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" customHeight="1" thickBot="1">
      <c r="A6" s="151" t="s">
        <v>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15" customHeight="1" thickBot="1">
      <c r="A7" s="7" t="s">
        <v>6</v>
      </c>
      <c r="B7" s="8">
        <f>B8+B12</f>
        <v>1431438</v>
      </c>
      <c r="C7" s="8">
        <f aca="true" t="shared" si="0" ref="C7:N7">C8+C12</f>
        <v>893635</v>
      </c>
      <c r="D7" s="8">
        <f t="shared" si="0"/>
        <v>1027034</v>
      </c>
      <c r="E7" s="8">
        <f t="shared" si="0"/>
        <v>1202408</v>
      </c>
      <c r="F7" s="8">
        <f t="shared" si="0"/>
        <v>1362120</v>
      </c>
      <c r="G7" s="8">
        <f t="shared" si="0"/>
        <v>1415678</v>
      </c>
      <c r="H7" s="8">
        <f t="shared" si="0"/>
        <v>1283491</v>
      </c>
      <c r="I7" s="8">
        <f t="shared" si="0"/>
        <v>837937</v>
      </c>
      <c r="J7" s="8">
        <f t="shared" si="0"/>
        <v>886133</v>
      </c>
      <c r="K7" s="8">
        <f t="shared" si="0"/>
        <v>1306536</v>
      </c>
      <c r="L7" s="8">
        <f t="shared" si="0"/>
        <v>817438</v>
      </c>
      <c r="M7" s="8">
        <f t="shared" si="0"/>
        <v>1009390</v>
      </c>
      <c r="N7" s="8">
        <f t="shared" si="0"/>
        <v>13473238</v>
      </c>
    </row>
    <row r="8" spans="1:14" ht="15" customHeight="1">
      <c r="A8" s="14" t="s">
        <v>8</v>
      </c>
      <c r="B8" s="15">
        <v>1134262</v>
      </c>
      <c r="C8" s="15">
        <v>628688</v>
      </c>
      <c r="D8" s="15">
        <v>769606</v>
      </c>
      <c r="E8" s="15">
        <v>947176</v>
      </c>
      <c r="F8" s="15">
        <v>997714</v>
      </c>
      <c r="G8" s="15">
        <v>1168330</v>
      </c>
      <c r="H8" s="15">
        <v>1024661</v>
      </c>
      <c r="I8" s="15">
        <v>597144</v>
      </c>
      <c r="J8" s="15">
        <v>637746</v>
      </c>
      <c r="K8" s="15">
        <v>1026714</v>
      </c>
      <c r="L8" s="15">
        <v>584186</v>
      </c>
      <c r="M8" s="15">
        <v>671022</v>
      </c>
      <c r="N8" s="33">
        <f aca="true" t="shared" si="1" ref="N8:N13">SUM(B8:M8)</f>
        <v>10187249</v>
      </c>
    </row>
    <row r="9" spans="1:14" ht="15" customHeight="1">
      <c r="A9" s="16" t="s">
        <v>47</v>
      </c>
      <c r="B9" s="17">
        <v>488803</v>
      </c>
      <c r="C9" s="17">
        <v>258393</v>
      </c>
      <c r="D9" s="17">
        <v>383170</v>
      </c>
      <c r="E9" s="17">
        <v>362416</v>
      </c>
      <c r="F9" s="17">
        <v>596724</v>
      </c>
      <c r="G9" s="17">
        <v>786985</v>
      </c>
      <c r="H9" s="17">
        <v>366682</v>
      </c>
      <c r="I9" s="17">
        <v>235243</v>
      </c>
      <c r="J9" s="17">
        <v>272628</v>
      </c>
      <c r="K9" s="17">
        <v>373654</v>
      </c>
      <c r="L9" s="17">
        <v>223404</v>
      </c>
      <c r="M9" s="17">
        <v>312050</v>
      </c>
      <c r="N9" s="34">
        <f t="shared" si="1"/>
        <v>4660152</v>
      </c>
    </row>
    <row r="10" spans="1:14" ht="15" customHeight="1">
      <c r="A10" s="16" t="s">
        <v>48</v>
      </c>
      <c r="B10" s="17">
        <v>180419</v>
      </c>
      <c r="C10" s="17">
        <v>168467</v>
      </c>
      <c r="D10" s="17">
        <v>180125</v>
      </c>
      <c r="E10" s="17">
        <v>166587</v>
      </c>
      <c r="F10" s="17">
        <v>203654</v>
      </c>
      <c r="G10" s="17">
        <v>194103</v>
      </c>
      <c r="H10" s="17">
        <v>216064</v>
      </c>
      <c r="I10" s="17">
        <v>180563</v>
      </c>
      <c r="J10" s="17">
        <v>187259</v>
      </c>
      <c r="K10" s="17">
        <v>204565</v>
      </c>
      <c r="L10" s="17">
        <v>186903</v>
      </c>
      <c r="M10" s="17">
        <v>182392</v>
      </c>
      <c r="N10" s="34">
        <f t="shared" si="1"/>
        <v>2251101</v>
      </c>
    </row>
    <row r="11" spans="1:14" ht="15" customHeight="1">
      <c r="A11" s="16" t="s">
        <v>49</v>
      </c>
      <c r="B11" s="17">
        <v>465040</v>
      </c>
      <c r="C11" s="17">
        <v>201828</v>
      </c>
      <c r="D11" s="17">
        <v>206311</v>
      </c>
      <c r="E11" s="17">
        <v>418173</v>
      </c>
      <c r="F11" s="17">
        <v>197336</v>
      </c>
      <c r="G11" s="17">
        <v>187242</v>
      </c>
      <c r="H11" s="17">
        <v>441915</v>
      </c>
      <c r="I11" s="17">
        <v>181338</v>
      </c>
      <c r="J11" s="17">
        <v>177859</v>
      </c>
      <c r="K11" s="17">
        <v>448495</v>
      </c>
      <c r="L11" s="17">
        <v>173879</v>
      </c>
      <c r="M11" s="17">
        <v>176580</v>
      </c>
      <c r="N11" s="34">
        <f t="shared" si="1"/>
        <v>3275996</v>
      </c>
    </row>
    <row r="12" spans="1:14" ht="15" customHeight="1">
      <c r="A12" s="16" t="s">
        <v>9</v>
      </c>
      <c r="B12" s="17">
        <v>297176</v>
      </c>
      <c r="C12" s="17">
        <v>264947</v>
      </c>
      <c r="D12" s="17">
        <v>257428</v>
      </c>
      <c r="E12" s="17">
        <v>255232</v>
      </c>
      <c r="F12" s="17">
        <v>364406</v>
      </c>
      <c r="G12" s="17">
        <v>247348</v>
      </c>
      <c r="H12" s="17">
        <v>258830</v>
      </c>
      <c r="I12" s="17">
        <v>240793</v>
      </c>
      <c r="J12" s="17">
        <v>248387</v>
      </c>
      <c r="K12" s="17">
        <v>279822</v>
      </c>
      <c r="L12" s="17">
        <v>233252</v>
      </c>
      <c r="M12" s="17">
        <v>338368</v>
      </c>
      <c r="N12" s="34">
        <f t="shared" si="1"/>
        <v>3285989</v>
      </c>
    </row>
    <row r="13" spans="1:14" ht="15" customHeight="1" thickBot="1">
      <c r="A13" s="51" t="s">
        <v>50</v>
      </c>
      <c r="B13" s="52">
        <v>173456</v>
      </c>
      <c r="C13" s="52">
        <v>181889</v>
      </c>
      <c r="D13" s="52">
        <v>164827</v>
      </c>
      <c r="E13" s="52">
        <v>178376</v>
      </c>
      <c r="F13" s="52">
        <v>196057</v>
      </c>
      <c r="G13" s="52">
        <v>171147</v>
      </c>
      <c r="H13" s="52">
        <v>194935</v>
      </c>
      <c r="I13" s="52">
        <v>164172</v>
      </c>
      <c r="J13" s="52">
        <v>182525</v>
      </c>
      <c r="K13" s="52">
        <v>195066</v>
      </c>
      <c r="L13" s="52">
        <v>154292</v>
      </c>
      <c r="M13" s="52">
        <v>198981</v>
      </c>
      <c r="N13" s="50">
        <f t="shared" si="1"/>
        <v>2155723</v>
      </c>
    </row>
    <row r="14" spans="1:14" ht="15" customHeight="1" thickBot="1">
      <c r="A14" s="9" t="s">
        <v>10</v>
      </c>
      <c r="B14" s="8">
        <f>B15+B18+B21</f>
        <v>1330605</v>
      </c>
      <c r="C14" s="8">
        <f aca="true" t="shared" si="2" ref="C14:N14">C15+C18+C21</f>
        <v>979305</v>
      </c>
      <c r="D14" s="8">
        <f t="shared" si="2"/>
        <v>1455985</v>
      </c>
      <c r="E14" s="8">
        <f t="shared" si="2"/>
        <v>1498122</v>
      </c>
      <c r="F14" s="8">
        <f t="shared" si="2"/>
        <v>1327764</v>
      </c>
      <c r="G14" s="8">
        <f t="shared" si="2"/>
        <v>1128035</v>
      </c>
      <c r="H14" s="8">
        <f t="shared" si="2"/>
        <v>1225496</v>
      </c>
      <c r="I14" s="8">
        <f t="shared" si="2"/>
        <v>1015229</v>
      </c>
      <c r="J14" s="8">
        <f t="shared" si="2"/>
        <v>1276091</v>
      </c>
      <c r="K14" s="8">
        <f t="shared" si="2"/>
        <v>1390028</v>
      </c>
      <c r="L14" s="8">
        <f t="shared" si="2"/>
        <v>1470212</v>
      </c>
      <c r="M14" s="8">
        <f t="shared" si="2"/>
        <v>1208918</v>
      </c>
      <c r="N14" s="8">
        <f t="shared" si="2"/>
        <v>15305790</v>
      </c>
    </row>
    <row r="15" spans="1:14" ht="15" customHeight="1">
      <c r="A15" s="14" t="s">
        <v>11</v>
      </c>
      <c r="B15" s="15">
        <v>1016275</v>
      </c>
      <c r="C15" s="15">
        <v>689625</v>
      </c>
      <c r="D15" s="15">
        <v>784543</v>
      </c>
      <c r="E15" s="15">
        <v>839673</v>
      </c>
      <c r="F15" s="15">
        <v>801019</v>
      </c>
      <c r="G15" s="15">
        <v>716530</v>
      </c>
      <c r="H15" s="15">
        <v>931982</v>
      </c>
      <c r="I15" s="15">
        <v>749095</v>
      </c>
      <c r="J15" s="15">
        <v>625381</v>
      </c>
      <c r="K15" s="15">
        <v>783574</v>
      </c>
      <c r="L15" s="15">
        <v>809589</v>
      </c>
      <c r="M15" s="15">
        <v>806548</v>
      </c>
      <c r="N15" s="33">
        <f>SUM(B15:M15)</f>
        <v>9553834</v>
      </c>
    </row>
    <row r="16" spans="1:14" ht="15" customHeight="1">
      <c r="A16" s="48" t="s">
        <v>51</v>
      </c>
      <c r="B16" s="49">
        <v>354621</v>
      </c>
      <c r="C16" s="49">
        <v>189180</v>
      </c>
      <c r="D16" s="49">
        <v>271732</v>
      </c>
      <c r="E16" s="49">
        <v>260504</v>
      </c>
      <c r="F16" s="49">
        <v>333075</v>
      </c>
      <c r="G16" s="49">
        <v>69984</v>
      </c>
      <c r="H16" s="49">
        <v>386525</v>
      </c>
      <c r="I16" s="49">
        <v>306042</v>
      </c>
      <c r="J16" s="49">
        <v>449590</v>
      </c>
      <c r="K16" s="49">
        <v>199832</v>
      </c>
      <c r="L16" s="49">
        <v>482277</v>
      </c>
      <c r="M16" s="49">
        <v>104895</v>
      </c>
      <c r="N16" s="34">
        <f aca="true" t="shared" si="3" ref="N16:N21">SUM(B16:M16)</f>
        <v>3408257</v>
      </c>
    </row>
    <row r="17" spans="1:14" ht="15" customHeight="1">
      <c r="A17" s="48" t="s">
        <v>52</v>
      </c>
      <c r="B17" s="49">
        <v>345043</v>
      </c>
      <c r="C17" s="49">
        <v>143710</v>
      </c>
      <c r="D17" s="49">
        <v>25893</v>
      </c>
      <c r="E17" s="49">
        <v>8761</v>
      </c>
      <c r="F17" s="49">
        <v>3305</v>
      </c>
      <c r="G17" s="49">
        <v>1322</v>
      </c>
      <c r="H17" s="49">
        <v>2859</v>
      </c>
      <c r="I17" s="49">
        <v>694</v>
      </c>
      <c r="J17" s="49">
        <v>776</v>
      </c>
      <c r="K17" s="49">
        <v>291</v>
      </c>
      <c r="L17" s="49">
        <v>1601</v>
      </c>
      <c r="M17" s="49">
        <v>352430</v>
      </c>
      <c r="N17" s="34">
        <f t="shared" si="3"/>
        <v>886685</v>
      </c>
    </row>
    <row r="18" spans="1:14" ht="15" customHeight="1">
      <c r="A18" s="48" t="s">
        <v>12</v>
      </c>
      <c r="B18" s="49">
        <v>280111</v>
      </c>
      <c r="C18" s="49">
        <v>274978</v>
      </c>
      <c r="D18" s="49">
        <v>654087</v>
      </c>
      <c r="E18" s="49">
        <v>636247</v>
      </c>
      <c r="F18" s="49">
        <v>492558</v>
      </c>
      <c r="G18" s="49">
        <v>398737</v>
      </c>
      <c r="H18" s="49">
        <v>269570</v>
      </c>
      <c r="I18" s="49">
        <v>251877</v>
      </c>
      <c r="J18" s="49">
        <v>609478</v>
      </c>
      <c r="K18" s="49">
        <v>572176</v>
      </c>
      <c r="L18" s="49">
        <v>622871</v>
      </c>
      <c r="M18" s="49">
        <v>394466</v>
      </c>
      <c r="N18" s="34">
        <f t="shared" si="3"/>
        <v>5457156</v>
      </c>
    </row>
    <row r="19" spans="1:14" ht="15" customHeight="1">
      <c r="A19" s="48" t="s">
        <v>45</v>
      </c>
      <c r="B19" s="49">
        <v>202146</v>
      </c>
      <c r="C19" s="49">
        <v>230044</v>
      </c>
      <c r="D19" s="49">
        <v>381721</v>
      </c>
      <c r="E19" s="49">
        <v>353368</v>
      </c>
      <c r="F19" s="49">
        <v>264482</v>
      </c>
      <c r="G19" s="49">
        <v>283801</v>
      </c>
      <c r="H19" s="49">
        <v>192977</v>
      </c>
      <c r="I19" s="49">
        <v>208571</v>
      </c>
      <c r="J19" s="49">
        <v>353180</v>
      </c>
      <c r="K19" s="49">
        <v>364659</v>
      </c>
      <c r="L19" s="49">
        <v>254633</v>
      </c>
      <c r="M19" s="49">
        <v>243724</v>
      </c>
      <c r="N19" s="34">
        <f t="shared" si="3"/>
        <v>3333306</v>
      </c>
    </row>
    <row r="20" spans="1:14" ht="15" customHeight="1">
      <c r="A20" s="48" t="s">
        <v>46</v>
      </c>
      <c r="B20" s="49">
        <v>77965</v>
      </c>
      <c r="C20" s="49">
        <v>44934</v>
      </c>
      <c r="D20" s="49">
        <v>272366</v>
      </c>
      <c r="E20" s="49">
        <v>282879</v>
      </c>
      <c r="F20" s="49">
        <v>228076</v>
      </c>
      <c r="G20" s="49">
        <v>114936</v>
      </c>
      <c r="H20" s="49">
        <v>76593</v>
      </c>
      <c r="I20" s="49">
        <v>43306</v>
      </c>
      <c r="J20" s="49">
        <v>256298</v>
      </c>
      <c r="K20" s="49">
        <v>207517</v>
      </c>
      <c r="L20" s="49">
        <v>368238</v>
      </c>
      <c r="M20" s="49">
        <v>150742</v>
      </c>
      <c r="N20" s="34">
        <f t="shared" si="3"/>
        <v>2123850</v>
      </c>
    </row>
    <row r="21" spans="1:14" ht="15" customHeight="1" thickBot="1">
      <c r="A21" s="48" t="s">
        <v>43</v>
      </c>
      <c r="B21" s="49">
        <v>34219</v>
      </c>
      <c r="C21" s="49">
        <v>14702</v>
      </c>
      <c r="D21" s="49">
        <v>17355</v>
      </c>
      <c r="E21" s="49">
        <v>22202</v>
      </c>
      <c r="F21" s="49">
        <v>34187</v>
      </c>
      <c r="G21" s="49">
        <v>12768</v>
      </c>
      <c r="H21" s="49">
        <v>23944</v>
      </c>
      <c r="I21" s="49">
        <v>14257</v>
      </c>
      <c r="J21" s="49">
        <v>41232</v>
      </c>
      <c r="K21" s="49">
        <v>34278</v>
      </c>
      <c r="L21" s="49">
        <v>37752</v>
      </c>
      <c r="M21" s="49">
        <v>7904</v>
      </c>
      <c r="N21" s="35">
        <f t="shared" si="3"/>
        <v>294800</v>
      </c>
    </row>
    <row r="22" spans="1:14" ht="15" customHeight="1" thickBot="1">
      <c r="A22" s="148" t="s">
        <v>13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ht="15" customHeight="1">
      <c r="A23" s="19" t="s">
        <v>13</v>
      </c>
      <c r="B23" s="40">
        <f aca="true" t="shared" si="4" ref="B23:M23">B7-B14</f>
        <v>100833</v>
      </c>
      <c r="C23" s="40">
        <f t="shared" si="4"/>
        <v>-85670</v>
      </c>
      <c r="D23" s="40">
        <f t="shared" si="4"/>
        <v>-428951</v>
      </c>
      <c r="E23" s="40">
        <f t="shared" si="4"/>
        <v>-295714</v>
      </c>
      <c r="F23" s="40">
        <f t="shared" si="4"/>
        <v>34356</v>
      </c>
      <c r="G23" s="40">
        <f t="shared" si="4"/>
        <v>287643</v>
      </c>
      <c r="H23" s="40">
        <f t="shared" si="4"/>
        <v>57995</v>
      </c>
      <c r="I23" s="40">
        <f t="shared" si="4"/>
        <v>-177292</v>
      </c>
      <c r="J23" s="40">
        <f t="shared" si="4"/>
        <v>-389958</v>
      </c>
      <c r="K23" s="40">
        <f t="shared" si="4"/>
        <v>-83492</v>
      </c>
      <c r="L23" s="40">
        <f t="shared" si="4"/>
        <v>-652774</v>
      </c>
      <c r="M23" s="40">
        <f t="shared" si="4"/>
        <v>-199528</v>
      </c>
      <c r="N23" s="39">
        <f>SUM(B23:M23)</f>
        <v>-1832552</v>
      </c>
    </row>
    <row r="24" spans="1:14" ht="15" customHeight="1">
      <c r="A24" s="20" t="s">
        <v>14</v>
      </c>
      <c r="B24" s="41">
        <f aca="true" t="shared" si="5" ref="B24:N24">B23/B14</f>
        <v>0.07577981444530871</v>
      </c>
      <c r="C24" s="41">
        <f t="shared" si="5"/>
        <v>-0.0874804070233482</v>
      </c>
      <c r="D24" s="41">
        <f t="shared" si="5"/>
        <v>-0.29461223845025875</v>
      </c>
      <c r="E24" s="41">
        <f t="shared" si="5"/>
        <v>-0.19738979869463236</v>
      </c>
      <c r="F24" s="41">
        <f t="shared" si="5"/>
        <v>0.025875080210037326</v>
      </c>
      <c r="G24" s="41">
        <f t="shared" si="5"/>
        <v>0.25499474750340195</v>
      </c>
      <c r="H24" s="41">
        <f t="shared" si="5"/>
        <v>0.04732369587497633</v>
      </c>
      <c r="I24" s="41">
        <f t="shared" si="5"/>
        <v>-0.17463252133262544</v>
      </c>
      <c r="J24" s="41">
        <f t="shared" si="5"/>
        <v>-0.3055879243721647</v>
      </c>
      <c r="K24" s="41">
        <f t="shared" si="5"/>
        <v>-0.060064977108374794</v>
      </c>
      <c r="L24" s="41">
        <f t="shared" si="5"/>
        <v>-0.443999912937726</v>
      </c>
      <c r="M24" s="41">
        <f t="shared" si="5"/>
        <v>-0.16504676082248754</v>
      </c>
      <c r="N24" s="42">
        <f t="shared" si="5"/>
        <v>-0.11972933118774007</v>
      </c>
    </row>
    <row r="25" spans="1:14" ht="15" customHeight="1">
      <c r="A25" s="21" t="s">
        <v>15</v>
      </c>
      <c r="B25" s="22">
        <f aca="true" t="shared" si="6" ref="B25:M25">B7-B15</f>
        <v>415163</v>
      </c>
      <c r="C25" s="22">
        <f t="shared" si="6"/>
        <v>204010</v>
      </c>
      <c r="D25" s="22">
        <f t="shared" si="6"/>
        <v>242491</v>
      </c>
      <c r="E25" s="22">
        <f t="shared" si="6"/>
        <v>362735</v>
      </c>
      <c r="F25" s="22">
        <f t="shared" si="6"/>
        <v>561101</v>
      </c>
      <c r="G25" s="22">
        <f t="shared" si="6"/>
        <v>699148</v>
      </c>
      <c r="H25" s="22">
        <f t="shared" si="6"/>
        <v>351509</v>
      </c>
      <c r="I25" s="22">
        <f t="shared" si="6"/>
        <v>88842</v>
      </c>
      <c r="J25" s="22">
        <f t="shared" si="6"/>
        <v>260752</v>
      </c>
      <c r="K25" s="22">
        <f t="shared" si="6"/>
        <v>522962</v>
      </c>
      <c r="L25" s="22">
        <f t="shared" si="6"/>
        <v>7849</v>
      </c>
      <c r="M25" s="22">
        <f t="shared" si="6"/>
        <v>202842</v>
      </c>
      <c r="N25" s="34">
        <f>SUM(B25:M25)</f>
        <v>3919404</v>
      </c>
    </row>
    <row r="26" spans="1:14" ht="15" customHeight="1" thickBot="1">
      <c r="A26" s="23" t="s">
        <v>14</v>
      </c>
      <c r="B26" s="43">
        <f aca="true" t="shared" si="7" ref="B26:N26">B25/B14</f>
        <v>0.31201070189876035</v>
      </c>
      <c r="C26" s="43">
        <f t="shared" si="7"/>
        <v>0.2083212073868713</v>
      </c>
      <c r="D26" s="43">
        <f t="shared" si="7"/>
        <v>0.16654773229119804</v>
      </c>
      <c r="E26" s="43">
        <f t="shared" si="7"/>
        <v>0.2421264756808858</v>
      </c>
      <c r="F26" s="43">
        <f t="shared" si="7"/>
        <v>0.4225909122404283</v>
      </c>
      <c r="G26" s="43">
        <f t="shared" si="7"/>
        <v>0.6197928255772206</v>
      </c>
      <c r="H26" s="43">
        <f t="shared" si="7"/>
        <v>0.28682998557318834</v>
      </c>
      <c r="I26" s="43">
        <f t="shared" si="7"/>
        <v>0.08750932055723389</v>
      </c>
      <c r="J26" s="43">
        <f t="shared" si="7"/>
        <v>0.2043365245895473</v>
      </c>
      <c r="K26" s="43">
        <f t="shared" si="7"/>
        <v>0.37622407606177716</v>
      </c>
      <c r="L26" s="43">
        <f t="shared" si="7"/>
        <v>0.005338685849387707</v>
      </c>
      <c r="M26" s="43">
        <f t="shared" si="7"/>
        <v>0.1677880551038201</v>
      </c>
      <c r="N26" s="44">
        <f t="shared" si="7"/>
        <v>0.2560732899118569</v>
      </c>
    </row>
    <row r="27" spans="1:14" ht="15" customHeight="1" thickBot="1">
      <c r="A27" s="152" t="s">
        <v>16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ht="15" customHeight="1" thickBot="1">
      <c r="A28" s="9" t="s">
        <v>17</v>
      </c>
      <c r="B28" s="8">
        <f>SUM(B29:B32)</f>
        <v>75309</v>
      </c>
      <c r="C28" s="8">
        <f aca="true" t="shared" si="8" ref="C28:M28">SUM(C29:C32)</f>
        <v>32605</v>
      </c>
      <c r="D28" s="8">
        <f t="shared" si="8"/>
        <v>61958</v>
      </c>
      <c r="E28" s="8">
        <f t="shared" si="8"/>
        <v>39863</v>
      </c>
      <c r="F28" s="8">
        <f t="shared" si="8"/>
        <v>45653</v>
      </c>
      <c r="G28" s="8">
        <f t="shared" si="8"/>
        <v>54258</v>
      </c>
      <c r="H28" s="8">
        <f t="shared" si="8"/>
        <v>93824</v>
      </c>
      <c r="I28" s="8">
        <f t="shared" si="8"/>
        <v>46798</v>
      </c>
      <c r="J28" s="8">
        <f t="shared" si="8"/>
        <v>44336</v>
      </c>
      <c r="K28" s="8">
        <f t="shared" si="8"/>
        <v>65734</v>
      </c>
      <c r="L28" s="8">
        <f t="shared" si="8"/>
        <v>43904</v>
      </c>
      <c r="M28" s="8">
        <f t="shared" si="8"/>
        <v>86301</v>
      </c>
      <c r="N28" s="32">
        <f aca="true" t="shared" si="9" ref="N28:N35">SUM(B28:M28)</f>
        <v>690543</v>
      </c>
    </row>
    <row r="29" spans="1:14" ht="15" customHeight="1">
      <c r="A29" s="24" t="s">
        <v>18</v>
      </c>
      <c r="B29" s="15">
        <v>8508</v>
      </c>
      <c r="C29" s="15">
        <v>6366</v>
      </c>
      <c r="D29" s="15">
        <v>31530</v>
      </c>
      <c r="E29" s="15">
        <v>9454</v>
      </c>
      <c r="F29" s="15">
        <v>17900</v>
      </c>
      <c r="G29" s="15">
        <v>25449</v>
      </c>
      <c r="H29" s="15">
        <v>19807</v>
      </c>
      <c r="I29" s="15">
        <v>15155</v>
      </c>
      <c r="J29" s="15">
        <v>11887</v>
      </c>
      <c r="K29" s="15">
        <v>20282</v>
      </c>
      <c r="L29" s="15">
        <v>12844</v>
      </c>
      <c r="M29" s="15">
        <v>20141</v>
      </c>
      <c r="N29" s="33">
        <f t="shared" si="9"/>
        <v>199323</v>
      </c>
    </row>
    <row r="30" spans="1:14" ht="15" customHeight="1">
      <c r="A30" s="25" t="s">
        <v>19</v>
      </c>
      <c r="B30" s="17">
        <v>50281</v>
      </c>
      <c r="C30" s="17">
        <v>13931</v>
      </c>
      <c r="D30" s="17">
        <v>15612</v>
      </c>
      <c r="E30" s="17">
        <v>14323</v>
      </c>
      <c r="F30" s="17">
        <v>16959</v>
      </c>
      <c r="G30" s="17">
        <v>16745</v>
      </c>
      <c r="H30" s="17">
        <v>60842</v>
      </c>
      <c r="I30" s="17">
        <v>15509</v>
      </c>
      <c r="J30" s="17">
        <v>15448</v>
      </c>
      <c r="K30" s="17">
        <v>15855</v>
      </c>
      <c r="L30" s="17">
        <v>14767</v>
      </c>
      <c r="M30" s="17">
        <v>19713</v>
      </c>
      <c r="N30" s="34">
        <f t="shared" si="9"/>
        <v>269985</v>
      </c>
    </row>
    <row r="31" spans="1:14" ht="15" customHeight="1">
      <c r="A31" s="25" t="s">
        <v>20</v>
      </c>
      <c r="B31" s="17">
        <v>7758</v>
      </c>
      <c r="C31" s="17">
        <v>6277</v>
      </c>
      <c r="D31" s="17">
        <v>6216</v>
      </c>
      <c r="E31" s="17">
        <v>7386</v>
      </c>
      <c r="F31" s="17">
        <v>6079</v>
      </c>
      <c r="G31" s="17">
        <v>4529</v>
      </c>
      <c r="H31" s="17">
        <v>5904</v>
      </c>
      <c r="I31" s="17">
        <v>8531</v>
      </c>
      <c r="J31" s="17">
        <v>8788</v>
      </c>
      <c r="K31" s="17">
        <v>19341</v>
      </c>
      <c r="L31" s="17">
        <v>7094</v>
      </c>
      <c r="M31" s="17">
        <v>15234</v>
      </c>
      <c r="N31" s="34">
        <f t="shared" si="9"/>
        <v>103137</v>
      </c>
    </row>
    <row r="32" spans="1:14" ht="15" customHeight="1" thickBot="1">
      <c r="A32" s="26" t="s">
        <v>21</v>
      </c>
      <c r="B32" s="18">
        <v>8762</v>
      </c>
      <c r="C32" s="18">
        <v>6031</v>
      </c>
      <c r="D32" s="18">
        <v>8600</v>
      </c>
      <c r="E32" s="18">
        <v>8700</v>
      </c>
      <c r="F32" s="18">
        <v>4715</v>
      </c>
      <c r="G32" s="18">
        <v>7535</v>
      </c>
      <c r="H32" s="18">
        <v>7271</v>
      </c>
      <c r="I32" s="18">
        <v>7603</v>
      </c>
      <c r="J32" s="18">
        <v>8213</v>
      </c>
      <c r="K32" s="18">
        <v>10256</v>
      </c>
      <c r="L32" s="18">
        <v>9199</v>
      </c>
      <c r="M32" s="18">
        <v>31213</v>
      </c>
      <c r="N32" s="35">
        <f t="shared" si="9"/>
        <v>118098</v>
      </c>
    </row>
    <row r="33" spans="1:14" ht="15" customHeight="1" thickBot="1">
      <c r="A33" s="10" t="s">
        <v>22</v>
      </c>
      <c r="B33" s="11">
        <f aca="true" t="shared" si="10" ref="B33:M33">SUM(B34:B37)</f>
        <v>440783</v>
      </c>
      <c r="C33" s="11">
        <f t="shared" si="10"/>
        <v>220036</v>
      </c>
      <c r="D33" s="11">
        <f t="shared" si="10"/>
        <v>103933</v>
      </c>
      <c r="E33" s="11">
        <f t="shared" si="10"/>
        <v>380486</v>
      </c>
      <c r="F33" s="11">
        <f t="shared" si="10"/>
        <v>154946</v>
      </c>
      <c r="G33" s="11">
        <f t="shared" si="10"/>
        <v>329623</v>
      </c>
      <c r="H33" s="11">
        <f t="shared" si="10"/>
        <v>206107</v>
      </c>
      <c r="I33" s="11">
        <f t="shared" si="10"/>
        <v>352448</v>
      </c>
      <c r="J33" s="11">
        <f t="shared" si="10"/>
        <v>513423</v>
      </c>
      <c r="K33" s="11">
        <f t="shared" si="10"/>
        <v>913112</v>
      </c>
      <c r="L33" s="11">
        <f t="shared" si="10"/>
        <v>608724</v>
      </c>
      <c r="M33" s="11">
        <f t="shared" si="10"/>
        <v>551949</v>
      </c>
      <c r="N33" s="36">
        <f>SUM(B33:M33)</f>
        <v>4775570</v>
      </c>
    </row>
    <row r="34" spans="1:14" ht="15" customHeight="1">
      <c r="A34" s="24" t="s">
        <v>23</v>
      </c>
      <c r="B34" s="15">
        <v>37978</v>
      </c>
      <c r="C34" s="15">
        <v>6524</v>
      </c>
      <c r="D34" s="15">
        <v>4587</v>
      </c>
      <c r="E34" s="15">
        <v>11078</v>
      </c>
      <c r="F34" s="15">
        <v>6684</v>
      </c>
      <c r="G34" s="15">
        <v>2269</v>
      </c>
      <c r="H34" s="15">
        <v>5151</v>
      </c>
      <c r="I34" s="15">
        <v>455</v>
      </c>
      <c r="J34" s="15">
        <v>2696</v>
      </c>
      <c r="K34" s="15">
        <v>11146</v>
      </c>
      <c r="L34" s="15">
        <v>33410</v>
      </c>
      <c r="M34" s="15">
        <v>4144</v>
      </c>
      <c r="N34" s="33">
        <f>SUM(B34:M34)</f>
        <v>126122</v>
      </c>
    </row>
    <row r="35" spans="1:14" ht="15" customHeight="1">
      <c r="A35" s="25" t="s">
        <v>24</v>
      </c>
      <c r="B35" s="17">
        <v>186325</v>
      </c>
      <c r="C35" s="17">
        <v>16279</v>
      </c>
      <c r="D35" s="17">
        <v>1508</v>
      </c>
      <c r="E35" s="17">
        <v>262994</v>
      </c>
      <c r="F35" s="17">
        <v>22666</v>
      </c>
      <c r="G35" s="17">
        <v>22328</v>
      </c>
      <c r="H35" s="17">
        <v>35446</v>
      </c>
      <c r="I35" s="17">
        <v>3643</v>
      </c>
      <c r="J35" s="17">
        <v>18048</v>
      </c>
      <c r="K35" s="17">
        <v>48636</v>
      </c>
      <c r="L35" s="17">
        <v>51987</v>
      </c>
      <c r="M35" s="17">
        <v>369</v>
      </c>
      <c r="N35" s="34">
        <f t="shared" si="9"/>
        <v>670229</v>
      </c>
    </row>
    <row r="36" spans="1:14" ht="15" customHeight="1">
      <c r="A36" s="25" t="s">
        <v>25</v>
      </c>
      <c r="B36" s="17">
        <v>5755</v>
      </c>
      <c r="C36" s="17">
        <v>11493</v>
      </c>
      <c r="D36" s="17">
        <v>4177</v>
      </c>
      <c r="E36" s="17">
        <v>7984</v>
      </c>
      <c r="F36" s="17">
        <v>2733</v>
      </c>
      <c r="G36" s="17">
        <v>11375</v>
      </c>
      <c r="H36" s="17">
        <v>4861</v>
      </c>
      <c r="I36" s="17">
        <v>21540</v>
      </c>
      <c r="J36" s="17">
        <v>3775</v>
      </c>
      <c r="K36" s="17">
        <v>6570</v>
      </c>
      <c r="L36" s="17">
        <v>18755</v>
      </c>
      <c r="M36" s="17">
        <v>6311</v>
      </c>
      <c r="N36" s="34">
        <f>SUM(B36:M36)</f>
        <v>105329</v>
      </c>
    </row>
    <row r="37" spans="1:14" ht="15" customHeight="1" thickBot="1">
      <c r="A37" s="25" t="s">
        <v>26</v>
      </c>
      <c r="B37" s="17">
        <v>210725</v>
      </c>
      <c r="C37" s="17">
        <v>185740</v>
      </c>
      <c r="D37" s="17">
        <v>93661</v>
      </c>
      <c r="E37" s="17">
        <v>98430</v>
      </c>
      <c r="F37" s="17">
        <v>122863</v>
      </c>
      <c r="G37" s="17">
        <v>293651</v>
      </c>
      <c r="H37" s="17">
        <v>160649</v>
      </c>
      <c r="I37" s="17">
        <v>326810</v>
      </c>
      <c r="J37" s="17">
        <v>488904</v>
      </c>
      <c r="K37" s="17">
        <v>846760</v>
      </c>
      <c r="L37" s="17">
        <v>504572</v>
      </c>
      <c r="M37" s="17">
        <v>541125</v>
      </c>
      <c r="N37" s="34">
        <f>SUM(B37:M37)</f>
        <v>3873890</v>
      </c>
    </row>
    <row r="38" spans="1:14" ht="15" customHeight="1">
      <c r="A38" s="19" t="s">
        <v>27</v>
      </c>
      <c r="B38" s="40">
        <f>B28-B33</f>
        <v>-365474</v>
      </c>
      <c r="C38" s="40">
        <f aca="true" t="shared" si="11" ref="C38:J38">C28-C33</f>
        <v>-187431</v>
      </c>
      <c r="D38" s="40">
        <f t="shared" si="11"/>
        <v>-41975</v>
      </c>
      <c r="E38" s="40">
        <f t="shared" si="11"/>
        <v>-340623</v>
      </c>
      <c r="F38" s="40">
        <f t="shared" si="11"/>
        <v>-109293</v>
      </c>
      <c r="G38" s="40">
        <f t="shared" si="11"/>
        <v>-275365</v>
      </c>
      <c r="H38" s="40">
        <f t="shared" si="11"/>
        <v>-112283</v>
      </c>
      <c r="I38" s="40">
        <f t="shared" si="11"/>
        <v>-305650</v>
      </c>
      <c r="J38" s="40">
        <f t="shared" si="11"/>
        <v>-469087</v>
      </c>
      <c r="K38" s="40">
        <f>K28-K33</f>
        <v>-847378</v>
      </c>
      <c r="L38" s="40">
        <f>L28-L33</f>
        <v>-564820</v>
      </c>
      <c r="M38" s="40">
        <f>M28-M33</f>
        <v>-465648</v>
      </c>
      <c r="N38" s="39">
        <f>SUM(B38:M38)</f>
        <v>-4085027</v>
      </c>
    </row>
    <row r="39" spans="1:14" ht="15" customHeight="1" thickBot="1">
      <c r="A39" s="27" t="s">
        <v>14</v>
      </c>
      <c r="B39" s="43">
        <f aca="true" t="shared" si="12" ref="B39:N39">B38/B33</f>
        <v>-0.8291472221024858</v>
      </c>
      <c r="C39" s="43">
        <f t="shared" si="12"/>
        <v>-0.851819702230544</v>
      </c>
      <c r="D39" s="43">
        <f t="shared" si="12"/>
        <v>-0.40386595210375914</v>
      </c>
      <c r="E39" s="43">
        <f t="shared" si="12"/>
        <v>-0.8952313619949223</v>
      </c>
      <c r="F39" s="43">
        <f t="shared" si="12"/>
        <v>-0.7053618680056277</v>
      </c>
      <c r="G39" s="43">
        <f t="shared" si="12"/>
        <v>-0.8353937680319637</v>
      </c>
      <c r="H39" s="43">
        <f t="shared" si="12"/>
        <v>-0.5447801384717647</v>
      </c>
      <c r="I39" s="43">
        <f t="shared" si="12"/>
        <v>-0.8672201289268204</v>
      </c>
      <c r="J39" s="43">
        <f t="shared" si="12"/>
        <v>-0.9136462527000154</v>
      </c>
      <c r="K39" s="43">
        <f t="shared" si="12"/>
        <v>-0.9280110216490419</v>
      </c>
      <c r="L39" s="43">
        <f t="shared" si="12"/>
        <v>-0.927875358947569</v>
      </c>
      <c r="M39" s="43">
        <f t="shared" si="12"/>
        <v>-0.8436431626835088</v>
      </c>
      <c r="N39" s="44">
        <f t="shared" si="12"/>
        <v>-0.8554009259627646</v>
      </c>
    </row>
    <row r="40" spans="1:14" ht="15" customHeight="1" thickBo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</row>
    <row r="41" spans="1:14" ht="15" customHeight="1" thickBot="1">
      <c r="A41" s="29" t="s">
        <v>28</v>
      </c>
      <c r="B41" s="8">
        <f aca="true" t="shared" si="13" ref="B41:M41">B7+B28</f>
        <v>1506747</v>
      </c>
      <c r="C41" s="8">
        <f t="shared" si="13"/>
        <v>926240</v>
      </c>
      <c r="D41" s="8">
        <f t="shared" si="13"/>
        <v>1088992</v>
      </c>
      <c r="E41" s="8">
        <f t="shared" si="13"/>
        <v>1242271</v>
      </c>
      <c r="F41" s="8">
        <f t="shared" si="13"/>
        <v>1407773</v>
      </c>
      <c r="G41" s="8">
        <f t="shared" si="13"/>
        <v>1469936</v>
      </c>
      <c r="H41" s="8">
        <f t="shared" si="13"/>
        <v>1377315</v>
      </c>
      <c r="I41" s="8">
        <f t="shared" si="13"/>
        <v>884735</v>
      </c>
      <c r="J41" s="8">
        <f t="shared" si="13"/>
        <v>930469</v>
      </c>
      <c r="K41" s="8">
        <f t="shared" si="13"/>
        <v>1372270</v>
      </c>
      <c r="L41" s="8">
        <f t="shared" si="13"/>
        <v>861342</v>
      </c>
      <c r="M41" s="8">
        <f t="shared" si="13"/>
        <v>1095691</v>
      </c>
      <c r="N41" s="32">
        <f>SUM(B41:M41)</f>
        <v>14163781</v>
      </c>
    </row>
    <row r="42" spans="1:14" ht="15" customHeight="1" thickBot="1">
      <c r="A42" s="28" t="s">
        <v>29</v>
      </c>
      <c r="B42" s="11">
        <f aca="true" t="shared" si="14" ref="B42:M42">B14+B33</f>
        <v>1771388</v>
      </c>
      <c r="C42" s="11">
        <f t="shared" si="14"/>
        <v>1199341</v>
      </c>
      <c r="D42" s="11">
        <f t="shared" si="14"/>
        <v>1559918</v>
      </c>
      <c r="E42" s="11">
        <f t="shared" si="14"/>
        <v>1878608</v>
      </c>
      <c r="F42" s="11">
        <f t="shared" si="14"/>
        <v>1482710</v>
      </c>
      <c r="G42" s="11">
        <f t="shared" si="14"/>
        <v>1457658</v>
      </c>
      <c r="H42" s="11">
        <f t="shared" si="14"/>
        <v>1431603</v>
      </c>
      <c r="I42" s="11">
        <f t="shared" si="14"/>
        <v>1367677</v>
      </c>
      <c r="J42" s="11">
        <f t="shared" si="14"/>
        <v>1789514</v>
      </c>
      <c r="K42" s="11">
        <f t="shared" si="14"/>
        <v>2303140</v>
      </c>
      <c r="L42" s="11">
        <f t="shared" si="14"/>
        <v>2078936</v>
      </c>
      <c r="M42" s="11">
        <f t="shared" si="14"/>
        <v>1760867</v>
      </c>
      <c r="N42" s="36">
        <f>SUM(B42:M42)</f>
        <v>20081360</v>
      </c>
    </row>
    <row r="43" spans="1:14" ht="15" customHeight="1">
      <c r="A43" s="19" t="s">
        <v>30</v>
      </c>
      <c r="B43" s="40">
        <f>B41-B42</f>
        <v>-264641</v>
      </c>
      <c r="C43" s="40">
        <f aca="true" t="shared" si="15" ref="C43:J43">C41-C42</f>
        <v>-273101</v>
      </c>
      <c r="D43" s="40">
        <f t="shared" si="15"/>
        <v>-470926</v>
      </c>
      <c r="E43" s="40">
        <f t="shared" si="15"/>
        <v>-636337</v>
      </c>
      <c r="F43" s="40">
        <f t="shared" si="15"/>
        <v>-74937</v>
      </c>
      <c r="G43" s="40">
        <f t="shared" si="15"/>
        <v>12278</v>
      </c>
      <c r="H43" s="40">
        <f t="shared" si="15"/>
        <v>-54288</v>
      </c>
      <c r="I43" s="40">
        <f t="shared" si="15"/>
        <v>-482942</v>
      </c>
      <c r="J43" s="40">
        <f t="shared" si="15"/>
        <v>-859045</v>
      </c>
      <c r="K43" s="40">
        <f>K41-K42</f>
        <v>-930870</v>
      </c>
      <c r="L43" s="40">
        <f>L41-L42</f>
        <v>-1217594</v>
      </c>
      <c r="M43" s="40">
        <f>M41-M42</f>
        <v>-665176</v>
      </c>
      <c r="N43" s="39">
        <f>SUM(B43:M43)</f>
        <v>-5917579</v>
      </c>
    </row>
    <row r="44" spans="1:14" ht="15" customHeight="1" thickBot="1">
      <c r="A44" s="27" t="s">
        <v>31</v>
      </c>
      <c r="B44" s="46">
        <f>B43/B42</f>
        <v>-0.14939753458869542</v>
      </c>
      <c r="C44" s="46">
        <f aca="true" t="shared" si="16" ref="C44:J44">C43/C42</f>
        <v>-0.22770921697832394</v>
      </c>
      <c r="D44" s="46">
        <f t="shared" si="16"/>
        <v>-0.3018915096819192</v>
      </c>
      <c r="E44" s="46">
        <f t="shared" si="16"/>
        <v>-0.3387279304676654</v>
      </c>
      <c r="F44" s="46">
        <f t="shared" si="16"/>
        <v>-0.05054056423710638</v>
      </c>
      <c r="G44" s="46">
        <f t="shared" si="16"/>
        <v>0.008423100617565986</v>
      </c>
      <c r="H44" s="46">
        <f t="shared" si="16"/>
        <v>-0.03792112757517273</v>
      </c>
      <c r="I44" s="46">
        <f t="shared" si="16"/>
        <v>-0.35311115124404374</v>
      </c>
      <c r="J44" s="46">
        <f t="shared" si="16"/>
        <v>-0.48004374372036207</v>
      </c>
      <c r="K44" s="46">
        <f>K43/K42</f>
        <v>-0.4041743011714442</v>
      </c>
      <c r="L44" s="46">
        <f>L43/L42</f>
        <v>-0.5856813292953703</v>
      </c>
      <c r="M44" s="46">
        <f>M43/M42</f>
        <v>-0.37775482191443194</v>
      </c>
      <c r="N44" s="47">
        <f>N43/N42</f>
        <v>-0.29468019098308085</v>
      </c>
    </row>
    <row r="45" spans="1:14" ht="15" customHeight="1">
      <c r="A45" s="30" t="s">
        <v>32</v>
      </c>
      <c r="B45" s="45">
        <f>B41-(B42-(B18+B21))</f>
        <v>49689</v>
      </c>
      <c r="C45" s="45">
        <f aca="true" t="shared" si="17" ref="C45:N45">C41-(C42-(C18+C21))</f>
        <v>16579</v>
      </c>
      <c r="D45" s="45">
        <f t="shared" si="17"/>
        <v>200516</v>
      </c>
      <c r="E45" s="45">
        <f t="shared" si="17"/>
        <v>22112</v>
      </c>
      <c r="F45" s="45">
        <f t="shared" si="17"/>
        <v>451808</v>
      </c>
      <c r="G45" s="45">
        <f t="shared" si="17"/>
        <v>423783</v>
      </c>
      <c r="H45" s="45">
        <f t="shared" si="17"/>
        <v>239226</v>
      </c>
      <c r="I45" s="45">
        <f t="shared" si="17"/>
        <v>-216808</v>
      </c>
      <c r="J45" s="45">
        <f t="shared" si="17"/>
        <v>-208335</v>
      </c>
      <c r="K45" s="45">
        <f t="shared" si="17"/>
        <v>-324416</v>
      </c>
      <c r="L45" s="45">
        <f t="shared" si="17"/>
        <v>-556971</v>
      </c>
      <c r="M45" s="45">
        <f t="shared" si="17"/>
        <v>-262806</v>
      </c>
      <c r="N45" s="45">
        <f t="shared" si="17"/>
        <v>-165623</v>
      </c>
    </row>
    <row r="46" spans="1:14" ht="15" customHeight="1" thickBot="1">
      <c r="A46" s="27" t="s">
        <v>31</v>
      </c>
      <c r="B46" s="43">
        <f>B45/B42</f>
        <v>0.028050884391223153</v>
      </c>
      <c r="C46" s="43">
        <f aca="true" t="shared" si="18" ref="C46:J46">C45/C42</f>
        <v>0.01382342469739632</v>
      </c>
      <c r="D46" s="43">
        <f t="shared" si="18"/>
        <v>0.12854265416515484</v>
      </c>
      <c r="E46" s="43">
        <f t="shared" si="18"/>
        <v>0.011770417245109145</v>
      </c>
      <c r="F46" s="43">
        <f t="shared" si="18"/>
        <v>0.30471771283663024</v>
      </c>
      <c r="G46" s="43">
        <f t="shared" si="18"/>
        <v>0.29072868944567243</v>
      </c>
      <c r="H46" s="43">
        <f t="shared" si="18"/>
        <v>0.1671035894727798</v>
      </c>
      <c r="I46" s="43">
        <f t="shared" si="18"/>
        <v>-0.15852280911355532</v>
      </c>
      <c r="J46" s="43">
        <f t="shared" si="18"/>
        <v>-0.11641987712865057</v>
      </c>
      <c r="K46" s="43">
        <f>K45/K42</f>
        <v>-0.14085813280998985</v>
      </c>
      <c r="L46" s="43">
        <f>L45/L42</f>
        <v>-0.2679115663012233</v>
      </c>
      <c r="M46" s="43">
        <f>M45/M42</f>
        <v>-0.14924806927496512</v>
      </c>
      <c r="N46" s="37">
        <f>N45/N42</f>
        <v>-0.008247598768210919</v>
      </c>
    </row>
    <row r="47" ht="13.5" customHeight="1">
      <c r="A47" s="12" t="s">
        <v>5</v>
      </c>
    </row>
  </sheetData>
  <sheetProtection/>
  <mergeCells count="6">
    <mergeCell ref="A40:N40"/>
    <mergeCell ref="A22:N22"/>
    <mergeCell ref="B5:N5"/>
    <mergeCell ref="B3:N3"/>
    <mergeCell ref="A6:N6"/>
    <mergeCell ref="A27:N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4" width="14.421875" style="0" customWidth="1"/>
    <col min="5" max="5" width="13.421875" style="0" bestFit="1" customWidth="1"/>
    <col min="6" max="6" width="14.421875" style="0" customWidth="1"/>
    <col min="7" max="7" width="13.421875" style="0" bestFit="1" customWidth="1"/>
    <col min="8" max="8" width="12.57421875" style="0" bestFit="1" customWidth="1"/>
  </cols>
  <sheetData>
    <row r="1" spans="1:6" s="54" customFormat="1" ht="19.5" customHeight="1">
      <c r="A1" s="53" t="s">
        <v>216</v>
      </c>
      <c r="B1" s="53"/>
      <c r="C1" s="53"/>
      <c r="D1" s="53"/>
      <c r="E1" s="53"/>
      <c r="F1" s="53"/>
    </row>
    <row r="2" s="1" customFormat="1" ht="6.75" customHeight="1" thickBot="1">
      <c r="B2" s="6"/>
    </row>
    <row r="3" spans="1:8" s="54" customFormat="1" ht="26.25" customHeight="1" thickBot="1">
      <c r="A3" s="55" t="s">
        <v>53</v>
      </c>
      <c r="B3" s="56" t="s">
        <v>54</v>
      </c>
      <c r="C3" s="56" t="s">
        <v>55</v>
      </c>
      <c r="D3" s="56" t="s">
        <v>56</v>
      </c>
      <c r="E3" s="56" t="s">
        <v>57</v>
      </c>
      <c r="F3" s="56" t="s">
        <v>58</v>
      </c>
      <c r="G3" s="56" t="s">
        <v>217</v>
      </c>
      <c r="H3" s="56" t="s">
        <v>218</v>
      </c>
    </row>
    <row r="4" spans="1:8" s="54" customFormat="1" ht="13.5" thickBot="1">
      <c r="A4" s="57" t="s">
        <v>59</v>
      </c>
      <c r="B4" s="58">
        <v>1447</v>
      </c>
      <c r="C4" s="58">
        <v>1246</v>
      </c>
      <c r="D4" s="58">
        <v>12018</v>
      </c>
      <c r="E4" s="58">
        <v>13353</v>
      </c>
      <c r="F4" s="59">
        <v>0.11</v>
      </c>
      <c r="G4" s="58">
        <v>13473</v>
      </c>
      <c r="H4" s="59">
        <v>0.009</v>
      </c>
    </row>
    <row r="5" spans="1:8" s="54" customFormat="1" ht="12.75">
      <c r="A5" s="60" t="s">
        <v>60</v>
      </c>
      <c r="B5" s="61">
        <v>708</v>
      </c>
      <c r="C5" s="61">
        <v>757</v>
      </c>
      <c r="D5" s="61">
        <v>9976</v>
      </c>
      <c r="E5" s="61">
        <v>9885</v>
      </c>
      <c r="F5" s="62">
        <v>-0.01</v>
      </c>
      <c r="G5" s="61">
        <v>10187</v>
      </c>
      <c r="H5" s="62">
        <v>0.031</v>
      </c>
    </row>
    <row r="6" spans="1:8" s="54" customFormat="1" ht="13.5" thickBot="1">
      <c r="A6" s="63" t="s">
        <v>61</v>
      </c>
      <c r="B6" s="64">
        <v>739</v>
      </c>
      <c r="C6" s="64">
        <v>488</v>
      </c>
      <c r="D6" s="64">
        <v>2043</v>
      </c>
      <c r="E6" s="64">
        <v>3468</v>
      </c>
      <c r="F6" s="65">
        <v>0.7</v>
      </c>
      <c r="G6" s="64">
        <v>3286</v>
      </c>
      <c r="H6" s="65">
        <v>-0.053</v>
      </c>
    </row>
    <row r="7" spans="1:8" s="54" customFormat="1" ht="13.5" thickBot="1">
      <c r="A7" s="57" t="s">
        <v>62</v>
      </c>
      <c r="B7" s="58">
        <v>56</v>
      </c>
      <c r="C7" s="58">
        <v>94</v>
      </c>
      <c r="D7" s="58">
        <v>666</v>
      </c>
      <c r="E7" s="58">
        <v>718</v>
      </c>
      <c r="F7" s="59">
        <v>0.08</v>
      </c>
      <c r="G7" s="58">
        <v>691</v>
      </c>
      <c r="H7" s="59">
        <v>-0.038</v>
      </c>
    </row>
    <row r="8" spans="1:8" s="54" customFormat="1" ht="13.5" thickBot="1">
      <c r="A8" s="57" t="s">
        <v>63</v>
      </c>
      <c r="B8" s="58">
        <v>1503</v>
      </c>
      <c r="C8" s="58">
        <v>1339</v>
      </c>
      <c r="D8" s="58">
        <v>12684</v>
      </c>
      <c r="E8" s="58">
        <v>14070</v>
      </c>
      <c r="F8" s="59">
        <v>0.11</v>
      </c>
      <c r="G8" s="58">
        <v>14164</v>
      </c>
      <c r="H8" s="59">
        <v>0.007</v>
      </c>
    </row>
    <row r="9" spans="1:2" s="1" customFormat="1" ht="13.5" customHeight="1">
      <c r="A9" s="12" t="s">
        <v>5</v>
      </c>
      <c r="B9" s="6"/>
    </row>
    <row r="10" s="54" customFormat="1" ht="12.75">
      <c r="A10" s="1"/>
    </row>
    <row r="11" spans="1:6" s="54" customFormat="1" ht="19.5" customHeight="1">
      <c r="A11" s="53" t="s">
        <v>219</v>
      </c>
      <c r="B11" s="53"/>
      <c r="C11" s="53"/>
      <c r="D11" s="53"/>
      <c r="E11" s="53"/>
      <c r="F11" s="53"/>
    </row>
    <row r="12" s="1" customFormat="1" ht="6.75" customHeight="1" thickBot="1">
      <c r="B12" s="6"/>
    </row>
    <row r="13" spans="1:8" s="54" customFormat="1" ht="26.25" customHeight="1" thickBot="1">
      <c r="A13" s="55" t="s">
        <v>53</v>
      </c>
      <c r="B13" s="56" t="s">
        <v>54</v>
      </c>
      <c r="C13" s="56" t="s">
        <v>55</v>
      </c>
      <c r="D13" s="56" t="s">
        <v>56</v>
      </c>
      <c r="E13" s="56" t="s">
        <v>57</v>
      </c>
      <c r="F13" s="56" t="s">
        <v>217</v>
      </c>
      <c r="G13" s="56" t="s">
        <v>58</v>
      </c>
      <c r="H13" s="56" t="s">
        <v>218</v>
      </c>
    </row>
    <row r="14" spans="1:8" s="54" customFormat="1" ht="13.5" thickBot="1">
      <c r="A14" s="57" t="s">
        <v>64</v>
      </c>
      <c r="B14" s="58">
        <v>708</v>
      </c>
      <c r="C14" s="58">
        <v>757</v>
      </c>
      <c r="D14" s="58">
        <v>9976</v>
      </c>
      <c r="E14" s="58">
        <v>9885</v>
      </c>
      <c r="F14" s="58">
        <v>10187</v>
      </c>
      <c r="G14" s="59">
        <v>-0.009</v>
      </c>
      <c r="H14" s="59">
        <v>0.031</v>
      </c>
    </row>
    <row r="15" spans="1:8" s="54" customFormat="1" ht="13.5" thickBot="1">
      <c r="A15" s="57" t="s">
        <v>65</v>
      </c>
      <c r="B15" s="58">
        <v>95</v>
      </c>
      <c r="C15" s="58">
        <v>123</v>
      </c>
      <c r="D15" s="58">
        <v>2050</v>
      </c>
      <c r="E15" s="58">
        <v>2423</v>
      </c>
      <c r="F15" s="58">
        <v>2516</v>
      </c>
      <c r="G15" s="59">
        <v>0.182</v>
      </c>
      <c r="H15" s="59">
        <v>0.039</v>
      </c>
    </row>
    <row r="16" spans="1:8" s="54" customFormat="1" ht="12.75">
      <c r="A16" s="60" t="s">
        <v>66</v>
      </c>
      <c r="B16" s="61">
        <v>21</v>
      </c>
      <c r="C16" s="61">
        <v>28</v>
      </c>
      <c r="D16" s="61">
        <v>808</v>
      </c>
      <c r="E16" s="61">
        <v>1032</v>
      </c>
      <c r="F16" s="61">
        <v>1006</v>
      </c>
      <c r="G16" s="69">
        <v>0.278</v>
      </c>
      <c r="H16" s="69">
        <v>-0.026</v>
      </c>
    </row>
    <row r="17" spans="1:8" s="54" customFormat="1" ht="12.75">
      <c r="A17" s="63" t="s">
        <v>67</v>
      </c>
      <c r="B17" s="64">
        <v>6</v>
      </c>
      <c r="C17" s="64">
        <v>28</v>
      </c>
      <c r="D17" s="64">
        <v>378</v>
      </c>
      <c r="E17" s="64">
        <v>455</v>
      </c>
      <c r="F17" s="64">
        <v>523</v>
      </c>
      <c r="G17" s="70">
        <v>0.204</v>
      </c>
      <c r="H17" s="70">
        <v>0.148</v>
      </c>
    </row>
    <row r="18" spans="1:8" s="54" customFormat="1" ht="12.75">
      <c r="A18" s="63" t="s">
        <v>68</v>
      </c>
      <c r="B18" s="64">
        <v>18</v>
      </c>
      <c r="C18" s="64">
        <v>9</v>
      </c>
      <c r="D18" s="64">
        <v>213</v>
      </c>
      <c r="E18" s="64">
        <v>243</v>
      </c>
      <c r="F18" s="64">
        <v>296</v>
      </c>
      <c r="G18" s="70">
        <v>0.14</v>
      </c>
      <c r="H18" s="70">
        <v>0.219</v>
      </c>
    </row>
    <row r="19" spans="1:8" s="54" customFormat="1" ht="12.75">
      <c r="A19" s="63" t="s">
        <v>69</v>
      </c>
      <c r="B19" s="64">
        <v>45</v>
      </c>
      <c r="C19" s="64">
        <v>48</v>
      </c>
      <c r="D19" s="64">
        <v>628</v>
      </c>
      <c r="E19" s="64">
        <v>652</v>
      </c>
      <c r="F19" s="64">
        <v>647</v>
      </c>
      <c r="G19" s="70">
        <v>0.038</v>
      </c>
      <c r="H19" s="70">
        <v>-0.007</v>
      </c>
    </row>
    <row r="20" spans="1:8" s="54" customFormat="1" ht="13.5" thickBot="1">
      <c r="A20" s="66" t="s">
        <v>70</v>
      </c>
      <c r="B20" s="67">
        <v>5</v>
      </c>
      <c r="C20" s="67">
        <v>11</v>
      </c>
      <c r="D20" s="67">
        <v>22</v>
      </c>
      <c r="E20" s="67">
        <v>40</v>
      </c>
      <c r="F20" s="67">
        <v>42</v>
      </c>
      <c r="G20" s="71">
        <v>0.798</v>
      </c>
      <c r="H20" s="71">
        <v>0.059</v>
      </c>
    </row>
    <row r="21" spans="1:8" s="54" customFormat="1" ht="13.5" thickBot="1">
      <c r="A21" s="57" t="s">
        <v>239</v>
      </c>
      <c r="B21" s="58">
        <v>127</v>
      </c>
      <c r="C21" s="58">
        <v>155</v>
      </c>
      <c r="D21" s="58">
        <v>1088</v>
      </c>
      <c r="E21" s="58">
        <v>1144</v>
      </c>
      <c r="F21" s="58">
        <v>1193</v>
      </c>
      <c r="G21" s="59">
        <v>0.052</v>
      </c>
      <c r="H21" s="59">
        <v>0.042</v>
      </c>
    </row>
    <row r="22" spans="1:8" s="54" customFormat="1" ht="12.75">
      <c r="A22" s="60" t="s">
        <v>71</v>
      </c>
      <c r="B22" s="61">
        <v>9</v>
      </c>
      <c r="C22" s="61">
        <v>20</v>
      </c>
      <c r="D22" s="61">
        <v>145</v>
      </c>
      <c r="E22" s="61">
        <v>139</v>
      </c>
      <c r="F22" s="61">
        <v>171</v>
      </c>
      <c r="G22" s="69">
        <v>-0.038</v>
      </c>
      <c r="H22" s="69">
        <v>0.232</v>
      </c>
    </row>
    <row r="23" spans="1:8" s="54" customFormat="1" ht="13.5" thickBot="1">
      <c r="A23" s="66" t="s">
        <v>72</v>
      </c>
      <c r="B23" s="67">
        <v>98</v>
      </c>
      <c r="C23" s="67">
        <v>111</v>
      </c>
      <c r="D23" s="67">
        <v>853</v>
      </c>
      <c r="E23" s="67">
        <v>844</v>
      </c>
      <c r="F23" s="67">
        <v>870</v>
      </c>
      <c r="G23" s="71">
        <v>-0.011</v>
      </c>
      <c r="H23" s="71">
        <v>0.032</v>
      </c>
    </row>
    <row r="24" spans="1:8" s="54" customFormat="1" ht="13.5" thickBot="1">
      <c r="A24" s="57" t="s">
        <v>241</v>
      </c>
      <c r="B24" s="58">
        <v>233</v>
      </c>
      <c r="C24" s="58">
        <v>261</v>
      </c>
      <c r="D24" s="58">
        <v>3583</v>
      </c>
      <c r="E24" s="58">
        <v>3685</v>
      </c>
      <c r="F24" s="58">
        <v>3749</v>
      </c>
      <c r="G24" s="59">
        <v>0.028</v>
      </c>
      <c r="H24" s="59">
        <v>0.018</v>
      </c>
    </row>
    <row r="25" spans="1:8" s="54" customFormat="1" ht="12.75">
      <c r="A25" s="60" t="s">
        <v>240</v>
      </c>
      <c r="B25" s="61">
        <v>194</v>
      </c>
      <c r="C25" s="61">
        <v>223</v>
      </c>
      <c r="D25" s="61">
        <v>3193</v>
      </c>
      <c r="E25" s="61">
        <v>3300</v>
      </c>
      <c r="F25" s="61">
        <v>3276</v>
      </c>
      <c r="G25" s="69">
        <v>0.033</v>
      </c>
      <c r="H25" s="69">
        <v>-0.007</v>
      </c>
    </row>
    <row r="26" spans="1:8" s="54" customFormat="1" ht="12.75">
      <c r="A26" s="63" t="s">
        <v>73</v>
      </c>
      <c r="B26" s="64">
        <v>38</v>
      </c>
      <c r="C26" s="64">
        <v>28</v>
      </c>
      <c r="D26" s="64">
        <v>382</v>
      </c>
      <c r="E26" s="64">
        <v>336</v>
      </c>
      <c r="F26" s="64">
        <v>364</v>
      </c>
      <c r="G26" s="70">
        <v>-0.12</v>
      </c>
      <c r="H26" s="70">
        <v>0.083</v>
      </c>
    </row>
    <row r="27" spans="1:8" s="54" customFormat="1" ht="12.75">
      <c r="A27" s="63" t="s">
        <v>74</v>
      </c>
      <c r="B27" s="64">
        <v>16</v>
      </c>
      <c r="C27" s="64">
        <v>15</v>
      </c>
      <c r="D27" s="64">
        <v>231</v>
      </c>
      <c r="E27" s="64">
        <v>197</v>
      </c>
      <c r="F27" s="64">
        <v>201</v>
      </c>
      <c r="G27" s="70">
        <v>-0.149</v>
      </c>
      <c r="H27" s="70">
        <v>0.02</v>
      </c>
    </row>
    <row r="28" spans="1:8" s="54" customFormat="1" ht="13.5" thickBot="1">
      <c r="A28" s="66" t="s">
        <v>75</v>
      </c>
      <c r="B28" s="67">
        <v>22</v>
      </c>
      <c r="C28" s="67">
        <v>12</v>
      </c>
      <c r="D28" s="67">
        <v>148</v>
      </c>
      <c r="E28" s="67">
        <v>137</v>
      </c>
      <c r="F28" s="67">
        <v>161</v>
      </c>
      <c r="G28" s="71">
        <v>-0.079</v>
      </c>
      <c r="H28" s="71">
        <v>0.174</v>
      </c>
    </row>
    <row r="29" spans="1:8" s="54" customFormat="1" ht="13.5" thickBot="1">
      <c r="A29" s="57" t="s">
        <v>76</v>
      </c>
      <c r="B29" s="58">
        <v>217</v>
      </c>
      <c r="C29" s="58">
        <v>181</v>
      </c>
      <c r="D29" s="58">
        <v>2802</v>
      </c>
      <c r="E29" s="58">
        <v>2179</v>
      </c>
      <c r="F29" s="58">
        <v>2251</v>
      </c>
      <c r="G29" s="59">
        <v>-0.222</v>
      </c>
      <c r="H29" s="59">
        <v>0.033</v>
      </c>
    </row>
    <row r="30" spans="1:8" s="54" customFormat="1" ht="12.75">
      <c r="A30" s="60" t="s">
        <v>77</v>
      </c>
      <c r="B30" s="61">
        <v>68</v>
      </c>
      <c r="C30" s="61">
        <v>66</v>
      </c>
      <c r="D30" s="61">
        <v>810</v>
      </c>
      <c r="E30" s="61">
        <v>777</v>
      </c>
      <c r="F30" s="61">
        <v>796</v>
      </c>
      <c r="G30" s="69">
        <v>-0.041</v>
      </c>
      <c r="H30" s="69">
        <v>0.025</v>
      </c>
    </row>
    <row r="31" spans="1:8" s="54" customFormat="1" ht="12.75">
      <c r="A31" s="63" t="s">
        <v>78</v>
      </c>
      <c r="B31" s="64">
        <v>150</v>
      </c>
      <c r="C31" s="64">
        <v>115</v>
      </c>
      <c r="D31" s="64">
        <v>1992</v>
      </c>
      <c r="E31" s="64">
        <v>1402</v>
      </c>
      <c r="F31" s="64">
        <v>1455</v>
      </c>
      <c r="G31" s="70">
        <v>-0.296</v>
      </c>
      <c r="H31" s="70">
        <v>0.038</v>
      </c>
    </row>
    <row r="32" spans="1:8" s="54" customFormat="1" ht="12.75">
      <c r="A32" s="63" t="s">
        <v>79</v>
      </c>
      <c r="B32" s="64">
        <v>83</v>
      </c>
      <c r="C32" s="64">
        <v>41</v>
      </c>
      <c r="D32" s="64">
        <v>1040</v>
      </c>
      <c r="E32" s="64">
        <v>542</v>
      </c>
      <c r="F32" s="64">
        <v>495</v>
      </c>
      <c r="G32" s="70">
        <v>-0.479</v>
      </c>
      <c r="H32" s="70">
        <v>-0.086</v>
      </c>
    </row>
    <row r="33" spans="1:8" s="54" customFormat="1" ht="12.75">
      <c r="A33" s="63" t="s">
        <v>80</v>
      </c>
      <c r="B33" s="64">
        <v>4</v>
      </c>
      <c r="C33" s="64">
        <v>31</v>
      </c>
      <c r="D33" s="64">
        <v>347</v>
      </c>
      <c r="E33" s="64">
        <v>404</v>
      </c>
      <c r="F33" s="64">
        <v>516</v>
      </c>
      <c r="G33" s="70">
        <v>0.165</v>
      </c>
      <c r="H33" s="70">
        <v>0.275</v>
      </c>
    </row>
    <row r="34" spans="1:8" s="54" customFormat="1" ht="13.5" thickBot="1">
      <c r="A34" s="66" t="s">
        <v>81</v>
      </c>
      <c r="B34" s="67">
        <v>42</v>
      </c>
      <c r="C34" s="67">
        <v>41</v>
      </c>
      <c r="D34" s="67">
        <v>598</v>
      </c>
      <c r="E34" s="67">
        <v>446</v>
      </c>
      <c r="F34" s="67">
        <v>435</v>
      </c>
      <c r="G34" s="71">
        <v>-0.255</v>
      </c>
      <c r="H34" s="71">
        <v>-0.024</v>
      </c>
    </row>
    <row r="35" spans="1:8" s="54" customFormat="1" ht="13.5" thickBot="1">
      <c r="A35" s="57" t="s">
        <v>82</v>
      </c>
      <c r="B35" s="58">
        <v>36</v>
      </c>
      <c r="C35" s="58">
        <v>37</v>
      </c>
      <c r="D35" s="58">
        <v>453</v>
      </c>
      <c r="E35" s="58">
        <v>454</v>
      </c>
      <c r="F35" s="58">
        <v>478</v>
      </c>
      <c r="G35" s="59">
        <v>0.003</v>
      </c>
      <c r="H35" s="59">
        <v>0.052</v>
      </c>
    </row>
    <row r="36" spans="1:2" s="1" customFormat="1" ht="13.5" customHeight="1">
      <c r="A36" s="12" t="s">
        <v>5</v>
      </c>
      <c r="B36" s="6"/>
    </row>
    <row r="37" s="54" customFormat="1" ht="12.75">
      <c r="A37" s="1"/>
    </row>
    <row r="38" spans="1:6" s="54" customFormat="1" ht="19.5" customHeight="1">
      <c r="A38" s="53" t="s">
        <v>220</v>
      </c>
      <c r="B38" s="53"/>
      <c r="C38" s="53"/>
      <c r="D38" s="53"/>
      <c r="E38" s="53"/>
      <c r="F38" s="53"/>
    </row>
    <row r="39" s="1" customFormat="1" ht="6.75" customHeight="1" thickBot="1">
      <c r="B39" s="6"/>
    </row>
    <row r="40" spans="1:8" s="54" customFormat="1" ht="26.25" customHeight="1" thickBot="1">
      <c r="A40" s="55" t="s">
        <v>53</v>
      </c>
      <c r="B40" s="56" t="s">
        <v>54</v>
      </c>
      <c r="C40" s="56" t="s">
        <v>55</v>
      </c>
      <c r="D40" s="56" t="s">
        <v>56</v>
      </c>
      <c r="E40" s="56" t="s">
        <v>57</v>
      </c>
      <c r="F40" s="56" t="s">
        <v>217</v>
      </c>
      <c r="G40" s="56" t="s">
        <v>58</v>
      </c>
      <c r="H40" s="56" t="s">
        <v>218</v>
      </c>
    </row>
    <row r="41" spans="1:8" s="54" customFormat="1" ht="13.5" thickBot="1">
      <c r="A41" s="57" t="s">
        <v>83</v>
      </c>
      <c r="B41" s="58">
        <v>739</v>
      </c>
      <c r="C41" s="58">
        <v>488</v>
      </c>
      <c r="D41" s="58">
        <v>2043</v>
      </c>
      <c r="E41" s="58">
        <v>3468</v>
      </c>
      <c r="F41" s="58">
        <v>3286</v>
      </c>
      <c r="G41" s="59">
        <v>0.698</v>
      </c>
      <c r="H41" s="59">
        <v>-0.053</v>
      </c>
    </row>
    <row r="42" spans="1:8" s="54" customFormat="1" ht="26.25" thickBot="1">
      <c r="A42" s="55" t="s">
        <v>84</v>
      </c>
      <c r="B42" s="72">
        <v>648</v>
      </c>
      <c r="C42" s="72">
        <v>298</v>
      </c>
      <c r="D42" s="72">
        <v>1382</v>
      </c>
      <c r="E42" s="72">
        <v>2679</v>
      </c>
      <c r="F42" s="72">
        <v>2530</v>
      </c>
      <c r="G42" s="59">
        <v>0.939</v>
      </c>
      <c r="H42" s="59">
        <v>-0.056</v>
      </c>
    </row>
    <row r="43" spans="1:8" s="54" customFormat="1" ht="25.5">
      <c r="A43" s="60" t="s">
        <v>85</v>
      </c>
      <c r="B43" s="61">
        <v>647</v>
      </c>
      <c r="C43" s="61">
        <v>292</v>
      </c>
      <c r="D43" s="61">
        <v>1255</v>
      </c>
      <c r="E43" s="61">
        <v>2529</v>
      </c>
      <c r="F43" s="61">
        <v>2355</v>
      </c>
      <c r="G43" s="62">
        <v>1.015</v>
      </c>
      <c r="H43" s="62">
        <v>-0.069</v>
      </c>
    </row>
    <row r="44" spans="1:8" s="54" customFormat="1" ht="12.75">
      <c r="A44" s="63" t="s">
        <v>86</v>
      </c>
      <c r="B44" s="64">
        <v>15</v>
      </c>
      <c r="C44" s="64">
        <v>12</v>
      </c>
      <c r="D44" s="64">
        <v>171</v>
      </c>
      <c r="E44" s="64">
        <v>168</v>
      </c>
      <c r="F44" s="64">
        <v>136</v>
      </c>
      <c r="G44" s="65">
        <v>-0.015</v>
      </c>
      <c r="H44" s="65">
        <v>-0.19</v>
      </c>
    </row>
    <row r="45" spans="1:8" s="54" customFormat="1" ht="12.75">
      <c r="A45" s="63" t="s">
        <v>87</v>
      </c>
      <c r="B45" s="64">
        <v>0</v>
      </c>
      <c r="C45" s="64">
        <v>0</v>
      </c>
      <c r="D45" s="64">
        <v>65</v>
      </c>
      <c r="E45" s="64">
        <v>48</v>
      </c>
      <c r="F45" s="64">
        <v>0</v>
      </c>
      <c r="G45" s="65">
        <v>-0.262</v>
      </c>
      <c r="H45" s="65">
        <v>-1</v>
      </c>
    </row>
    <row r="46" spans="1:8" s="54" customFormat="1" ht="12.75">
      <c r="A46" s="63" t="s">
        <v>88</v>
      </c>
      <c r="B46" s="64">
        <v>5</v>
      </c>
      <c r="C46" s="64">
        <v>10</v>
      </c>
      <c r="D46" s="64">
        <v>59</v>
      </c>
      <c r="E46" s="64">
        <v>50</v>
      </c>
      <c r="F46" s="64">
        <v>61</v>
      </c>
      <c r="G46" s="65">
        <v>-0.158</v>
      </c>
      <c r="H46" s="65">
        <v>0.235</v>
      </c>
    </row>
    <row r="47" spans="1:8" s="54" customFormat="1" ht="12.75">
      <c r="A47" s="63" t="s">
        <v>89</v>
      </c>
      <c r="B47" s="64">
        <v>626</v>
      </c>
      <c r="C47" s="64">
        <v>26</v>
      </c>
      <c r="D47" s="64">
        <v>957</v>
      </c>
      <c r="E47" s="64">
        <v>2261</v>
      </c>
      <c r="F47" s="64">
        <v>2156</v>
      </c>
      <c r="G47" s="65">
        <v>1.363</v>
      </c>
      <c r="H47" s="65">
        <v>-0.047</v>
      </c>
    </row>
    <row r="48" spans="1:8" s="54" customFormat="1" ht="12.75">
      <c r="A48" s="63" t="s">
        <v>90</v>
      </c>
      <c r="B48" s="64">
        <v>0</v>
      </c>
      <c r="C48" s="64">
        <v>0</v>
      </c>
      <c r="D48" s="64">
        <v>60</v>
      </c>
      <c r="E48" s="64">
        <v>60</v>
      </c>
      <c r="F48" s="64">
        <v>60</v>
      </c>
      <c r="G48" s="65">
        <v>0.007</v>
      </c>
      <c r="H48" s="65">
        <v>-0.007</v>
      </c>
    </row>
    <row r="49" spans="1:8" s="54" customFormat="1" ht="25.5">
      <c r="A49" s="63" t="s">
        <v>91</v>
      </c>
      <c r="B49" s="64">
        <v>1</v>
      </c>
      <c r="C49" s="64">
        <v>6</v>
      </c>
      <c r="D49" s="64">
        <v>62</v>
      </c>
      <c r="E49" s="64">
        <v>82</v>
      </c>
      <c r="F49" s="64">
        <v>106</v>
      </c>
      <c r="G49" s="65">
        <v>0.338</v>
      </c>
      <c r="H49" s="65">
        <v>0.288</v>
      </c>
    </row>
    <row r="50" spans="1:8" s="54" customFormat="1" ht="13.5" thickBot="1">
      <c r="A50" s="66" t="s">
        <v>92</v>
      </c>
      <c r="B50" s="67">
        <v>1</v>
      </c>
      <c r="C50" s="67">
        <v>1</v>
      </c>
      <c r="D50" s="67">
        <v>5</v>
      </c>
      <c r="E50" s="67">
        <v>7</v>
      </c>
      <c r="F50" s="67">
        <v>9</v>
      </c>
      <c r="G50" s="68">
        <v>0.54</v>
      </c>
      <c r="H50" s="68">
        <v>0.211</v>
      </c>
    </row>
    <row r="51" spans="1:8" s="54" customFormat="1" ht="13.5" thickBot="1">
      <c r="A51" s="57" t="s">
        <v>93</v>
      </c>
      <c r="B51" s="58">
        <v>73</v>
      </c>
      <c r="C51" s="58">
        <v>96</v>
      </c>
      <c r="D51" s="58">
        <v>535</v>
      </c>
      <c r="E51" s="58">
        <v>570</v>
      </c>
      <c r="F51" s="58">
        <v>587</v>
      </c>
      <c r="G51" s="59">
        <v>0.066</v>
      </c>
      <c r="H51" s="59">
        <v>0.029</v>
      </c>
    </row>
    <row r="52" spans="1:8" s="54" customFormat="1" ht="12.75">
      <c r="A52" s="60" t="s">
        <v>94</v>
      </c>
      <c r="B52" s="61">
        <v>59</v>
      </c>
      <c r="C52" s="61">
        <v>85</v>
      </c>
      <c r="D52" s="61">
        <v>437</v>
      </c>
      <c r="E52" s="61">
        <v>467</v>
      </c>
      <c r="F52" s="61">
        <v>482</v>
      </c>
      <c r="G52" s="69">
        <v>0.07</v>
      </c>
      <c r="H52" s="69">
        <v>0.032</v>
      </c>
    </row>
    <row r="53" spans="1:8" s="54" customFormat="1" ht="12.75">
      <c r="A53" s="73" t="s">
        <v>95</v>
      </c>
      <c r="B53" s="74">
        <v>2</v>
      </c>
      <c r="C53" s="74">
        <v>2</v>
      </c>
      <c r="D53" s="74">
        <v>29</v>
      </c>
      <c r="E53" s="74">
        <v>29</v>
      </c>
      <c r="F53" s="74">
        <v>30</v>
      </c>
      <c r="G53" s="75">
        <v>0.01</v>
      </c>
      <c r="H53" s="75">
        <v>0.022</v>
      </c>
    </row>
    <row r="54" spans="1:8" s="54" customFormat="1" ht="12.75">
      <c r="A54" s="73" t="s">
        <v>96</v>
      </c>
      <c r="B54" s="74">
        <v>9</v>
      </c>
      <c r="C54" s="74">
        <v>9</v>
      </c>
      <c r="D54" s="74">
        <v>116</v>
      </c>
      <c r="E54" s="74">
        <v>123</v>
      </c>
      <c r="F54" s="74">
        <v>120</v>
      </c>
      <c r="G54" s="75">
        <v>0.063</v>
      </c>
      <c r="H54" s="75">
        <v>-0.028</v>
      </c>
    </row>
    <row r="55" spans="1:8" s="54" customFormat="1" ht="12.75">
      <c r="A55" s="73" t="s">
        <v>97</v>
      </c>
      <c r="B55" s="74">
        <v>40</v>
      </c>
      <c r="C55" s="74">
        <v>65</v>
      </c>
      <c r="D55" s="74">
        <v>208</v>
      </c>
      <c r="E55" s="74">
        <v>236</v>
      </c>
      <c r="F55" s="74">
        <v>245</v>
      </c>
      <c r="G55" s="75">
        <v>0.135</v>
      </c>
      <c r="H55" s="75">
        <v>0.037</v>
      </c>
    </row>
    <row r="56" spans="1:8" s="54" customFormat="1" ht="12.75">
      <c r="A56" s="73" t="s">
        <v>98</v>
      </c>
      <c r="B56" s="74">
        <v>2</v>
      </c>
      <c r="C56" s="74">
        <v>2</v>
      </c>
      <c r="D56" s="74">
        <v>22</v>
      </c>
      <c r="E56" s="74">
        <v>25</v>
      </c>
      <c r="F56" s="74">
        <v>30</v>
      </c>
      <c r="G56" s="75">
        <v>0.113</v>
      </c>
      <c r="H56" s="75">
        <v>0.197</v>
      </c>
    </row>
    <row r="57" spans="1:8" s="54" customFormat="1" ht="12.75">
      <c r="A57" s="73" t="s">
        <v>99</v>
      </c>
      <c r="B57" s="74">
        <v>1</v>
      </c>
      <c r="C57" s="74">
        <v>1</v>
      </c>
      <c r="D57" s="74">
        <v>21</v>
      </c>
      <c r="E57" s="74">
        <v>17</v>
      </c>
      <c r="F57" s="74">
        <v>19</v>
      </c>
      <c r="G57" s="75">
        <v>-0.203</v>
      </c>
      <c r="H57" s="75">
        <v>0.167</v>
      </c>
    </row>
    <row r="58" spans="1:8" s="54" customFormat="1" ht="12.75">
      <c r="A58" s="73" t="s">
        <v>100</v>
      </c>
      <c r="B58" s="74">
        <v>7</v>
      </c>
      <c r="C58" s="74">
        <v>3</v>
      </c>
      <c r="D58" s="74">
        <v>29</v>
      </c>
      <c r="E58" s="74">
        <v>26</v>
      </c>
      <c r="F58" s="74">
        <v>26</v>
      </c>
      <c r="G58" s="75">
        <v>-0.121</v>
      </c>
      <c r="H58" s="75">
        <v>-0.009</v>
      </c>
    </row>
    <row r="59" spans="1:8" s="54" customFormat="1" ht="12.75">
      <c r="A59" s="73" t="s">
        <v>101</v>
      </c>
      <c r="B59" s="74">
        <v>1</v>
      </c>
      <c r="C59" s="74">
        <v>1</v>
      </c>
      <c r="D59" s="74">
        <v>5</v>
      </c>
      <c r="E59" s="74">
        <v>4</v>
      </c>
      <c r="F59" s="74">
        <v>4</v>
      </c>
      <c r="G59" s="75">
        <v>-0.293</v>
      </c>
      <c r="H59" s="75">
        <v>-0.001</v>
      </c>
    </row>
    <row r="60" spans="1:8" s="54" customFormat="1" ht="12.75">
      <c r="A60" s="73" t="s">
        <v>102</v>
      </c>
      <c r="B60" s="74">
        <v>5</v>
      </c>
      <c r="C60" s="74">
        <v>5</v>
      </c>
      <c r="D60" s="74">
        <v>53</v>
      </c>
      <c r="E60" s="74">
        <v>61</v>
      </c>
      <c r="F60" s="74">
        <v>63</v>
      </c>
      <c r="G60" s="75">
        <v>0.154</v>
      </c>
      <c r="H60" s="75">
        <v>0.04</v>
      </c>
    </row>
    <row r="61" spans="1:8" s="54" customFormat="1" ht="13.5" thickBot="1">
      <c r="A61" s="73" t="s">
        <v>103</v>
      </c>
      <c r="B61" s="74">
        <v>2</v>
      </c>
      <c r="C61" s="74">
        <v>1</v>
      </c>
      <c r="D61" s="74">
        <v>11</v>
      </c>
      <c r="E61" s="74">
        <v>13</v>
      </c>
      <c r="F61" s="74">
        <v>12</v>
      </c>
      <c r="G61" s="75">
        <v>0.125</v>
      </c>
      <c r="H61" s="75">
        <v>-0.027</v>
      </c>
    </row>
    <row r="62" spans="1:8" s="54" customFormat="1" ht="13.5" thickBot="1">
      <c r="A62" s="57" t="s">
        <v>104</v>
      </c>
      <c r="B62" s="58">
        <v>1</v>
      </c>
      <c r="C62" s="58">
        <v>1</v>
      </c>
      <c r="D62" s="58">
        <v>8</v>
      </c>
      <c r="E62" s="58">
        <v>10</v>
      </c>
      <c r="F62" s="58">
        <v>10</v>
      </c>
      <c r="G62" s="59">
        <v>0.21</v>
      </c>
      <c r="H62" s="59">
        <v>0.029</v>
      </c>
    </row>
    <row r="63" spans="1:8" s="54" customFormat="1" ht="26.25" thickBot="1">
      <c r="A63" s="57" t="s">
        <v>105</v>
      </c>
      <c r="B63" s="58">
        <v>17</v>
      </c>
      <c r="C63" s="58">
        <v>94</v>
      </c>
      <c r="D63" s="58">
        <v>118</v>
      </c>
      <c r="E63" s="58">
        <v>208</v>
      </c>
      <c r="F63" s="58">
        <v>159</v>
      </c>
      <c r="G63" s="59">
        <v>0.771</v>
      </c>
      <c r="H63" s="59">
        <v>-0.238</v>
      </c>
    </row>
    <row r="64" spans="1:2" s="1" customFormat="1" ht="13.5" customHeight="1">
      <c r="A64" s="12" t="s">
        <v>5</v>
      </c>
      <c r="B6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4.8515625" style="0" customWidth="1"/>
    <col min="2" max="4" width="14.57421875" style="0" customWidth="1"/>
    <col min="5" max="5" width="15.7109375" style="0" customWidth="1"/>
    <col min="6" max="7" width="14.57421875" style="0" customWidth="1"/>
    <col min="8" max="8" width="12.7109375" style="0" customWidth="1"/>
    <col min="9" max="9" width="14.57421875" style="0" customWidth="1"/>
    <col min="10" max="10" width="14.57421875" style="0" bestFit="1" customWidth="1"/>
    <col min="11" max="11" width="12.57421875" style="0" bestFit="1" customWidth="1"/>
    <col min="12" max="12" width="13.421875" style="0" bestFit="1" customWidth="1"/>
    <col min="13" max="13" width="12.57421875" style="0" bestFit="1" customWidth="1"/>
  </cols>
  <sheetData>
    <row r="1" spans="1:2" s="54" customFormat="1" ht="19.5" customHeight="1">
      <c r="A1" s="53" t="s">
        <v>221</v>
      </c>
      <c r="B1" s="53"/>
    </row>
    <row r="2" s="1" customFormat="1" ht="6.75" customHeight="1" thickBot="1"/>
    <row r="3" spans="1:4" s="54" customFormat="1" ht="26.25" customHeight="1" thickBot="1">
      <c r="A3" s="55" t="s">
        <v>53</v>
      </c>
      <c r="B3" s="56" t="s">
        <v>57</v>
      </c>
      <c r="C3" s="56" t="s">
        <v>217</v>
      </c>
      <c r="D3" s="56" t="s">
        <v>218</v>
      </c>
    </row>
    <row r="4" spans="1:4" s="54" customFormat="1" ht="13.5" thickBot="1">
      <c r="A4" s="57" t="s">
        <v>106</v>
      </c>
      <c r="B4" s="58">
        <v>15841</v>
      </c>
      <c r="C4" s="58">
        <v>17753</v>
      </c>
      <c r="D4" s="59">
        <v>0.121</v>
      </c>
    </row>
    <row r="5" spans="1:4" s="54" customFormat="1" ht="12.75">
      <c r="A5" s="76" t="s">
        <v>243</v>
      </c>
      <c r="B5" s="77">
        <v>5533</v>
      </c>
      <c r="C5" s="77">
        <v>6723</v>
      </c>
      <c r="D5" s="78">
        <v>0.215</v>
      </c>
    </row>
    <row r="6" spans="1:4" s="54" customFormat="1" ht="12.75">
      <c r="A6" s="63" t="s">
        <v>107</v>
      </c>
      <c r="B6" s="64">
        <v>3818</v>
      </c>
      <c r="C6" s="64">
        <v>4409</v>
      </c>
      <c r="D6" s="70">
        <v>0.155</v>
      </c>
    </row>
    <row r="7" spans="1:4" s="54" customFormat="1" ht="12.75">
      <c r="A7" s="73" t="s">
        <v>108</v>
      </c>
      <c r="B7" s="74">
        <v>1420</v>
      </c>
      <c r="C7" s="74">
        <v>1918</v>
      </c>
      <c r="D7" s="70">
        <v>0.35</v>
      </c>
    </row>
    <row r="8" spans="1:4" s="54" customFormat="1" ht="12.75">
      <c r="A8" s="73" t="s">
        <v>109</v>
      </c>
      <c r="B8" s="74">
        <v>1189</v>
      </c>
      <c r="C8" s="74">
        <v>1487</v>
      </c>
      <c r="D8" s="70">
        <v>0.251</v>
      </c>
    </row>
    <row r="9" spans="1:4" s="54" customFormat="1" ht="12.75">
      <c r="A9" s="73" t="s">
        <v>110</v>
      </c>
      <c r="B9" s="74">
        <v>232</v>
      </c>
      <c r="C9" s="74">
        <v>431</v>
      </c>
      <c r="D9" s="70">
        <v>0.86</v>
      </c>
    </row>
    <row r="10" spans="1:4" s="54" customFormat="1" ht="12.75">
      <c r="A10" s="73" t="s">
        <v>111</v>
      </c>
      <c r="B10" s="74">
        <v>295</v>
      </c>
      <c r="C10" s="74">
        <v>396</v>
      </c>
      <c r="D10" s="70">
        <v>0.344</v>
      </c>
    </row>
    <row r="11" spans="1:4" s="54" customFormat="1" ht="12.75">
      <c r="A11" s="73" t="s">
        <v>112</v>
      </c>
      <c r="B11" s="74">
        <v>5655</v>
      </c>
      <c r="C11" s="74">
        <v>5457</v>
      </c>
      <c r="D11" s="70">
        <v>-0.035</v>
      </c>
    </row>
    <row r="12" spans="1:4" s="54" customFormat="1" ht="12.75">
      <c r="A12" s="73" t="s">
        <v>113</v>
      </c>
      <c r="B12" s="74">
        <v>3552</v>
      </c>
      <c r="C12" s="74">
        <v>3333</v>
      </c>
      <c r="D12" s="70">
        <v>-0.062</v>
      </c>
    </row>
    <row r="13" spans="1:4" s="54" customFormat="1" ht="12.75">
      <c r="A13" s="73" t="s">
        <v>114</v>
      </c>
      <c r="B13" s="74">
        <v>2103</v>
      </c>
      <c r="C13" s="74">
        <v>2124</v>
      </c>
      <c r="D13" s="70">
        <v>0.01</v>
      </c>
    </row>
    <row r="14" spans="1:4" s="54" customFormat="1" ht="12.75">
      <c r="A14" s="73" t="s">
        <v>115</v>
      </c>
      <c r="B14" s="74">
        <v>379</v>
      </c>
      <c r="C14" s="74">
        <v>295</v>
      </c>
      <c r="D14" s="70">
        <v>-0.223</v>
      </c>
    </row>
    <row r="15" spans="1:4" s="54" customFormat="1" ht="12.75">
      <c r="A15" s="63" t="s">
        <v>116</v>
      </c>
      <c r="B15" s="64">
        <v>329</v>
      </c>
      <c r="C15" s="64">
        <v>305</v>
      </c>
      <c r="D15" s="70">
        <v>-0.074</v>
      </c>
    </row>
    <row r="16" spans="1:4" s="54" customFormat="1" ht="12.75">
      <c r="A16" s="63" t="s">
        <v>117</v>
      </c>
      <c r="B16" s="64">
        <v>61</v>
      </c>
      <c r="C16" s="64">
        <v>62</v>
      </c>
      <c r="D16" s="70">
        <v>0.022</v>
      </c>
    </row>
    <row r="17" spans="1:4" s="54" customFormat="1" ht="12.75">
      <c r="A17" s="63" t="s">
        <v>118</v>
      </c>
      <c r="B17" s="64">
        <v>20</v>
      </c>
      <c r="C17" s="64">
        <v>40</v>
      </c>
      <c r="D17" s="70">
        <v>0.951</v>
      </c>
    </row>
    <row r="18" spans="1:4" s="54" customFormat="1" ht="12.75">
      <c r="A18" s="63" t="s">
        <v>119</v>
      </c>
      <c r="B18" s="64">
        <v>156</v>
      </c>
      <c r="C18" s="64">
        <v>121</v>
      </c>
      <c r="D18" s="70">
        <v>-0.226</v>
      </c>
    </row>
    <row r="19" spans="1:4" s="54" customFormat="1" ht="12.75">
      <c r="A19" s="63" t="s">
        <v>120</v>
      </c>
      <c r="B19" s="64">
        <v>40</v>
      </c>
      <c r="C19" s="64">
        <v>38</v>
      </c>
      <c r="D19" s="70">
        <v>-0.042</v>
      </c>
    </row>
    <row r="20" spans="1:4" s="54" customFormat="1" ht="12.75">
      <c r="A20" s="63" t="s">
        <v>121</v>
      </c>
      <c r="B20" s="64">
        <v>135</v>
      </c>
      <c r="C20" s="64">
        <v>122</v>
      </c>
      <c r="D20" s="70">
        <v>-0.095</v>
      </c>
    </row>
    <row r="21" spans="1:4" s="54" customFormat="1" ht="12.75">
      <c r="A21" s="63" t="s">
        <v>122</v>
      </c>
      <c r="B21" s="64">
        <v>3278</v>
      </c>
      <c r="C21" s="64">
        <v>4256</v>
      </c>
      <c r="D21" s="70">
        <v>0.299</v>
      </c>
    </row>
    <row r="22" spans="1:4" s="54" customFormat="1" ht="12.75">
      <c r="A22" s="63" t="s">
        <v>222</v>
      </c>
      <c r="B22" s="64">
        <v>2626</v>
      </c>
      <c r="C22" s="64">
        <v>3408</v>
      </c>
      <c r="D22" s="70">
        <v>0.298</v>
      </c>
    </row>
    <row r="23" spans="1:4" s="54" customFormat="1" ht="12.75">
      <c r="A23" s="63" t="s">
        <v>123</v>
      </c>
      <c r="B23" s="64">
        <v>120</v>
      </c>
      <c r="C23" s="64">
        <v>100</v>
      </c>
      <c r="D23" s="70">
        <v>-0.167</v>
      </c>
    </row>
    <row r="24" spans="1:4" s="54" customFormat="1" ht="12.75">
      <c r="A24" s="63" t="s">
        <v>223</v>
      </c>
      <c r="B24" s="64">
        <v>11</v>
      </c>
      <c r="C24" s="64">
        <v>195</v>
      </c>
      <c r="D24" s="70">
        <v>17.086</v>
      </c>
    </row>
    <row r="25" spans="1:4" s="54" customFormat="1" ht="12.75">
      <c r="A25" s="63" t="s">
        <v>224</v>
      </c>
      <c r="B25" s="64">
        <v>220</v>
      </c>
      <c r="C25" s="64">
        <v>221</v>
      </c>
      <c r="D25" s="70">
        <v>0.005</v>
      </c>
    </row>
    <row r="26" spans="1:4" s="54" customFormat="1" ht="12.75">
      <c r="A26" s="63" t="s">
        <v>124</v>
      </c>
      <c r="B26" s="64">
        <v>0</v>
      </c>
      <c r="C26" s="64">
        <v>19</v>
      </c>
      <c r="D26" s="70"/>
    </row>
    <row r="27" spans="1:4" s="54" customFormat="1" ht="12.75">
      <c r="A27" s="63" t="s">
        <v>225</v>
      </c>
      <c r="B27" s="64">
        <v>58</v>
      </c>
      <c r="C27" s="64">
        <v>65</v>
      </c>
      <c r="D27" s="70">
        <v>0.129</v>
      </c>
    </row>
    <row r="28" spans="1:4" s="54" customFormat="1" ht="12.75">
      <c r="A28" s="63" t="s">
        <v>125</v>
      </c>
      <c r="B28" s="64">
        <v>0</v>
      </c>
      <c r="C28" s="64">
        <v>0</v>
      </c>
      <c r="D28" s="70"/>
    </row>
    <row r="29" spans="1:4" s="54" customFormat="1" ht="12.75">
      <c r="A29" s="63" t="s">
        <v>126</v>
      </c>
      <c r="B29" s="64">
        <v>41</v>
      </c>
      <c r="C29" s="64">
        <v>8</v>
      </c>
      <c r="D29" s="70">
        <v>-0.8</v>
      </c>
    </row>
    <row r="30" spans="1:4" s="54" customFormat="1" ht="12.75">
      <c r="A30" s="63" t="s">
        <v>120</v>
      </c>
      <c r="B30" s="64">
        <v>18</v>
      </c>
      <c r="C30" s="64">
        <v>0</v>
      </c>
      <c r="D30" s="70">
        <v>-0.997</v>
      </c>
    </row>
    <row r="31" spans="1:4" s="54" customFormat="1" ht="12.75">
      <c r="A31" s="63" t="s">
        <v>127</v>
      </c>
      <c r="B31" s="64">
        <v>378</v>
      </c>
      <c r="C31" s="64">
        <v>404</v>
      </c>
      <c r="D31" s="70">
        <v>0.069</v>
      </c>
    </row>
    <row r="32" spans="1:4" s="54" customFormat="1" ht="12.75">
      <c r="A32" s="63" t="s">
        <v>128</v>
      </c>
      <c r="B32" s="64">
        <v>301</v>
      </c>
      <c r="C32" s="64">
        <v>334</v>
      </c>
      <c r="D32" s="70">
        <v>0.11</v>
      </c>
    </row>
    <row r="33" spans="1:4" s="54" customFormat="1" ht="12.75">
      <c r="A33" s="63" t="s">
        <v>129</v>
      </c>
      <c r="B33" s="64">
        <v>67</v>
      </c>
      <c r="C33" s="64">
        <v>67</v>
      </c>
      <c r="D33" s="70">
        <v>-0.003</v>
      </c>
    </row>
    <row r="34" spans="1:4" s="54" customFormat="1" ht="12.75">
      <c r="A34" s="63" t="s">
        <v>120</v>
      </c>
      <c r="B34" s="64">
        <v>7</v>
      </c>
      <c r="C34" s="64">
        <v>1</v>
      </c>
      <c r="D34" s="70">
        <v>-0.8</v>
      </c>
    </row>
    <row r="35" spans="1:4" s="54" customFormat="1" ht="12.75">
      <c r="A35" s="63" t="s">
        <v>130</v>
      </c>
      <c r="B35" s="64">
        <v>155</v>
      </c>
      <c r="C35" s="64">
        <v>192</v>
      </c>
      <c r="D35" s="70">
        <v>0.24</v>
      </c>
    </row>
    <row r="36" spans="1:4" s="54" customFormat="1" ht="13.5" thickBot="1">
      <c r="A36" s="79" t="s">
        <v>131</v>
      </c>
      <c r="B36" s="80">
        <v>155</v>
      </c>
      <c r="C36" s="80">
        <v>192</v>
      </c>
      <c r="D36" s="70">
        <v>0.24</v>
      </c>
    </row>
    <row r="37" spans="1:4" s="54" customFormat="1" ht="13.5" thickBot="1">
      <c r="A37" s="57" t="s">
        <v>132</v>
      </c>
      <c r="B37" s="58">
        <v>676</v>
      </c>
      <c r="C37" s="58">
        <v>760</v>
      </c>
      <c r="D37" s="59">
        <v>0.125</v>
      </c>
    </row>
    <row r="38" spans="1:4" s="54" customFormat="1" ht="25.5">
      <c r="A38" s="73" t="s">
        <v>133</v>
      </c>
      <c r="B38" s="74">
        <v>1</v>
      </c>
      <c r="C38" s="74">
        <v>18</v>
      </c>
      <c r="D38" s="75">
        <v>13.881</v>
      </c>
    </row>
    <row r="39" spans="1:4" s="54" customFormat="1" ht="12.75">
      <c r="A39" s="73" t="s">
        <v>134</v>
      </c>
      <c r="B39" s="74">
        <v>52</v>
      </c>
      <c r="C39" s="74">
        <v>70</v>
      </c>
      <c r="D39" s="75">
        <v>0.347</v>
      </c>
    </row>
    <row r="40" spans="1:4" s="54" customFormat="1" ht="12.75">
      <c r="A40" s="73" t="s">
        <v>135</v>
      </c>
      <c r="B40" s="74">
        <v>402</v>
      </c>
      <c r="C40" s="74">
        <v>486</v>
      </c>
      <c r="D40" s="75">
        <v>0.21</v>
      </c>
    </row>
    <row r="41" spans="1:4" s="54" customFormat="1" ht="12.75">
      <c r="A41" s="73" t="s">
        <v>136</v>
      </c>
      <c r="B41" s="74">
        <v>73</v>
      </c>
      <c r="C41" s="74">
        <v>48</v>
      </c>
      <c r="D41" s="75">
        <v>-0.34</v>
      </c>
    </row>
    <row r="42" spans="1:4" s="54" customFormat="1" ht="12.75">
      <c r="A42" s="73" t="s">
        <v>137</v>
      </c>
      <c r="B42" s="74">
        <v>49</v>
      </c>
      <c r="C42" s="74">
        <v>63</v>
      </c>
      <c r="D42" s="75">
        <v>0.266</v>
      </c>
    </row>
    <row r="43" spans="1:4" s="54" customFormat="1" ht="12.75">
      <c r="A43" s="73" t="s">
        <v>138</v>
      </c>
      <c r="B43" s="74">
        <v>145</v>
      </c>
      <c r="C43" s="74">
        <v>199</v>
      </c>
      <c r="D43" s="75">
        <v>0.374</v>
      </c>
    </row>
    <row r="44" spans="1:4" s="54" customFormat="1" ht="12.75">
      <c r="A44" s="73" t="s">
        <v>139</v>
      </c>
      <c r="B44" s="74">
        <v>92</v>
      </c>
      <c r="C44" s="74">
        <v>127</v>
      </c>
      <c r="D44" s="75">
        <v>0.381</v>
      </c>
    </row>
    <row r="45" spans="1:4" s="54" customFormat="1" ht="12.75">
      <c r="A45" s="73" t="s">
        <v>140</v>
      </c>
      <c r="B45" s="74">
        <v>41</v>
      </c>
      <c r="C45" s="74">
        <v>40</v>
      </c>
      <c r="D45" s="75">
        <v>-0.032</v>
      </c>
    </row>
    <row r="46" spans="1:4" s="54" customFormat="1" ht="12.75">
      <c r="A46" s="73" t="s">
        <v>141</v>
      </c>
      <c r="B46" s="74">
        <v>13</v>
      </c>
      <c r="C46" s="74">
        <v>4</v>
      </c>
      <c r="D46" s="75">
        <v>-0.68</v>
      </c>
    </row>
    <row r="47" spans="1:4" s="54" customFormat="1" ht="12.75">
      <c r="A47" s="73" t="s">
        <v>142</v>
      </c>
      <c r="B47" s="74">
        <v>186</v>
      </c>
      <c r="C47" s="74">
        <v>180</v>
      </c>
      <c r="D47" s="75">
        <v>-0.036</v>
      </c>
    </row>
    <row r="48" spans="1:4" s="54" customFormat="1" ht="12.75">
      <c r="A48" s="73" t="s">
        <v>143</v>
      </c>
      <c r="B48" s="74">
        <v>13</v>
      </c>
      <c r="C48" s="74">
        <v>3</v>
      </c>
      <c r="D48" s="75">
        <v>-0.735</v>
      </c>
    </row>
    <row r="49" spans="1:4" s="54" customFormat="1" ht="12.75">
      <c r="A49" s="81" t="s">
        <v>144</v>
      </c>
      <c r="B49" s="82">
        <v>22</v>
      </c>
      <c r="C49" s="82">
        <v>3</v>
      </c>
      <c r="D49" s="83">
        <v>-0.88</v>
      </c>
    </row>
    <row r="50" spans="1:4" s="54" customFormat="1" ht="13.5" thickBot="1">
      <c r="A50" s="73" t="s">
        <v>226</v>
      </c>
      <c r="B50" s="74">
        <v>13</v>
      </c>
      <c r="C50" s="74">
        <v>0</v>
      </c>
      <c r="D50" s="75"/>
    </row>
    <row r="51" spans="1:4" s="54" customFormat="1" ht="13.5" thickBot="1">
      <c r="A51" s="57" t="s">
        <v>145</v>
      </c>
      <c r="B51" s="58">
        <v>179</v>
      </c>
      <c r="C51" s="58">
        <v>216</v>
      </c>
      <c r="D51" s="59">
        <v>0.206</v>
      </c>
    </row>
    <row r="52" spans="1:4" s="54" customFormat="1" ht="13.5" thickBot="1">
      <c r="A52" s="57" t="s">
        <v>146</v>
      </c>
      <c r="B52" s="58">
        <v>36</v>
      </c>
      <c r="C52" s="58">
        <v>42</v>
      </c>
      <c r="D52" s="59">
        <v>0.179</v>
      </c>
    </row>
    <row r="53" spans="1:4" s="54" customFormat="1" ht="13.5" thickBot="1">
      <c r="A53" s="57" t="s">
        <v>147</v>
      </c>
      <c r="B53" s="58">
        <v>867</v>
      </c>
      <c r="C53" s="58">
        <v>1304</v>
      </c>
      <c r="D53" s="59">
        <v>0.504</v>
      </c>
    </row>
    <row r="54" spans="1:4" s="54" customFormat="1" ht="12.75">
      <c r="A54" s="73" t="s">
        <v>148</v>
      </c>
      <c r="B54" s="74">
        <v>368</v>
      </c>
      <c r="C54" s="74">
        <v>669</v>
      </c>
      <c r="D54" s="75">
        <v>0.817</v>
      </c>
    </row>
    <row r="55" spans="1:4" s="54" customFormat="1" ht="12.75">
      <c r="A55" s="63" t="s">
        <v>149</v>
      </c>
      <c r="B55" s="64">
        <v>54</v>
      </c>
      <c r="C55" s="64">
        <v>57</v>
      </c>
      <c r="D55" s="70">
        <v>0.042</v>
      </c>
    </row>
    <row r="56" spans="1:4" s="54" customFormat="1" ht="12.75">
      <c r="A56" s="63" t="s">
        <v>150</v>
      </c>
      <c r="B56" s="64">
        <v>97</v>
      </c>
      <c r="C56" s="64">
        <v>107</v>
      </c>
      <c r="D56" s="70">
        <v>0.102</v>
      </c>
    </row>
    <row r="57" spans="1:4" s="54" customFormat="1" ht="12.75">
      <c r="A57" s="63" t="s">
        <v>151</v>
      </c>
      <c r="B57" s="64">
        <v>325</v>
      </c>
      <c r="C57" s="64">
        <v>472</v>
      </c>
      <c r="D57" s="70">
        <v>0.451</v>
      </c>
    </row>
    <row r="58" spans="1:4" s="54" customFormat="1" ht="12.75">
      <c r="A58" s="63" t="s">
        <v>152</v>
      </c>
      <c r="B58" s="64">
        <v>195</v>
      </c>
      <c r="C58" s="64">
        <v>239</v>
      </c>
      <c r="D58" s="70">
        <v>0.223</v>
      </c>
    </row>
    <row r="59" spans="1:4" s="54" customFormat="1" ht="13.5" thickBot="1">
      <c r="A59" s="63" t="s">
        <v>227</v>
      </c>
      <c r="B59" s="64">
        <v>52</v>
      </c>
      <c r="C59" s="64">
        <v>35</v>
      </c>
      <c r="D59" s="70">
        <v>-0.328</v>
      </c>
    </row>
    <row r="60" spans="1:4" s="54" customFormat="1" ht="13.5" thickBot="1">
      <c r="A60" s="57" t="s">
        <v>153</v>
      </c>
      <c r="B60" s="58">
        <v>23</v>
      </c>
      <c r="C60" s="58">
        <v>0</v>
      </c>
      <c r="D60" s="59">
        <v>-1</v>
      </c>
    </row>
    <row r="61" spans="1:4" s="54" customFormat="1" ht="13.5" thickBot="1">
      <c r="A61" s="57" t="s">
        <v>154</v>
      </c>
      <c r="B61" s="58">
        <v>17600</v>
      </c>
      <c r="C61" s="58">
        <v>20081</v>
      </c>
      <c r="D61" s="59">
        <v>0.141</v>
      </c>
    </row>
    <row r="62" s="1" customFormat="1" ht="13.5" customHeight="1">
      <c r="A62" s="12" t="s">
        <v>5</v>
      </c>
    </row>
    <row r="64" spans="1:2" s="54" customFormat="1" ht="19.5" customHeight="1">
      <c r="A64" s="53" t="s">
        <v>228</v>
      </c>
      <c r="B64" s="53"/>
    </row>
    <row r="65" s="1" customFormat="1" ht="6.75" customHeight="1" thickBot="1"/>
    <row r="66" spans="1:4" s="54" customFormat="1" ht="26.25" customHeight="1" thickBot="1">
      <c r="A66" s="55" t="s">
        <v>53</v>
      </c>
      <c r="B66" s="56" t="s">
        <v>57</v>
      </c>
      <c r="C66" s="56" t="s">
        <v>217</v>
      </c>
      <c r="D66" s="56" t="s">
        <v>218</v>
      </c>
    </row>
    <row r="67" spans="1:4" s="54" customFormat="1" ht="12.75">
      <c r="A67" s="60" t="s">
        <v>155</v>
      </c>
      <c r="B67" s="61">
        <v>9</v>
      </c>
      <c r="C67" s="61">
        <v>13</v>
      </c>
      <c r="D67" s="69">
        <v>0.475</v>
      </c>
    </row>
    <row r="68" spans="1:4" s="54" customFormat="1" ht="12.75">
      <c r="A68" s="63" t="s">
        <v>156</v>
      </c>
      <c r="B68" s="64">
        <v>27</v>
      </c>
      <c r="C68" s="64">
        <v>37</v>
      </c>
      <c r="D68" s="70">
        <v>0.383</v>
      </c>
    </row>
    <row r="69" spans="1:4" s="54" customFormat="1" ht="12.75">
      <c r="A69" s="63" t="s">
        <v>157</v>
      </c>
      <c r="B69" s="64">
        <v>6</v>
      </c>
      <c r="C69" s="64">
        <v>7</v>
      </c>
      <c r="D69" s="70">
        <v>0.1</v>
      </c>
    </row>
    <row r="70" spans="1:4" s="54" customFormat="1" ht="12.75">
      <c r="A70" s="63" t="s">
        <v>158</v>
      </c>
      <c r="B70" s="64">
        <v>240</v>
      </c>
      <c r="C70" s="64">
        <v>327</v>
      </c>
      <c r="D70" s="70">
        <v>0.36</v>
      </c>
    </row>
    <row r="71" spans="1:4" s="54" customFormat="1" ht="13.5" thickBot="1">
      <c r="A71" s="66" t="s">
        <v>159</v>
      </c>
      <c r="B71" s="67">
        <v>12</v>
      </c>
      <c r="C71" s="67">
        <v>12</v>
      </c>
      <c r="D71" s="71">
        <v>-0.03</v>
      </c>
    </row>
    <row r="72" s="1" customFormat="1" ht="13.5" customHeight="1">
      <c r="A72" s="12" t="s">
        <v>5</v>
      </c>
    </row>
    <row r="74" spans="1:2" s="54" customFormat="1" ht="19.5" customHeight="1">
      <c r="A74" s="53" t="s">
        <v>229</v>
      </c>
      <c r="B74" s="53"/>
    </row>
    <row r="75" s="1" customFormat="1" ht="6.75" customHeight="1" thickBot="1"/>
    <row r="76" spans="1:6" s="54" customFormat="1" ht="26.25" customHeight="1" thickBot="1">
      <c r="A76" s="55" t="s">
        <v>53</v>
      </c>
      <c r="B76" s="56" t="s">
        <v>55</v>
      </c>
      <c r="C76" s="56" t="s">
        <v>57</v>
      </c>
      <c r="D76" s="56" t="s">
        <v>58</v>
      </c>
      <c r="E76" s="56" t="s">
        <v>217</v>
      </c>
      <c r="F76" s="56" t="s">
        <v>218</v>
      </c>
    </row>
    <row r="77" spans="1:6" s="54" customFormat="1" ht="13.5" thickBot="1">
      <c r="A77" s="57" t="s">
        <v>160</v>
      </c>
      <c r="B77" s="58">
        <v>429</v>
      </c>
      <c r="C77" s="58">
        <v>5655</v>
      </c>
      <c r="D77" s="59">
        <v>-0.04</v>
      </c>
      <c r="E77" s="58">
        <v>5457</v>
      </c>
      <c r="F77" s="59">
        <v>-0.035</v>
      </c>
    </row>
    <row r="78" spans="1:6" s="54" customFormat="1" ht="12.75">
      <c r="A78" s="73" t="s">
        <v>161</v>
      </c>
      <c r="B78" s="74">
        <v>316</v>
      </c>
      <c r="C78" s="74">
        <v>3552</v>
      </c>
      <c r="D78" s="75">
        <v>-0.06</v>
      </c>
      <c r="E78" s="74">
        <v>3333</v>
      </c>
      <c r="F78" s="75">
        <v>-0.062</v>
      </c>
    </row>
    <row r="79" spans="1:6" s="54" customFormat="1" ht="12.75">
      <c r="A79" s="63" t="s">
        <v>162</v>
      </c>
      <c r="B79" s="64">
        <v>113</v>
      </c>
      <c r="C79" s="64">
        <v>2102</v>
      </c>
      <c r="D79" s="70">
        <v>-0.01</v>
      </c>
      <c r="E79" s="64">
        <v>2124</v>
      </c>
      <c r="F79" s="70">
        <v>0.01</v>
      </c>
    </row>
    <row r="80" spans="1:6" s="54" customFormat="1" ht="12.75">
      <c r="A80" s="63" t="s">
        <v>163</v>
      </c>
      <c r="B80" s="64">
        <v>111</v>
      </c>
      <c r="C80" s="64">
        <v>1971</v>
      </c>
      <c r="D80" s="70">
        <v>0.01</v>
      </c>
      <c r="E80" s="64">
        <v>2004</v>
      </c>
      <c r="F80" s="70">
        <v>0.016</v>
      </c>
    </row>
    <row r="81" spans="1:6" s="54" customFormat="1" ht="12.75">
      <c r="A81" s="63" t="s">
        <v>164</v>
      </c>
      <c r="B81" s="64">
        <v>0</v>
      </c>
      <c r="C81" s="64">
        <v>4</v>
      </c>
      <c r="D81" s="70">
        <v>-0.85</v>
      </c>
      <c r="E81" s="64">
        <v>5</v>
      </c>
      <c r="F81" s="70">
        <v>0.234</v>
      </c>
    </row>
    <row r="82" spans="1:6" s="54" customFormat="1" ht="13.5" thickBot="1">
      <c r="A82" s="79" t="s">
        <v>165</v>
      </c>
      <c r="B82" s="80">
        <v>3</v>
      </c>
      <c r="C82" s="80">
        <v>127</v>
      </c>
      <c r="D82" s="84">
        <v>-0.21</v>
      </c>
      <c r="E82" s="80">
        <v>115</v>
      </c>
      <c r="F82" s="84">
        <v>-0.094</v>
      </c>
    </row>
    <row r="83" spans="1:6" s="54" customFormat="1" ht="13.5" thickBot="1">
      <c r="A83" s="57" t="s">
        <v>166</v>
      </c>
      <c r="B83" s="58">
        <v>50</v>
      </c>
      <c r="C83" s="58">
        <v>379</v>
      </c>
      <c r="D83" s="59">
        <v>0.17</v>
      </c>
      <c r="E83" s="58">
        <v>295</v>
      </c>
      <c r="F83" s="59">
        <v>-0.223</v>
      </c>
    </row>
    <row r="84" s="1" customFormat="1" ht="13.5" customHeight="1">
      <c r="A84" s="12" t="s">
        <v>5</v>
      </c>
    </row>
    <row r="86" spans="1:2" s="54" customFormat="1" ht="19.5" customHeight="1">
      <c r="A86" s="53" t="s">
        <v>230</v>
      </c>
      <c r="B86" s="53"/>
    </row>
    <row r="87" s="1" customFormat="1" ht="6.75" customHeight="1" thickBot="1">
      <c r="A87" s="1" t="s">
        <v>167</v>
      </c>
    </row>
    <row r="88" spans="1:13" s="54" customFormat="1" ht="26.25" customHeight="1" thickBot="1">
      <c r="A88" s="55" t="s">
        <v>53</v>
      </c>
      <c r="B88" s="56" t="s">
        <v>168</v>
      </c>
      <c r="C88" s="56" t="s">
        <v>169</v>
      </c>
      <c r="D88" s="56" t="s">
        <v>56</v>
      </c>
      <c r="E88" s="56" t="s">
        <v>170</v>
      </c>
      <c r="F88" s="56" t="s">
        <v>171</v>
      </c>
      <c r="G88" s="56" t="s">
        <v>57</v>
      </c>
      <c r="H88" s="56" t="s">
        <v>58</v>
      </c>
      <c r="I88" s="56" t="s">
        <v>56</v>
      </c>
      <c r="J88" s="56" t="s">
        <v>57</v>
      </c>
      <c r="K88" s="56" t="s">
        <v>58</v>
      </c>
      <c r="L88" s="56" t="s">
        <v>217</v>
      </c>
      <c r="M88" s="56" t="s">
        <v>218</v>
      </c>
    </row>
    <row r="89" spans="1:13" s="54" customFormat="1" ht="13.5" thickBot="1">
      <c r="A89" s="85" t="s">
        <v>172</v>
      </c>
      <c r="B89" s="86">
        <v>2259</v>
      </c>
      <c r="C89" s="88">
        <v>-0.071</v>
      </c>
      <c r="D89" s="86">
        <v>1797</v>
      </c>
      <c r="E89" s="87">
        <v>-461</v>
      </c>
      <c r="F89" s="88">
        <v>-0.2</v>
      </c>
      <c r="G89" s="89">
        <v>2626</v>
      </c>
      <c r="H89" s="90">
        <v>0.46</v>
      </c>
      <c r="I89" s="89">
        <v>1797</v>
      </c>
      <c r="J89" s="89">
        <v>2626</v>
      </c>
      <c r="K89" s="90">
        <v>0.46</v>
      </c>
      <c r="L89" s="89">
        <v>3408</v>
      </c>
      <c r="M89" s="90">
        <v>0.3</v>
      </c>
    </row>
    <row r="90" spans="1:13" s="54" customFormat="1" ht="12.75">
      <c r="A90" s="73" t="s">
        <v>173</v>
      </c>
      <c r="B90" s="91">
        <v>127</v>
      </c>
      <c r="C90" s="75">
        <v>-0.181</v>
      </c>
      <c r="D90" s="91">
        <v>100</v>
      </c>
      <c r="E90" s="91">
        <v>-27</v>
      </c>
      <c r="F90" s="75">
        <v>-0.21</v>
      </c>
      <c r="G90" s="91">
        <v>101</v>
      </c>
      <c r="H90" s="75">
        <v>0</v>
      </c>
      <c r="I90" s="91">
        <v>100</v>
      </c>
      <c r="J90" s="91">
        <v>101</v>
      </c>
      <c r="K90" s="75">
        <v>0</v>
      </c>
      <c r="L90" s="91">
        <v>112</v>
      </c>
      <c r="M90" s="75">
        <v>0.11</v>
      </c>
    </row>
    <row r="91" spans="1:13" s="54" customFormat="1" ht="12.75">
      <c r="A91" s="63" t="s">
        <v>174</v>
      </c>
      <c r="B91" s="92">
        <v>93</v>
      </c>
      <c r="C91" s="70">
        <v>-0.189</v>
      </c>
      <c r="D91" s="92">
        <v>67</v>
      </c>
      <c r="E91" s="92">
        <v>-26</v>
      </c>
      <c r="F91" s="70">
        <v>-0.28</v>
      </c>
      <c r="G91" s="92">
        <v>61</v>
      </c>
      <c r="H91" s="70">
        <v>-0.09</v>
      </c>
      <c r="I91" s="92">
        <v>67</v>
      </c>
      <c r="J91" s="92">
        <v>61</v>
      </c>
      <c r="K91" s="70">
        <v>-0.09</v>
      </c>
      <c r="L91" s="92">
        <v>46</v>
      </c>
      <c r="M91" s="70">
        <v>-0.23</v>
      </c>
    </row>
    <row r="92" spans="1:13" s="54" customFormat="1" ht="12.75">
      <c r="A92" s="63" t="s">
        <v>175</v>
      </c>
      <c r="B92" s="92">
        <v>79</v>
      </c>
      <c r="C92" s="70">
        <v>-0.157</v>
      </c>
      <c r="D92" s="92">
        <v>56</v>
      </c>
      <c r="E92" s="92">
        <v>-23</v>
      </c>
      <c r="F92" s="70">
        <v>-0.29</v>
      </c>
      <c r="G92" s="92">
        <v>51</v>
      </c>
      <c r="H92" s="70">
        <v>-0.09</v>
      </c>
      <c r="I92" s="92">
        <v>56</v>
      </c>
      <c r="J92" s="92">
        <v>51</v>
      </c>
      <c r="K92" s="70">
        <v>-0.09</v>
      </c>
      <c r="L92" s="92">
        <v>39</v>
      </c>
      <c r="M92" s="70">
        <v>-0.23</v>
      </c>
    </row>
    <row r="93" spans="1:13" s="54" customFormat="1" ht="12.75">
      <c r="A93" s="63" t="s">
        <v>176</v>
      </c>
      <c r="B93" s="92">
        <v>15</v>
      </c>
      <c r="C93" s="70">
        <v>-0.326</v>
      </c>
      <c r="D93" s="92">
        <v>11</v>
      </c>
      <c r="E93" s="92">
        <v>-3</v>
      </c>
      <c r="F93" s="70">
        <v>-0.23</v>
      </c>
      <c r="G93" s="92">
        <v>10</v>
      </c>
      <c r="H93" s="70">
        <v>-0.12</v>
      </c>
      <c r="I93" s="92">
        <v>11</v>
      </c>
      <c r="J93" s="92">
        <v>10</v>
      </c>
      <c r="K93" s="70">
        <v>-0.12</v>
      </c>
      <c r="L93" s="92">
        <v>8</v>
      </c>
      <c r="M93" s="70">
        <v>-0.24</v>
      </c>
    </row>
    <row r="94" spans="1:13" s="54" customFormat="1" ht="13.5" thickBot="1">
      <c r="A94" s="79" t="s">
        <v>177</v>
      </c>
      <c r="B94" s="93">
        <v>34</v>
      </c>
      <c r="C94" s="84">
        <v>-0.158</v>
      </c>
      <c r="D94" s="93">
        <v>33</v>
      </c>
      <c r="E94" s="93">
        <v>0</v>
      </c>
      <c r="F94" s="84">
        <v>-0.01</v>
      </c>
      <c r="G94" s="93">
        <v>40</v>
      </c>
      <c r="H94" s="84">
        <v>0.19</v>
      </c>
      <c r="I94" s="93">
        <v>33</v>
      </c>
      <c r="J94" s="93">
        <v>40</v>
      </c>
      <c r="K94" s="84">
        <v>0.19</v>
      </c>
      <c r="L94" s="93">
        <v>65</v>
      </c>
      <c r="M94" s="84">
        <v>0.64</v>
      </c>
    </row>
    <row r="95" spans="1:13" s="54" customFormat="1" ht="13.5" thickBot="1">
      <c r="A95" s="57" t="s">
        <v>178</v>
      </c>
      <c r="B95" s="86">
        <v>2131</v>
      </c>
      <c r="C95" s="59">
        <v>-0.063</v>
      </c>
      <c r="D95" s="86">
        <v>1697</v>
      </c>
      <c r="E95" s="86">
        <v>-435</v>
      </c>
      <c r="F95" s="59">
        <v>-0.2</v>
      </c>
      <c r="G95" s="86">
        <v>2525</v>
      </c>
      <c r="H95" s="59">
        <v>0.49</v>
      </c>
      <c r="I95" s="86">
        <v>1697</v>
      </c>
      <c r="J95" s="86">
        <v>2525</v>
      </c>
      <c r="K95" s="59">
        <v>0.49</v>
      </c>
      <c r="L95" s="86">
        <v>3076</v>
      </c>
      <c r="M95" s="59">
        <v>0.22</v>
      </c>
    </row>
    <row r="96" spans="1:13" s="54" customFormat="1" ht="12.75">
      <c r="A96" s="60" t="s">
        <v>179</v>
      </c>
      <c r="B96" s="94"/>
      <c r="C96" s="95"/>
      <c r="D96" s="94">
        <v>1655</v>
      </c>
      <c r="E96" s="94">
        <v>-477</v>
      </c>
      <c r="F96" s="95">
        <v>-0.22</v>
      </c>
      <c r="G96" s="94">
        <v>2470</v>
      </c>
      <c r="H96" s="95"/>
      <c r="I96" s="94">
        <v>1665</v>
      </c>
      <c r="J96" s="94">
        <v>2470</v>
      </c>
      <c r="K96" s="95"/>
      <c r="L96" s="94">
        <v>3076</v>
      </c>
      <c r="M96" s="95">
        <v>0.25</v>
      </c>
    </row>
    <row r="97" spans="1:13" s="54" customFormat="1" ht="13.5" thickBot="1">
      <c r="A97" s="66" t="s">
        <v>180</v>
      </c>
      <c r="B97" s="96"/>
      <c r="C97" s="97"/>
      <c r="D97" s="96">
        <v>42</v>
      </c>
      <c r="E97" s="96">
        <v>42</v>
      </c>
      <c r="F97" s="97"/>
      <c r="G97" s="96">
        <v>55</v>
      </c>
      <c r="H97" s="97"/>
      <c r="I97" s="96">
        <v>42</v>
      </c>
      <c r="J97" s="96">
        <v>55</v>
      </c>
      <c r="K97" s="97"/>
      <c r="L97" s="96">
        <v>0</v>
      </c>
      <c r="M97" s="97">
        <v>-1</v>
      </c>
    </row>
    <row r="98" spans="1:13" s="54" customFormat="1" ht="13.5" thickBot="1">
      <c r="A98" s="57" t="s">
        <v>231</v>
      </c>
      <c r="B98" s="86">
        <v>2131</v>
      </c>
      <c r="C98" s="59">
        <v>-0.063</v>
      </c>
      <c r="D98" s="86">
        <v>1697</v>
      </c>
      <c r="E98" s="86">
        <v>-435</v>
      </c>
      <c r="F98" s="59">
        <v>-0.2</v>
      </c>
      <c r="G98" s="86">
        <v>2525</v>
      </c>
      <c r="H98" s="59">
        <v>0.49</v>
      </c>
      <c r="I98" s="86">
        <v>1697</v>
      </c>
      <c r="J98" s="86">
        <v>0</v>
      </c>
      <c r="K98" s="59">
        <v>0.49</v>
      </c>
      <c r="L98" s="86">
        <v>220</v>
      </c>
      <c r="M98" s="59">
        <v>1</v>
      </c>
    </row>
    <row r="99" spans="1:13" s="54" customFormat="1" ht="12.75">
      <c r="A99" s="60" t="s">
        <v>232</v>
      </c>
      <c r="B99" s="94"/>
      <c r="C99" s="95"/>
      <c r="D99" s="94">
        <v>1655</v>
      </c>
      <c r="E99" s="94">
        <v>-477</v>
      </c>
      <c r="F99" s="95">
        <v>-0.22</v>
      </c>
      <c r="G99" s="94">
        <v>2470</v>
      </c>
      <c r="H99" s="95"/>
      <c r="I99" s="94">
        <v>1665</v>
      </c>
      <c r="J99" s="94">
        <v>0</v>
      </c>
      <c r="K99" s="95"/>
      <c r="L99" s="94">
        <v>40</v>
      </c>
      <c r="M99" s="95">
        <v>1</v>
      </c>
    </row>
    <row r="100" spans="1:13" s="54" customFormat="1" ht="13.5" thickBot="1">
      <c r="A100" s="66" t="s">
        <v>233</v>
      </c>
      <c r="B100" s="96"/>
      <c r="C100" s="97"/>
      <c r="D100" s="96">
        <v>42</v>
      </c>
      <c r="E100" s="96">
        <v>42</v>
      </c>
      <c r="F100" s="97"/>
      <c r="G100" s="96">
        <v>55</v>
      </c>
      <c r="H100" s="97"/>
      <c r="I100" s="96">
        <v>42</v>
      </c>
      <c r="J100" s="96">
        <v>0</v>
      </c>
      <c r="K100" s="97"/>
      <c r="L100" s="96">
        <v>180</v>
      </c>
      <c r="M100" s="97">
        <v>1</v>
      </c>
    </row>
    <row r="101" s="1" customFormat="1" ht="13.5" customHeight="1">
      <c r="A101" s="12" t="s">
        <v>5</v>
      </c>
    </row>
    <row r="118" ht="12.75">
      <c r="F118" s="9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124" customWidth="1"/>
    <col min="2" max="6" width="5.421875" style="124" bestFit="1" customWidth="1"/>
    <col min="7" max="8" width="5.28125" style="124" bestFit="1" customWidth="1"/>
    <col min="9" max="9" width="4.8515625" style="124" bestFit="1" customWidth="1"/>
    <col min="10" max="10" width="4.421875" style="124" bestFit="1" customWidth="1"/>
    <col min="11" max="13" width="5.28125" style="124" bestFit="1" customWidth="1"/>
    <col min="14" max="14" width="6.7109375" style="124" customWidth="1"/>
    <col min="15" max="17" width="5.140625" style="124" bestFit="1" customWidth="1"/>
    <col min="18" max="19" width="4.57421875" style="124" bestFit="1" customWidth="1"/>
    <col min="20" max="21" width="5.57421875" style="124" bestFit="1" customWidth="1"/>
    <col min="22" max="23" width="4.7109375" style="124" bestFit="1" customWidth="1"/>
    <col min="24" max="26" width="5.57421875" style="124" bestFit="1" customWidth="1"/>
    <col min="27" max="27" width="8.140625" style="124" bestFit="1" customWidth="1"/>
    <col min="28" max="28" width="4.28125" style="124" bestFit="1" customWidth="1"/>
    <col min="29" max="29" width="5.140625" style="124" bestFit="1" customWidth="1"/>
    <col min="30" max="30" width="4.57421875" style="124" bestFit="1" customWidth="1"/>
    <col min="31" max="32" width="4.8515625" style="124" bestFit="1" customWidth="1"/>
    <col min="33" max="33" width="4.7109375" style="124" bestFit="1" customWidth="1"/>
    <col min="34" max="34" width="5.57421875" style="124" bestFit="1" customWidth="1"/>
    <col min="35" max="35" width="4.7109375" style="124" bestFit="1" customWidth="1"/>
    <col min="36" max="37" width="5.57421875" style="124" bestFit="1" customWidth="1"/>
    <col min="38" max="38" width="4.7109375" style="124" bestFit="1" customWidth="1"/>
    <col min="39" max="39" width="5.57421875" style="124" bestFit="1" customWidth="1"/>
    <col min="40" max="40" width="8.421875" style="124" bestFit="1" customWidth="1"/>
    <col min="41" max="41" width="4.28125" style="124" bestFit="1" customWidth="1"/>
    <col min="42" max="42" width="5.140625" style="124" bestFit="1" customWidth="1"/>
    <col min="43" max="43" width="4.8515625" style="124" bestFit="1" customWidth="1"/>
    <col min="44" max="44" width="5.140625" style="124" bestFit="1" customWidth="1"/>
    <col min="45" max="45" width="4.8515625" style="124" bestFit="1" customWidth="1"/>
    <col min="46" max="46" width="4.421875" style="124" bestFit="1" customWidth="1"/>
    <col min="47" max="47" width="4.00390625" style="124" bestFit="1" customWidth="1"/>
    <col min="48" max="52" width="5.57421875" style="124" bestFit="1" customWidth="1"/>
    <col min="53" max="53" width="8.421875" style="124" bestFit="1" customWidth="1"/>
    <col min="54" max="16384" width="9.140625" style="124" customWidth="1"/>
  </cols>
  <sheetData>
    <row r="1" spans="1:4" s="1" customFormat="1" ht="19.5" customHeight="1">
      <c r="A1" s="99" t="s">
        <v>238</v>
      </c>
      <c r="B1" s="99"/>
      <c r="C1" s="99"/>
      <c r="D1" s="99"/>
    </row>
    <row r="2" s="1" customFormat="1" ht="6.75" customHeight="1" thickBot="1">
      <c r="A2" s="1" t="s">
        <v>167</v>
      </c>
    </row>
    <row r="3" spans="2:53" s="1" customFormat="1" ht="13.5" customHeight="1" thickBot="1">
      <c r="B3" s="153">
        <v>2009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>
        <v>2010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>
        <v>2011</v>
      </c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>
        <v>2012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</row>
    <row r="4" spans="1:53" s="1" customFormat="1" ht="26.25" thickBot="1">
      <c r="A4" s="57" t="s">
        <v>53</v>
      </c>
      <c r="B4" s="100" t="s">
        <v>181</v>
      </c>
      <c r="C4" s="100" t="s">
        <v>182</v>
      </c>
      <c r="D4" s="100" t="s">
        <v>183</v>
      </c>
      <c r="E4" s="100" t="s">
        <v>184</v>
      </c>
      <c r="F4" s="100" t="s">
        <v>185</v>
      </c>
      <c r="G4" s="101" t="s">
        <v>186</v>
      </c>
      <c r="H4" s="101" t="s">
        <v>187</v>
      </c>
      <c r="I4" s="101" t="s">
        <v>188</v>
      </c>
      <c r="J4" s="101" t="s">
        <v>189</v>
      </c>
      <c r="K4" s="101" t="s">
        <v>190</v>
      </c>
      <c r="L4" s="101" t="s">
        <v>191</v>
      </c>
      <c r="M4" s="101" t="s">
        <v>192</v>
      </c>
      <c r="N4" s="102" t="s">
        <v>193</v>
      </c>
      <c r="O4" s="100" t="s">
        <v>181</v>
      </c>
      <c r="P4" s="100" t="s">
        <v>182</v>
      </c>
      <c r="Q4" s="100" t="s">
        <v>183</v>
      </c>
      <c r="R4" s="100" t="s">
        <v>184</v>
      </c>
      <c r="S4" s="100" t="s">
        <v>185</v>
      </c>
      <c r="T4" s="101" t="s">
        <v>186</v>
      </c>
      <c r="U4" s="101" t="s">
        <v>187</v>
      </c>
      <c r="V4" s="101" t="s">
        <v>188</v>
      </c>
      <c r="W4" s="101" t="s">
        <v>189</v>
      </c>
      <c r="X4" s="101" t="s">
        <v>190</v>
      </c>
      <c r="Y4" s="101" t="s">
        <v>191</v>
      </c>
      <c r="Z4" s="101" t="s">
        <v>192</v>
      </c>
      <c r="AA4" s="102" t="s">
        <v>194</v>
      </c>
      <c r="AB4" s="100" t="s">
        <v>181</v>
      </c>
      <c r="AC4" s="100" t="s">
        <v>182</v>
      </c>
      <c r="AD4" s="100" t="s">
        <v>183</v>
      </c>
      <c r="AE4" s="100" t="s">
        <v>184</v>
      </c>
      <c r="AF4" s="100" t="s">
        <v>185</v>
      </c>
      <c r="AG4" s="101" t="s">
        <v>186</v>
      </c>
      <c r="AH4" s="101" t="s">
        <v>187</v>
      </c>
      <c r="AI4" s="101" t="s">
        <v>188</v>
      </c>
      <c r="AJ4" s="101" t="s">
        <v>189</v>
      </c>
      <c r="AK4" s="101" t="s">
        <v>190</v>
      </c>
      <c r="AL4" s="101" t="s">
        <v>191</v>
      </c>
      <c r="AM4" s="101" t="s">
        <v>192</v>
      </c>
      <c r="AN4" s="102" t="s">
        <v>195</v>
      </c>
      <c r="AO4" s="100" t="s">
        <v>181</v>
      </c>
      <c r="AP4" s="100" t="s">
        <v>182</v>
      </c>
      <c r="AQ4" s="100" t="s">
        <v>183</v>
      </c>
      <c r="AR4" s="100" t="s">
        <v>184</v>
      </c>
      <c r="AS4" s="100" t="s">
        <v>185</v>
      </c>
      <c r="AT4" s="101" t="s">
        <v>186</v>
      </c>
      <c r="AU4" s="101" t="s">
        <v>187</v>
      </c>
      <c r="AV4" s="101" t="s">
        <v>188</v>
      </c>
      <c r="AW4" s="101" t="s">
        <v>189</v>
      </c>
      <c r="AX4" s="101" t="s">
        <v>190</v>
      </c>
      <c r="AY4" s="101" t="s">
        <v>191</v>
      </c>
      <c r="AZ4" s="101" t="s">
        <v>192</v>
      </c>
      <c r="BA4" s="102" t="s">
        <v>44</v>
      </c>
    </row>
    <row r="5" spans="1:53" s="4" customFormat="1" ht="13.5" thickBot="1">
      <c r="A5" s="103" t="s">
        <v>172</v>
      </c>
      <c r="B5" s="104">
        <v>414.7</v>
      </c>
      <c r="C5" s="104">
        <v>261.4</v>
      </c>
      <c r="D5" s="104">
        <v>408.8</v>
      </c>
      <c r="E5" s="104">
        <v>115.2</v>
      </c>
      <c r="F5" s="104">
        <v>147.1</v>
      </c>
      <c r="G5" s="105">
        <v>163.4</v>
      </c>
      <c r="H5" s="105">
        <v>147.6</v>
      </c>
      <c r="I5" s="105">
        <v>54.6</v>
      </c>
      <c r="J5" s="105">
        <v>30.3</v>
      </c>
      <c r="K5" s="105">
        <v>201.4</v>
      </c>
      <c r="L5" s="105">
        <v>112.5</v>
      </c>
      <c r="M5" s="105">
        <v>201.7</v>
      </c>
      <c r="N5" s="106">
        <v>2259</v>
      </c>
      <c r="O5" s="104">
        <v>94</v>
      </c>
      <c r="P5" s="104">
        <v>264</v>
      </c>
      <c r="Q5" s="104">
        <v>147</v>
      </c>
      <c r="R5" s="104">
        <v>145</v>
      </c>
      <c r="S5" s="104">
        <v>155</v>
      </c>
      <c r="T5" s="105">
        <v>43</v>
      </c>
      <c r="U5" s="105">
        <v>232</v>
      </c>
      <c r="V5" s="105">
        <v>46</v>
      </c>
      <c r="W5" s="105">
        <v>124</v>
      </c>
      <c r="X5" s="105">
        <v>275</v>
      </c>
      <c r="Y5" s="105">
        <v>72</v>
      </c>
      <c r="Z5" s="105">
        <v>199</v>
      </c>
      <c r="AA5" s="106">
        <v>1797</v>
      </c>
      <c r="AB5" s="104">
        <v>95</v>
      </c>
      <c r="AC5" s="104">
        <v>255</v>
      </c>
      <c r="AD5" s="104">
        <v>154</v>
      </c>
      <c r="AE5" s="104">
        <v>248</v>
      </c>
      <c r="AF5" s="104">
        <v>195</v>
      </c>
      <c r="AG5" s="105">
        <v>85</v>
      </c>
      <c r="AH5" s="105">
        <v>113</v>
      </c>
      <c r="AI5" s="105">
        <v>197</v>
      </c>
      <c r="AJ5" s="105">
        <v>362</v>
      </c>
      <c r="AK5" s="105">
        <v>447</v>
      </c>
      <c r="AL5" s="105">
        <v>197</v>
      </c>
      <c r="AM5" s="105">
        <v>278</v>
      </c>
      <c r="AN5" s="106">
        <v>2626</v>
      </c>
      <c r="AO5" s="104">
        <v>355</v>
      </c>
      <c r="AP5" s="104">
        <v>189</v>
      </c>
      <c r="AQ5" s="104">
        <v>272</v>
      </c>
      <c r="AR5" s="104">
        <v>261</v>
      </c>
      <c r="AS5" s="104">
        <v>333</v>
      </c>
      <c r="AT5" s="105">
        <v>70</v>
      </c>
      <c r="AU5" s="105">
        <v>387</v>
      </c>
      <c r="AV5" s="105">
        <v>306</v>
      </c>
      <c r="AW5" s="105">
        <v>450</v>
      </c>
      <c r="AX5" s="105">
        <v>200</v>
      </c>
      <c r="AY5" s="105">
        <v>482</v>
      </c>
      <c r="AZ5" s="105">
        <v>105</v>
      </c>
      <c r="BA5" s="106">
        <v>3408</v>
      </c>
    </row>
    <row r="6" spans="1:53" s="1" customFormat="1" ht="12.75">
      <c r="A6" s="60" t="s">
        <v>173</v>
      </c>
      <c r="B6" s="107">
        <v>9.9</v>
      </c>
      <c r="C6" s="107">
        <v>13.9</v>
      </c>
      <c r="D6" s="107">
        <v>12.7</v>
      </c>
      <c r="E6" s="107">
        <v>15.1</v>
      </c>
      <c r="F6" s="108">
        <v>0</v>
      </c>
      <c r="G6" s="109">
        <v>8.9</v>
      </c>
      <c r="H6" s="109">
        <v>25.8</v>
      </c>
      <c r="I6" s="109">
        <v>20.1</v>
      </c>
      <c r="J6" s="109">
        <v>1.8</v>
      </c>
      <c r="K6" s="109">
        <v>8.7</v>
      </c>
      <c r="L6" s="109">
        <v>1.6</v>
      </c>
      <c r="M6" s="109">
        <v>8.5</v>
      </c>
      <c r="N6" s="110">
        <v>127</v>
      </c>
      <c r="O6" s="107">
        <v>0.4</v>
      </c>
      <c r="P6" s="107">
        <v>8</v>
      </c>
      <c r="Q6" s="107">
        <v>13.3</v>
      </c>
      <c r="R6" s="107">
        <v>11</v>
      </c>
      <c r="S6" s="108">
        <v>0</v>
      </c>
      <c r="T6" s="109">
        <v>8.5</v>
      </c>
      <c r="U6" s="109">
        <v>19.6</v>
      </c>
      <c r="V6" s="109">
        <v>4.1</v>
      </c>
      <c r="W6" s="109">
        <v>11.1</v>
      </c>
      <c r="X6" s="109">
        <v>18.3</v>
      </c>
      <c r="Y6" s="109">
        <v>1.6</v>
      </c>
      <c r="Z6" s="109">
        <v>4.5</v>
      </c>
      <c r="AA6" s="138">
        <v>100.5</v>
      </c>
      <c r="AB6" s="107">
        <v>2</v>
      </c>
      <c r="AC6" s="107">
        <v>14.3</v>
      </c>
      <c r="AD6" s="107">
        <v>0.5</v>
      </c>
      <c r="AE6" s="107">
        <v>19.9</v>
      </c>
      <c r="AF6" s="108">
        <v>1.7</v>
      </c>
      <c r="AG6" s="109">
        <v>3.9</v>
      </c>
      <c r="AH6" s="109">
        <v>17.9</v>
      </c>
      <c r="AI6" s="109">
        <v>14.4</v>
      </c>
      <c r="AJ6" s="109">
        <v>0.5</v>
      </c>
      <c r="AK6" s="109">
        <v>20.6</v>
      </c>
      <c r="AL6" s="109">
        <v>1.6</v>
      </c>
      <c r="AM6" s="109">
        <v>3.4</v>
      </c>
      <c r="AN6" s="138">
        <v>100.6</v>
      </c>
      <c r="AO6" s="107">
        <v>3.7</v>
      </c>
      <c r="AP6" s="107">
        <v>14.1</v>
      </c>
      <c r="AQ6" s="107">
        <v>0</v>
      </c>
      <c r="AR6" s="107">
        <v>25.4</v>
      </c>
      <c r="AS6" s="108">
        <v>0</v>
      </c>
      <c r="AT6" s="109">
        <v>1.6</v>
      </c>
      <c r="AU6" s="109">
        <v>18.6</v>
      </c>
      <c r="AV6" s="109">
        <v>13.4</v>
      </c>
      <c r="AW6" s="109">
        <v>0</v>
      </c>
      <c r="AX6" s="109">
        <v>30.2</v>
      </c>
      <c r="AY6" s="109">
        <v>0</v>
      </c>
      <c r="AZ6" s="109">
        <v>5</v>
      </c>
      <c r="BA6" s="141">
        <v>111.9</v>
      </c>
    </row>
    <row r="7" spans="1:53" s="1" customFormat="1" ht="12.75">
      <c r="A7" s="63" t="s">
        <v>174</v>
      </c>
      <c r="B7" s="111">
        <v>4.1</v>
      </c>
      <c r="C7" s="111">
        <v>13.9</v>
      </c>
      <c r="D7" s="111">
        <v>12.7</v>
      </c>
      <c r="E7" s="111">
        <v>1</v>
      </c>
      <c r="F7" s="112">
        <v>0</v>
      </c>
      <c r="G7" s="113">
        <v>8.9</v>
      </c>
      <c r="H7" s="113">
        <v>19.7</v>
      </c>
      <c r="I7" s="113">
        <v>20.1</v>
      </c>
      <c r="J7" s="113">
        <v>1.8</v>
      </c>
      <c r="K7" s="113">
        <v>1</v>
      </c>
      <c r="L7" s="113">
        <v>1.6</v>
      </c>
      <c r="M7" s="113">
        <v>8.5</v>
      </c>
      <c r="N7" s="114">
        <v>93</v>
      </c>
      <c r="O7" s="111">
        <v>0.4</v>
      </c>
      <c r="P7" s="111">
        <v>8</v>
      </c>
      <c r="Q7" s="111">
        <v>13.3</v>
      </c>
      <c r="R7" s="111">
        <v>1</v>
      </c>
      <c r="S7" s="112">
        <v>0</v>
      </c>
      <c r="T7" s="113">
        <v>8.5</v>
      </c>
      <c r="U7" s="113">
        <v>13.5</v>
      </c>
      <c r="V7" s="113">
        <v>4.1</v>
      </c>
      <c r="W7" s="113">
        <v>11.1</v>
      </c>
      <c r="X7" s="113">
        <v>1</v>
      </c>
      <c r="Y7" s="113">
        <v>1.6</v>
      </c>
      <c r="Z7" s="113">
        <v>4.5</v>
      </c>
      <c r="AA7" s="139">
        <v>67</v>
      </c>
      <c r="AB7" s="111">
        <v>2</v>
      </c>
      <c r="AC7" s="111">
        <v>14.3</v>
      </c>
      <c r="AD7" s="111">
        <v>0.5</v>
      </c>
      <c r="AE7" s="111">
        <v>1</v>
      </c>
      <c r="AF7" s="112">
        <v>1.7</v>
      </c>
      <c r="AG7" s="113">
        <v>3.9</v>
      </c>
      <c r="AH7" s="113">
        <v>16.6</v>
      </c>
      <c r="AI7" s="113">
        <v>14.4</v>
      </c>
      <c r="AJ7" s="113">
        <v>0.5</v>
      </c>
      <c r="AK7" s="113">
        <v>0.9</v>
      </c>
      <c r="AL7" s="113">
        <v>1.6</v>
      </c>
      <c r="AM7" s="113">
        <v>3.4</v>
      </c>
      <c r="AN7" s="139">
        <v>60.8</v>
      </c>
      <c r="AO7" s="111">
        <v>1.7</v>
      </c>
      <c r="AP7" s="111">
        <v>14.1</v>
      </c>
      <c r="AQ7" s="111">
        <v>0</v>
      </c>
      <c r="AR7" s="111">
        <v>1.4</v>
      </c>
      <c r="AS7" s="112">
        <v>0</v>
      </c>
      <c r="AT7" s="113">
        <v>1.6</v>
      </c>
      <c r="AU7" s="113">
        <v>8.1</v>
      </c>
      <c r="AV7" s="113">
        <v>13.4</v>
      </c>
      <c r="AW7" s="113">
        <v>0</v>
      </c>
      <c r="AX7" s="113">
        <v>1.3</v>
      </c>
      <c r="AY7" s="113">
        <v>0</v>
      </c>
      <c r="AZ7" s="113">
        <v>5</v>
      </c>
      <c r="BA7" s="142">
        <v>46.5</v>
      </c>
    </row>
    <row r="8" spans="1:53" s="1" customFormat="1" ht="12.75">
      <c r="A8" s="63" t="s">
        <v>175</v>
      </c>
      <c r="B8" s="111">
        <v>3.6</v>
      </c>
      <c r="C8" s="111">
        <v>12.9</v>
      </c>
      <c r="D8" s="111">
        <v>9.2</v>
      </c>
      <c r="E8" s="111">
        <v>0.9</v>
      </c>
      <c r="F8" s="112">
        <v>0</v>
      </c>
      <c r="G8" s="113">
        <v>8</v>
      </c>
      <c r="H8" s="113">
        <v>16</v>
      </c>
      <c r="I8" s="113">
        <v>16.6</v>
      </c>
      <c r="J8" s="113">
        <v>1.5</v>
      </c>
      <c r="K8" s="113">
        <v>0.9</v>
      </c>
      <c r="L8" s="113">
        <v>1.3</v>
      </c>
      <c r="M8" s="113">
        <v>7.9</v>
      </c>
      <c r="N8" s="114">
        <v>79</v>
      </c>
      <c r="O8" s="111">
        <v>0</v>
      </c>
      <c r="P8" s="111">
        <v>7.6</v>
      </c>
      <c r="Q8" s="111">
        <v>10.3</v>
      </c>
      <c r="R8" s="111">
        <v>0.9</v>
      </c>
      <c r="S8" s="112">
        <v>0</v>
      </c>
      <c r="T8" s="113">
        <v>7.8</v>
      </c>
      <c r="U8" s="113">
        <v>11.2</v>
      </c>
      <c r="V8" s="113">
        <v>3.3</v>
      </c>
      <c r="W8" s="113">
        <v>8.3</v>
      </c>
      <c r="X8" s="113">
        <v>0.9</v>
      </c>
      <c r="Y8" s="113">
        <v>1.3</v>
      </c>
      <c r="Z8" s="113">
        <v>4.2</v>
      </c>
      <c r="AA8" s="139">
        <v>55.7</v>
      </c>
      <c r="AB8" s="111">
        <v>1.3</v>
      </c>
      <c r="AC8" s="111">
        <v>11.6</v>
      </c>
      <c r="AD8" s="111">
        <v>0.3</v>
      </c>
      <c r="AE8" s="111">
        <v>0.9</v>
      </c>
      <c r="AF8" s="112">
        <v>1.3</v>
      </c>
      <c r="AG8" s="113">
        <v>3.6</v>
      </c>
      <c r="AH8" s="113">
        <v>14.2</v>
      </c>
      <c r="AI8" s="113">
        <v>11.9</v>
      </c>
      <c r="AJ8" s="113">
        <v>0.3</v>
      </c>
      <c r="AK8" s="113">
        <v>0.9</v>
      </c>
      <c r="AL8" s="113">
        <v>1.3</v>
      </c>
      <c r="AM8" s="113">
        <v>3.2</v>
      </c>
      <c r="AN8" s="139">
        <v>50.8</v>
      </c>
      <c r="AO8" s="111">
        <v>1</v>
      </c>
      <c r="AP8" s="111">
        <v>11.9</v>
      </c>
      <c r="AQ8" s="111">
        <v>0</v>
      </c>
      <c r="AR8" s="111">
        <v>1.2</v>
      </c>
      <c r="AS8" s="112">
        <v>0</v>
      </c>
      <c r="AT8" s="113">
        <v>1.3</v>
      </c>
      <c r="AU8" s="113">
        <v>6.4</v>
      </c>
      <c r="AV8" s="113">
        <v>11.4</v>
      </c>
      <c r="AW8" s="113">
        <v>0</v>
      </c>
      <c r="AX8" s="113">
        <v>1.2</v>
      </c>
      <c r="AY8" s="113">
        <v>0</v>
      </c>
      <c r="AZ8" s="113">
        <v>4.6</v>
      </c>
      <c r="BA8" s="142">
        <v>38.9</v>
      </c>
    </row>
    <row r="9" spans="1:53" s="1" customFormat="1" ht="12.75">
      <c r="A9" s="63" t="s">
        <v>176</v>
      </c>
      <c r="B9" s="111">
        <v>0.5</v>
      </c>
      <c r="C9" s="111">
        <v>1</v>
      </c>
      <c r="D9" s="111">
        <v>3.4</v>
      </c>
      <c r="E9" s="111">
        <v>0.1</v>
      </c>
      <c r="F9" s="112">
        <v>0</v>
      </c>
      <c r="G9" s="113">
        <v>1</v>
      </c>
      <c r="H9" s="113">
        <v>3.7</v>
      </c>
      <c r="I9" s="113">
        <v>3.5</v>
      </c>
      <c r="J9" s="113">
        <v>0.3</v>
      </c>
      <c r="K9" s="113">
        <v>0.1</v>
      </c>
      <c r="L9" s="113">
        <v>0.3</v>
      </c>
      <c r="M9" s="113">
        <v>0.6</v>
      </c>
      <c r="N9" s="114">
        <v>15</v>
      </c>
      <c r="O9" s="111">
        <v>0.4</v>
      </c>
      <c r="P9" s="111">
        <v>0.4</v>
      </c>
      <c r="Q9" s="111">
        <v>3</v>
      </c>
      <c r="R9" s="111">
        <v>0.1</v>
      </c>
      <c r="S9" s="112">
        <v>0</v>
      </c>
      <c r="T9" s="113">
        <v>0.7</v>
      </c>
      <c r="U9" s="113">
        <v>2.3</v>
      </c>
      <c r="V9" s="113">
        <v>0.8</v>
      </c>
      <c r="W9" s="113">
        <v>2.8</v>
      </c>
      <c r="X9" s="113">
        <v>0.1</v>
      </c>
      <c r="Y9" s="113">
        <v>0.3</v>
      </c>
      <c r="Z9" s="113">
        <v>0.3</v>
      </c>
      <c r="AA9" s="139">
        <v>11.3</v>
      </c>
      <c r="AB9" s="111">
        <v>0.7</v>
      </c>
      <c r="AC9" s="111">
        <v>2.7</v>
      </c>
      <c r="AD9" s="111">
        <v>0.2</v>
      </c>
      <c r="AE9" s="111">
        <v>0.1</v>
      </c>
      <c r="AF9" s="112">
        <v>0.3</v>
      </c>
      <c r="AG9" s="113">
        <v>0.3</v>
      </c>
      <c r="AH9" s="113">
        <v>2.4</v>
      </c>
      <c r="AI9" s="113">
        <v>2.5</v>
      </c>
      <c r="AJ9" s="113">
        <v>0.2</v>
      </c>
      <c r="AK9" s="113">
        <v>0.1</v>
      </c>
      <c r="AL9" s="113">
        <v>0.3</v>
      </c>
      <c r="AM9" s="113">
        <v>0.2</v>
      </c>
      <c r="AN9" s="139">
        <v>9.9</v>
      </c>
      <c r="AO9" s="111">
        <v>0.7</v>
      </c>
      <c r="AP9" s="111">
        <v>2.2</v>
      </c>
      <c r="AQ9" s="111">
        <v>0</v>
      </c>
      <c r="AR9" s="111">
        <v>0.2</v>
      </c>
      <c r="AS9" s="112">
        <v>0</v>
      </c>
      <c r="AT9" s="113">
        <v>0.3</v>
      </c>
      <c r="AU9" s="113">
        <v>1.7</v>
      </c>
      <c r="AV9" s="113">
        <v>1.9</v>
      </c>
      <c r="AW9" s="113">
        <v>0</v>
      </c>
      <c r="AX9" s="113">
        <v>0.2</v>
      </c>
      <c r="AY9" s="113">
        <v>0</v>
      </c>
      <c r="AZ9" s="113">
        <v>0.4</v>
      </c>
      <c r="BA9" s="142">
        <v>7.5</v>
      </c>
    </row>
    <row r="10" spans="1:53" s="1" customFormat="1" ht="12.75">
      <c r="A10" s="63" t="s">
        <v>177</v>
      </c>
      <c r="B10" s="111">
        <v>5.8</v>
      </c>
      <c r="C10" s="111">
        <v>0</v>
      </c>
      <c r="D10" s="111">
        <v>0</v>
      </c>
      <c r="E10" s="111">
        <v>14</v>
      </c>
      <c r="F10" s="112">
        <v>0</v>
      </c>
      <c r="G10" s="113">
        <v>0</v>
      </c>
      <c r="H10" s="113">
        <v>6.2</v>
      </c>
      <c r="I10" s="113">
        <v>0</v>
      </c>
      <c r="J10" s="113">
        <v>0</v>
      </c>
      <c r="K10" s="113">
        <v>7.7</v>
      </c>
      <c r="L10" s="113">
        <v>0</v>
      </c>
      <c r="M10" s="113">
        <v>0</v>
      </c>
      <c r="N10" s="114">
        <v>34</v>
      </c>
      <c r="O10" s="111">
        <v>0</v>
      </c>
      <c r="P10" s="111">
        <v>0</v>
      </c>
      <c r="Q10" s="111">
        <v>0</v>
      </c>
      <c r="R10" s="111">
        <v>10.1</v>
      </c>
      <c r="S10" s="112">
        <v>0</v>
      </c>
      <c r="T10" s="113">
        <v>0</v>
      </c>
      <c r="U10" s="113">
        <v>6.1</v>
      </c>
      <c r="V10" s="113">
        <v>0</v>
      </c>
      <c r="W10" s="113">
        <v>0</v>
      </c>
      <c r="X10" s="113">
        <v>17.3</v>
      </c>
      <c r="Y10" s="113">
        <v>0</v>
      </c>
      <c r="Z10" s="113">
        <v>0</v>
      </c>
      <c r="AA10" s="139">
        <v>33.5</v>
      </c>
      <c r="AB10" s="111">
        <v>0</v>
      </c>
      <c r="AC10" s="111">
        <v>0</v>
      </c>
      <c r="AD10" s="111">
        <v>0</v>
      </c>
      <c r="AE10" s="111">
        <v>19</v>
      </c>
      <c r="AF10" s="112">
        <v>0</v>
      </c>
      <c r="AG10" s="113">
        <v>0</v>
      </c>
      <c r="AH10" s="113">
        <v>1.3</v>
      </c>
      <c r="AI10" s="113">
        <v>0</v>
      </c>
      <c r="AJ10" s="113">
        <v>0</v>
      </c>
      <c r="AK10" s="113">
        <v>19.6</v>
      </c>
      <c r="AL10" s="113">
        <v>0</v>
      </c>
      <c r="AM10" s="113">
        <v>0</v>
      </c>
      <c r="AN10" s="139">
        <v>39.9</v>
      </c>
      <c r="AO10" s="111">
        <v>1.9</v>
      </c>
      <c r="AP10" s="111">
        <v>0</v>
      </c>
      <c r="AQ10" s="111">
        <v>0</v>
      </c>
      <c r="AR10" s="111">
        <v>24</v>
      </c>
      <c r="AS10" s="112">
        <v>0</v>
      </c>
      <c r="AT10" s="113">
        <v>0</v>
      </c>
      <c r="AU10" s="113">
        <v>10.5</v>
      </c>
      <c r="AV10" s="113">
        <v>0</v>
      </c>
      <c r="AW10" s="113">
        <v>0</v>
      </c>
      <c r="AX10" s="113">
        <v>28.9</v>
      </c>
      <c r="AY10" s="113">
        <v>0</v>
      </c>
      <c r="AZ10" s="113">
        <v>0</v>
      </c>
      <c r="BA10" s="142">
        <v>65.4</v>
      </c>
    </row>
    <row r="11" spans="1:53" s="4" customFormat="1" ht="12.75">
      <c r="A11" s="115" t="s">
        <v>178</v>
      </c>
      <c r="B11" s="116">
        <v>404.8</v>
      </c>
      <c r="C11" s="116">
        <v>247.4</v>
      </c>
      <c r="D11" s="116">
        <v>396.1</v>
      </c>
      <c r="E11" s="116">
        <v>100.1</v>
      </c>
      <c r="F11" s="117">
        <v>147.1</v>
      </c>
      <c r="G11" s="114">
        <v>154.5</v>
      </c>
      <c r="H11" s="114">
        <v>121.7</v>
      </c>
      <c r="I11" s="114">
        <v>34.5</v>
      </c>
      <c r="J11" s="114">
        <v>28.5</v>
      </c>
      <c r="K11" s="114">
        <v>192.7</v>
      </c>
      <c r="L11" s="114">
        <v>110.9</v>
      </c>
      <c r="M11" s="114">
        <v>193.2</v>
      </c>
      <c r="N11" s="118">
        <v>2131</v>
      </c>
      <c r="O11" s="116">
        <v>93.3</v>
      </c>
      <c r="P11" s="116">
        <v>255.8</v>
      </c>
      <c r="Q11" s="116">
        <v>134.1</v>
      </c>
      <c r="R11" s="116">
        <v>134.2</v>
      </c>
      <c r="S11" s="117">
        <v>155.2</v>
      </c>
      <c r="T11" s="114">
        <v>34.7</v>
      </c>
      <c r="U11" s="114">
        <v>212.2</v>
      </c>
      <c r="V11" s="114">
        <v>41.5</v>
      </c>
      <c r="W11" s="114">
        <v>113.2</v>
      </c>
      <c r="X11" s="114">
        <v>257.1</v>
      </c>
      <c r="Y11" s="114">
        <v>70.5</v>
      </c>
      <c r="Z11" s="114">
        <v>194.9</v>
      </c>
      <c r="AA11" s="139">
        <v>1697</v>
      </c>
      <c r="AB11" s="116">
        <v>92.5</v>
      </c>
      <c r="AC11" s="116">
        <v>240.6</v>
      </c>
      <c r="AD11" s="116">
        <v>153.6</v>
      </c>
      <c r="AE11" s="116">
        <v>228.5</v>
      </c>
      <c r="AF11" s="117">
        <v>192.9</v>
      </c>
      <c r="AG11" s="114">
        <v>81</v>
      </c>
      <c r="AH11" s="114">
        <v>95</v>
      </c>
      <c r="AI11" s="114">
        <v>182.9</v>
      </c>
      <c r="AJ11" s="114">
        <v>361.4</v>
      </c>
      <c r="AK11" s="114">
        <v>426.6</v>
      </c>
      <c r="AL11" s="114">
        <v>195.5</v>
      </c>
      <c r="AM11" s="114">
        <v>274.5</v>
      </c>
      <c r="AN11" s="139">
        <v>2525.1</v>
      </c>
      <c r="AO11" s="116">
        <v>351</v>
      </c>
      <c r="AP11" s="116">
        <v>175.1</v>
      </c>
      <c r="AQ11" s="116">
        <v>271.7</v>
      </c>
      <c r="AR11" s="116">
        <v>235.1</v>
      </c>
      <c r="AS11" s="117">
        <v>333.1</v>
      </c>
      <c r="AT11" s="114">
        <v>68.4</v>
      </c>
      <c r="AU11" s="114">
        <v>367.9</v>
      </c>
      <c r="AV11" s="114">
        <v>292.7</v>
      </c>
      <c r="AW11" s="114">
        <v>449.6</v>
      </c>
      <c r="AX11" s="114">
        <v>155.5</v>
      </c>
      <c r="AY11" s="114">
        <v>295.7</v>
      </c>
      <c r="AZ11" s="114">
        <v>80.6</v>
      </c>
      <c r="BA11" s="142">
        <v>3076.4</v>
      </c>
    </row>
    <row r="12" spans="1:53" s="1" customFormat="1" ht="12.75">
      <c r="A12" s="63" t="s">
        <v>196</v>
      </c>
      <c r="B12" s="111"/>
      <c r="C12" s="111"/>
      <c r="D12" s="111"/>
      <c r="E12" s="111"/>
      <c r="F12" s="112"/>
      <c r="G12" s="113"/>
      <c r="H12" s="113"/>
      <c r="I12" s="113"/>
      <c r="J12" s="113"/>
      <c r="K12" s="113"/>
      <c r="L12" s="113"/>
      <c r="M12" s="113"/>
      <c r="N12" s="114"/>
      <c r="O12" s="111">
        <v>93.3</v>
      </c>
      <c r="P12" s="111">
        <v>255.8</v>
      </c>
      <c r="Q12" s="111">
        <v>134.1</v>
      </c>
      <c r="R12" s="111">
        <v>134.2</v>
      </c>
      <c r="S12" s="112">
        <v>155.2</v>
      </c>
      <c r="T12" s="113">
        <v>34.7</v>
      </c>
      <c r="U12" s="113">
        <v>212.2</v>
      </c>
      <c r="V12" s="113">
        <v>41.5</v>
      </c>
      <c r="W12" s="113">
        <v>113.2</v>
      </c>
      <c r="X12" s="113">
        <v>257.1</v>
      </c>
      <c r="Y12" s="113">
        <v>70.5</v>
      </c>
      <c r="Z12" s="113">
        <v>152.7</v>
      </c>
      <c r="AA12" s="139">
        <v>1655</v>
      </c>
      <c r="AB12" s="111">
        <v>92.5</v>
      </c>
      <c r="AC12" s="111">
        <v>240.6</v>
      </c>
      <c r="AD12" s="111">
        <v>153.6</v>
      </c>
      <c r="AE12" s="111">
        <v>215.2</v>
      </c>
      <c r="AF12" s="112">
        <v>151.4</v>
      </c>
      <c r="AG12" s="113">
        <v>81</v>
      </c>
      <c r="AH12" s="113">
        <v>95</v>
      </c>
      <c r="AI12" s="113">
        <v>182.9</v>
      </c>
      <c r="AJ12" s="113">
        <v>361.4</v>
      </c>
      <c r="AK12" s="113">
        <v>426.6</v>
      </c>
      <c r="AL12" s="113">
        <v>195.5</v>
      </c>
      <c r="AM12" s="113">
        <v>274.5</v>
      </c>
      <c r="AN12" s="139">
        <v>2470.2</v>
      </c>
      <c r="AO12" s="111">
        <v>351</v>
      </c>
      <c r="AP12" s="111">
        <v>175.1</v>
      </c>
      <c r="AQ12" s="111">
        <v>271.7</v>
      </c>
      <c r="AR12" s="111">
        <v>235.1</v>
      </c>
      <c r="AS12" s="112">
        <v>333.1</v>
      </c>
      <c r="AT12" s="113">
        <v>68.4</v>
      </c>
      <c r="AU12" s="113">
        <v>367.9</v>
      </c>
      <c r="AV12" s="113">
        <v>292.7</v>
      </c>
      <c r="AW12" s="113">
        <v>449.6</v>
      </c>
      <c r="AX12" s="113">
        <v>155.5</v>
      </c>
      <c r="AY12" s="113">
        <v>295.7</v>
      </c>
      <c r="AZ12" s="113">
        <v>80.6</v>
      </c>
      <c r="BA12" s="142">
        <v>3076.4</v>
      </c>
    </row>
    <row r="13" spans="1:53" s="1" customFormat="1" ht="12.75">
      <c r="A13" s="63" t="s">
        <v>180</v>
      </c>
      <c r="B13" s="111"/>
      <c r="C13" s="111"/>
      <c r="D13" s="111"/>
      <c r="E13" s="111"/>
      <c r="F13" s="112"/>
      <c r="G13" s="113"/>
      <c r="H13" s="113"/>
      <c r="I13" s="113"/>
      <c r="J13" s="113"/>
      <c r="K13" s="113"/>
      <c r="L13" s="113"/>
      <c r="M13" s="113"/>
      <c r="N13" s="114"/>
      <c r="O13" s="111"/>
      <c r="P13" s="111"/>
      <c r="Q13" s="111"/>
      <c r="R13" s="111"/>
      <c r="S13" s="112"/>
      <c r="T13" s="113"/>
      <c r="U13" s="113"/>
      <c r="V13" s="113"/>
      <c r="W13" s="113"/>
      <c r="X13" s="113"/>
      <c r="Y13" s="113"/>
      <c r="Z13" s="113">
        <v>42.2</v>
      </c>
      <c r="AA13" s="139">
        <v>42</v>
      </c>
      <c r="AB13" s="111" t="s">
        <v>197</v>
      </c>
      <c r="AC13" s="111"/>
      <c r="AD13" s="111"/>
      <c r="AE13" s="111">
        <v>13.4</v>
      </c>
      <c r="AF13" s="112">
        <v>41.5</v>
      </c>
      <c r="AG13" s="113"/>
      <c r="AH13" s="113"/>
      <c r="AI13" s="113"/>
      <c r="AJ13" s="113"/>
      <c r="AK13" s="113"/>
      <c r="AL13" s="113"/>
      <c r="AM13" s="113"/>
      <c r="AN13" s="139">
        <v>54.9</v>
      </c>
      <c r="AO13" s="111"/>
      <c r="AP13" s="111"/>
      <c r="AQ13" s="111"/>
      <c r="AR13" s="111"/>
      <c r="AS13" s="112"/>
      <c r="AT13" s="113"/>
      <c r="AU13" s="113"/>
      <c r="AV13" s="113"/>
      <c r="AW13" s="113"/>
      <c r="AX13" s="113"/>
      <c r="AY13" s="113"/>
      <c r="AZ13" s="113"/>
      <c r="BA13" s="142">
        <v>0</v>
      </c>
    </row>
    <row r="14" spans="1:53" s="4" customFormat="1" ht="12.75">
      <c r="A14" s="115" t="s">
        <v>178</v>
      </c>
      <c r="B14" s="116"/>
      <c r="C14" s="116"/>
      <c r="D14" s="116"/>
      <c r="E14" s="116"/>
      <c r="F14" s="117"/>
      <c r="G14" s="114"/>
      <c r="H14" s="114"/>
      <c r="I14" s="114"/>
      <c r="J14" s="114"/>
      <c r="K14" s="114"/>
      <c r="L14" s="114"/>
      <c r="M14" s="114"/>
      <c r="N14" s="118"/>
      <c r="O14" s="116"/>
      <c r="P14" s="116"/>
      <c r="Q14" s="116"/>
      <c r="R14" s="116"/>
      <c r="S14" s="117"/>
      <c r="T14" s="114"/>
      <c r="U14" s="114"/>
      <c r="V14" s="114"/>
      <c r="W14" s="114"/>
      <c r="X14" s="114"/>
      <c r="Y14" s="114"/>
      <c r="Z14" s="114"/>
      <c r="AA14" s="118"/>
      <c r="AB14" s="116"/>
      <c r="AC14" s="116"/>
      <c r="AD14" s="116"/>
      <c r="AE14" s="116"/>
      <c r="AF14" s="117"/>
      <c r="AG14" s="114"/>
      <c r="AH14" s="114"/>
      <c r="AI14" s="114"/>
      <c r="AJ14" s="114"/>
      <c r="AK14" s="114"/>
      <c r="AL14" s="114"/>
      <c r="AM14" s="114"/>
      <c r="AN14" s="139"/>
      <c r="AO14" s="116"/>
      <c r="AP14" s="116"/>
      <c r="AQ14" s="116"/>
      <c r="AR14" s="116"/>
      <c r="AS14" s="117"/>
      <c r="AT14" s="114"/>
      <c r="AU14" s="114"/>
      <c r="AV14" s="114"/>
      <c r="AW14" s="114"/>
      <c r="AX14" s="114"/>
      <c r="AY14" s="114">
        <v>180</v>
      </c>
      <c r="AZ14" s="114"/>
      <c r="BA14" s="142">
        <v>180</v>
      </c>
    </row>
    <row r="15" spans="1:53" s="4" customFormat="1" ht="13.5" thickBot="1">
      <c r="A15" s="119" t="s">
        <v>178</v>
      </c>
      <c r="B15" s="120"/>
      <c r="C15" s="120"/>
      <c r="D15" s="120"/>
      <c r="E15" s="120"/>
      <c r="F15" s="121"/>
      <c r="G15" s="122"/>
      <c r="H15" s="122"/>
      <c r="I15" s="122"/>
      <c r="J15" s="122"/>
      <c r="K15" s="122"/>
      <c r="L15" s="122"/>
      <c r="M15" s="122"/>
      <c r="N15" s="123"/>
      <c r="O15" s="120"/>
      <c r="P15" s="120"/>
      <c r="Q15" s="120"/>
      <c r="R15" s="120"/>
      <c r="S15" s="121"/>
      <c r="T15" s="122"/>
      <c r="U15" s="122"/>
      <c r="V15" s="122"/>
      <c r="W15" s="122"/>
      <c r="X15" s="122"/>
      <c r="Y15" s="122"/>
      <c r="Z15" s="122"/>
      <c r="AA15" s="123"/>
      <c r="AB15" s="120"/>
      <c r="AC15" s="120"/>
      <c r="AD15" s="120"/>
      <c r="AE15" s="120"/>
      <c r="AF15" s="121"/>
      <c r="AG15" s="122"/>
      <c r="AH15" s="122"/>
      <c r="AI15" s="122"/>
      <c r="AJ15" s="122"/>
      <c r="AK15" s="122"/>
      <c r="AL15" s="122"/>
      <c r="AM15" s="122"/>
      <c r="AN15" s="140"/>
      <c r="AO15" s="120"/>
      <c r="AP15" s="120"/>
      <c r="AQ15" s="120"/>
      <c r="AR15" s="120"/>
      <c r="AS15" s="121"/>
      <c r="AT15" s="122"/>
      <c r="AU15" s="122"/>
      <c r="AV15" s="122"/>
      <c r="AW15" s="122"/>
      <c r="AX15" s="122">
        <v>14</v>
      </c>
      <c r="AY15" s="122">
        <v>7</v>
      </c>
      <c r="AZ15" s="122">
        <v>19</v>
      </c>
      <c r="BA15" s="143">
        <v>40</v>
      </c>
    </row>
    <row r="16" s="1" customFormat="1" ht="13.5" customHeight="1">
      <c r="A16" s="12" t="s">
        <v>5</v>
      </c>
    </row>
  </sheetData>
  <sheetProtection/>
  <mergeCells count="4">
    <mergeCell ref="B3:N3"/>
    <mergeCell ref="O3:AA3"/>
    <mergeCell ref="AB3:AN3"/>
    <mergeCell ref="AO3:B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3" width="13.421875" style="0" bestFit="1" customWidth="1"/>
    <col min="4" max="4" width="17.140625" style="0" customWidth="1"/>
    <col min="5" max="5" width="12.7109375" style="0" customWidth="1"/>
  </cols>
  <sheetData>
    <row r="1" s="54" customFormat="1" ht="19.5" customHeight="1">
      <c r="A1" s="53" t="s">
        <v>242</v>
      </c>
    </row>
    <row r="2" s="1" customFormat="1" ht="6.75" customHeight="1" thickBot="1"/>
    <row r="3" spans="1:5" s="54" customFormat="1" ht="39" thickBot="1">
      <c r="A3" s="55" t="s">
        <v>53</v>
      </c>
      <c r="B3" s="56" t="s">
        <v>55</v>
      </c>
      <c r="C3" s="56" t="s">
        <v>234</v>
      </c>
      <c r="D3" s="56" t="s">
        <v>237</v>
      </c>
      <c r="E3" s="56" t="s">
        <v>235</v>
      </c>
    </row>
    <row r="4" spans="1:5" s="127" customFormat="1" ht="13.5" thickBot="1">
      <c r="A4" s="57" t="s">
        <v>198</v>
      </c>
      <c r="B4" s="125">
        <v>80887</v>
      </c>
      <c r="C4" s="125">
        <v>86959</v>
      </c>
      <c r="D4" s="126">
        <f>C4-B4</f>
        <v>6072</v>
      </c>
      <c r="E4" s="59">
        <v>0.075</v>
      </c>
    </row>
    <row r="5" spans="1:5" s="127" customFormat="1" ht="13.5" thickBot="1">
      <c r="A5" s="57" t="s">
        <v>236</v>
      </c>
      <c r="B5" s="125">
        <v>49340</v>
      </c>
      <c r="C5" s="125">
        <v>50198</v>
      </c>
      <c r="D5" s="126">
        <f aca="true" t="shared" si="0" ref="D5:D21">C5-B5</f>
        <v>858</v>
      </c>
      <c r="E5" s="59">
        <v>0.017</v>
      </c>
    </row>
    <row r="6" spans="1:5" s="54" customFormat="1" ht="18.75" customHeight="1">
      <c r="A6" s="63" t="s">
        <v>199</v>
      </c>
      <c r="B6" s="128">
        <v>16374</v>
      </c>
      <c r="C6" s="128">
        <v>15049</v>
      </c>
      <c r="D6" s="136">
        <f t="shared" si="0"/>
        <v>-1325</v>
      </c>
      <c r="E6" s="70">
        <v>-0.081</v>
      </c>
    </row>
    <row r="7" spans="1:5" s="54" customFormat="1" ht="12.75">
      <c r="A7" s="73" t="s">
        <v>200</v>
      </c>
      <c r="B7" s="128">
        <v>25177</v>
      </c>
      <c r="C7" s="128">
        <v>27267</v>
      </c>
      <c r="D7" s="132">
        <f t="shared" si="0"/>
        <v>2090</v>
      </c>
      <c r="E7" s="70">
        <v>0.083</v>
      </c>
    </row>
    <row r="8" spans="1:5" s="54" customFormat="1" ht="12.75">
      <c r="A8" s="73" t="s">
        <v>201</v>
      </c>
      <c r="B8" s="128">
        <v>7789</v>
      </c>
      <c r="C8" s="128">
        <v>7882</v>
      </c>
      <c r="D8" s="132">
        <f t="shared" si="0"/>
        <v>93</v>
      </c>
      <c r="E8" s="70">
        <v>0.012</v>
      </c>
    </row>
    <row r="9" spans="1:5" s="54" customFormat="1" ht="12.75">
      <c r="A9" s="73" t="s">
        <v>202</v>
      </c>
      <c r="B9" s="128">
        <v>6538</v>
      </c>
      <c r="C9" s="128">
        <v>6479</v>
      </c>
      <c r="D9" s="132">
        <f t="shared" si="0"/>
        <v>-59</v>
      </c>
      <c r="E9" s="70">
        <v>-0.009</v>
      </c>
    </row>
    <row r="10" spans="1:5" s="54" customFormat="1" ht="12.75">
      <c r="A10" s="73" t="s">
        <v>203</v>
      </c>
      <c r="B10" s="128">
        <v>41</v>
      </c>
      <c r="C10" s="128">
        <v>134</v>
      </c>
      <c r="D10" s="132">
        <f t="shared" si="0"/>
        <v>93</v>
      </c>
      <c r="E10" s="70">
        <v>2.268</v>
      </c>
    </row>
    <row r="11" spans="1:5" s="54" customFormat="1" ht="13.5" thickBot="1">
      <c r="A11" s="81" t="s">
        <v>204</v>
      </c>
      <c r="B11" s="129">
        <v>788</v>
      </c>
      <c r="C11" s="129">
        <v>789</v>
      </c>
      <c r="D11" s="137">
        <f t="shared" si="0"/>
        <v>1</v>
      </c>
      <c r="E11" s="84">
        <v>0.001</v>
      </c>
    </row>
    <row r="12" spans="1:5" s="127" customFormat="1" ht="13.5" thickBot="1">
      <c r="A12" s="57" t="s">
        <v>205</v>
      </c>
      <c r="B12" s="125">
        <v>31547</v>
      </c>
      <c r="C12" s="125">
        <v>36761</v>
      </c>
      <c r="D12" s="126">
        <f t="shared" si="0"/>
        <v>5214</v>
      </c>
      <c r="E12" s="59">
        <v>0.165</v>
      </c>
    </row>
    <row r="13" spans="1:5" s="54" customFormat="1" ht="12.75">
      <c r="A13" s="73" t="s">
        <v>206</v>
      </c>
      <c r="B13" s="130">
        <v>2566</v>
      </c>
      <c r="C13" s="130">
        <v>2584</v>
      </c>
      <c r="D13" s="136">
        <f t="shared" si="0"/>
        <v>18</v>
      </c>
      <c r="E13" s="75">
        <v>0.007</v>
      </c>
    </row>
    <row r="14" spans="1:5" s="54" customFormat="1" ht="12.75">
      <c r="A14" s="73" t="s">
        <v>207</v>
      </c>
      <c r="B14" s="128">
        <v>3512</v>
      </c>
      <c r="C14" s="128">
        <v>2925</v>
      </c>
      <c r="D14" s="132">
        <f t="shared" si="0"/>
        <v>-587</v>
      </c>
      <c r="E14" s="70">
        <v>-0.167</v>
      </c>
    </row>
    <row r="15" spans="1:5" s="54" customFormat="1" ht="12.75">
      <c r="A15" s="73" t="s">
        <v>208</v>
      </c>
      <c r="B15" s="128">
        <v>1723</v>
      </c>
      <c r="C15" s="128">
        <v>1313</v>
      </c>
      <c r="D15" s="132">
        <f t="shared" si="0"/>
        <v>-410</v>
      </c>
      <c r="E15" s="70">
        <v>-0.238</v>
      </c>
    </row>
    <row r="16" spans="1:5" s="54" customFormat="1" ht="12.75">
      <c r="A16" s="73" t="s">
        <v>209</v>
      </c>
      <c r="B16" s="128">
        <v>23259</v>
      </c>
      <c r="C16" s="128">
        <v>29427</v>
      </c>
      <c r="D16" s="132">
        <f t="shared" si="0"/>
        <v>6168</v>
      </c>
      <c r="E16" s="70">
        <v>0.265</v>
      </c>
    </row>
    <row r="17" spans="1:5" s="54" customFormat="1" ht="12.75">
      <c r="A17" s="63" t="s">
        <v>210</v>
      </c>
      <c r="B17" s="128">
        <v>407</v>
      </c>
      <c r="C17" s="128">
        <v>400</v>
      </c>
      <c r="D17" s="132">
        <f t="shared" si="0"/>
        <v>-7</v>
      </c>
      <c r="E17" s="70">
        <v>-0.017</v>
      </c>
    </row>
    <row r="18" spans="1:5" s="54" customFormat="1" ht="12.75">
      <c r="A18" s="63" t="s">
        <v>211</v>
      </c>
      <c r="B18" s="128">
        <v>80</v>
      </c>
      <c r="C18" s="128">
        <v>112</v>
      </c>
      <c r="D18" s="132">
        <f t="shared" si="0"/>
        <v>32</v>
      </c>
      <c r="E18" s="70">
        <v>0.4</v>
      </c>
    </row>
    <row r="19" spans="1:5" s="127" customFormat="1" ht="12.75">
      <c r="A19" s="115" t="s">
        <v>212</v>
      </c>
      <c r="B19" s="131">
        <v>10984</v>
      </c>
      <c r="C19" s="131">
        <v>12916</v>
      </c>
      <c r="D19" s="132">
        <f t="shared" si="0"/>
        <v>1932</v>
      </c>
      <c r="E19" s="65">
        <v>0.176</v>
      </c>
    </row>
    <row r="20" spans="1:5" s="127" customFormat="1" ht="13.5" thickBot="1">
      <c r="A20" s="133" t="s">
        <v>213</v>
      </c>
      <c r="B20" s="134">
        <v>69903</v>
      </c>
      <c r="C20" s="134">
        <v>74043</v>
      </c>
      <c r="D20" s="137">
        <f t="shared" si="0"/>
        <v>4140</v>
      </c>
      <c r="E20" s="135">
        <v>0.059</v>
      </c>
    </row>
    <row r="21" spans="1:5" s="127" customFormat="1" ht="13.5" thickBot="1">
      <c r="A21" s="57" t="s">
        <v>214</v>
      </c>
      <c r="B21" s="125">
        <v>50192</v>
      </c>
      <c r="C21" s="125">
        <v>58623</v>
      </c>
      <c r="D21" s="126">
        <f t="shared" si="0"/>
        <v>8431</v>
      </c>
      <c r="E21" s="59">
        <v>0.168</v>
      </c>
    </row>
    <row r="22" spans="1:5" s="127" customFormat="1" ht="13.5" thickBot="1">
      <c r="A22" s="57" t="s">
        <v>215</v>
      </c>
      <c r="B22" s="59">
        <v>0.62</v>
      </c>
      <c r="C22" s="59">
        <v>0.67</v>
      </c>
      <c r="D22" s="59">
        <v>0.05</v>
      </c>
      <c r="E22" s="59">
        <v>0.087</v>
      </c>
    </row>
    <row r="23" s="1" customFormat="1" ht="12.75">
      <c r="A23" s="1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2012-08-31T10:56:22Z</cp:lastPrinted>
  <dcterms:created xsi:type="dcterms:W3CDTF">2006-02-24T09:38:25Z</dcterms:created>
  <dcterms:modified xsi:type="dcterms:W3CDTF">2014-10-23T13:11:27Z</dcterms:modified>
  <cp:category/>
  <cp:version/>
  <cp:contentType/>
  <cp:contentStatus/>
</cp:coreProperties>
</file>