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0"/>
  </bookViews>
  <sheets>
    <sheet name="5." sheetId="1" r:id="rId1"/>
    <sheet name="5.1" sheetId="2" r:id="rId2"/>
    <sheet name="5.2-3" sheetId="3" r:id="rId3"/>
    <sheet name="5.4" sheetId="4" r:id="rId4"/>
    <sheet name="5.5" sheetId="5" r:id="rId5"/>
    <sheet name="5.6" sheetId="6" r:id="rId6"/>
  </sheets>
  <definedNames/>
  <calcPr fullCalcOnLoad="1"/>
</workbook>
</file>

<file path=xl/sharedStrings.xml><?xml version="1.0" encoding="utf-8"?>
<sst xmlns="http://schemas.openxmlformats.org/spreadsheetml/2006/main" count="596" uniqueCount="346">
  <si>
    <t>28</t>
  </si>
  <si>
    <t>34</t>
  </si>
  <si>
    <t>43</t>
  </si>
  <si>
    <t>35</t>
  </si>
  <si>
    <t>44</t>
  </si>
  <si>
    <t>36</t>
  </si>
  <si>
    <t>45</t>
  </si>
  <si>
    <t>5. ENERGY</t>
  </si>
  <si>
    <t>6</t>
  </si>
  <si>
    <t>08/01/2013</t>
  </si>
  <si>
    <t>7</t>
  </si>
  <si>
    <t>8</t>
  </si>
  <si>
    <t>9</t>
  </si>
  <si>
    <t>15</t>
  </si>
  <si>
    <t>15/01/2013</t>
  </si>
  <si>
    <t>16</t>
  </si>
  <si>
    <t>17</t>
  </si>
  <si>
    <t>18</t>
  </si>
  <si>
    <t>25</t>
  </si>
  <si>
    <t>22/01/2013</t>
  </si>
  <si>
    <t>26</t>
  </si>
  <si>
    <t>27</t>
  </si>
  <si>
    <t>29/01/2013</t>
  </si>
  <si>
    <t>37</t>
  </si>
  <si>
    <t>05/02/2013</t>
  </si>
  <si>
    <t>46</t>
  </si>
  <si>
    <t>2.8.405</t>
  </si>
  <si>
    <t>50</t>
  </si>
  <si>
    <t>12/02/2013</t>
  </si>
  <si>
    <t>51</t>
  </si>
  <si>
    <t>52</t>
  </si>
  <si>
    <t>53</t>
  </si>
  <si>
    <t>54</t>
  </si>
  <si>
    <t>19/02/2013</t>
  </si>
  <si>
    <t>55</t>
  </si>
  <si>
    <t>56</t>
  </si>
  <si>
    <t>57</t>
  </si>
  <si>
    <t>65</t>
  </si>
  <si>
    <t>26/02/2013</t>
  </si>
  <si>
    <t>66</t>
  </si>
  <si>
    <t>67</t>
  </si>
  <si>
    <t>68</t>
  </si>
  <si>
    <t>74</t>
  </si>
  <si>
    <t>05/03/2013</t>
  </si>
  <si>
    <t>75</t>
  </si>
  <si>
    <t>76</t>
  </si>
  <si>
    <t>77</t>
  </si>
  <si>
    <t>83</t>
  </si>
  <si>
    <t>12/03/2013</t>
  </si>
  <si>
    <t>84</t>
  </si>
  <si>
    <t>85</t>
  </si>
  <si>
    <t>86</t>
  </si>
  <si>
    <t>92</t>
  </si>
  <si>
    <t>19/03/2013</t>
  </si>
  <si>
    <t>93</t>
  </si>
  <si>
    <t>94</t>
  </si>
  <si>
    <t>95</t>
  </si>
  <si>
    <t>97</t>
  </si>
  <si>
    <t>26/03/2013</t>
  </si>
  <si>
    <t>98</t>
  </si>
  <si>
    <t>99</t>
  </si>
  <si>
    <t>100</t>
  </si>
  <si>
    <t>106</t>
  </si>
  <si>
    <t>02/04/2013</t>
  </si>
  <si>
    <t>107</t>
  </si>
  <si>
    <t>108</t>
  </si>
  <si>
    <t>109</t>
  </si>
  <si>
    <t>118</t>
  </si>
  <si>
    <t>09/04/2013</t>
  </si>
  <si>
    <t>119</t>
  </si>
  <si>
    <t>120</t>
  </si>
  <si>
    <t>121</t>
  </si>
  <si>
    <t>126</t>
  </si>
  <si>
    <t>16/04/2013</t>
  </si>
  <si>
    <t>127</t>
  </si>
  <si>
    <t>128</t>
  </si>
  <si>
    <t>129</t>
  </si>
  <si>
    <t>136</t>
  </si>
  <si>
    <t>23/04/2003</t>
  </si>
  <si>
    <t>137</t>
  </si>
  <si>
    <t>138</t>
  </si>
  <si>
    <t>139</t>
  </si>
  <si>
    <t>145</t>
  </si>
  <si>
    <t>30/04/2013</t>
  </si>
  <si>
    <t>146</t>
  </si>
  <si>
    <t>147</t>
  </si>
  <si>
    <t>148</t>
  </si>
  <si>
    <t>151</t>
  </si>
  <si>
    <t>07/05/2013</t>
  </si>
  <si>
    <t>152</t>
  </si>
  <si>
    <t>153</t>
  </si>
  <si>
    <t>154</t>
  </si>
  <si>
    <t>159</t>
  </si>
  <si>
    <t>14/05/2013</t>
  </si>
  <si>
    <t>160</t>
  </si>
  <si>
    <t>161</t>
  </si>
  <si>
    <t>162</t>
  </si>
  <si>
    <t>167</t>
  </si>
  <si>
    <t>21/05/2013</t>
  </si>
  <si>
    <t>168</t>
  </si>
  <si>
    <t>169</t>
  </si>
  <si>
    <t>170</t>
  </si>
  <si>
    <t>179</t>
  </si>
  <si>
    <t>28/05/2013</t>
  </si>
  <si>
    <t>180</t>
  </si>
  <si>
    <t>181</t>
  </si>
  <si>
    <t>186</t>
  </si>
  <si>
    <t>04/06/2013</t>
  </si>
  <si>
    <t>187</t>
  </si>
  <si>
    <t>188</t>
  </si>
  <si>
    <t>195</t>
  </si>
  <si>
    <t>11/06/2013</t>
  </si>
  <si>
    <t>196</t>
  </si>
  <si>
    <t>199</t>
  </si>
  <si>
    <t>18/06/2013</t>
  </si>
  <si>
    <t>200</t>
  </si>
  <si>
    <t>201</t>
  </si>
  <si>
    <t>202</t>
  </si>
  <si>
    <t>206</t>
  </si>
  <si>
    <t>25/06/2013</t>
  </si>
  <si>
    <t>207</t>
  </si>
  <si>
    <t>208</t>
  </si>
  <si>
    <t>209</t>
  </si>
  <si>
    <t>218</t>
  </si>
  <si>
    <t>02/07/2013</t>
  </si>
  <si>
    <t>219</t>
  </si>
  <si>
    <t>220</t>
  </si>
  <si>
    <t>221</t>
  </si>
  <si>
    <t>224</t>
  </si>
  <si>
    <t>09/07/2013</t>
  </si>
  <si>
    <t>225</t>
  </si>
  <si>
    <t>226</t>
  </si>
  <si>
    <t>234</t>
  </si>
  <si>
    <t>16/07/2013</t>
  </si>
  <si>
    <t>235</t>
  </si>
  <si>
    <t>236</t>
  </si>
  <si>
    <t>241</t>
  </si>
  <si>
    <t>23/07/2013</t>
  </si>
  <si>
    <t>242</t>
  </si>
  <si>
    <t>243</t>
  </si>
  <si>
    <t>244</t>
  </si>
  <si>
    <t>252</t>
  </si>
  <si>
    <t>253</t>
  </si>
  <si>
    <t>254</t>
  </si>
  <si>
    <t>255</t>
  </si>
  <si>
    <t>30/07/2013</t>
  </si>
  <si>
    <t>260</t>
  </si>
  <si>
    <t>261</t>
  </si>
  <si>
    <t>262</t>
  </si>
  <si>
    <t>263</t>
  </si>
  <si>
    <t>06/08/2013</t>
  </si>
  <si>
    <t>265</t>
  </si>
  <si>
    <t>266</t>
  </si>
  <si>
    <t>267</t>
  </si>
  <si>
    <t>268</t>
  </si>
  <si>
    <t>13/08/2013</t>
  </si>
  <si>
    <t>274</t>
  </si>
  <si>
    <t>275</t>
  </si>
  <si>
    <t>276</t>
  </si>
  <si>
    <t>277</t>
  </si>
  <si>
    <t>20/08/2013</t>
  </si>
  <si>
    <t>284</t>
  </si>
  <si>
    <t>285</t>
  </si>
  <si>
    <t>286</t>
  </si>
  <si>
    <t>287</t>
  </si>
  <si>
    <t>27/08/2013</t>
  </si>
  <si>
    <t>296</t>
  </si>
  <si>
    <t>297</t>
  </si>
  <si>
    <t>298</t>
  </si>
  <si>
    <t>299</t>
  </si>
  <si>
    <t>03/09/2013</t>
  </si>
  <si>
    <t>306</t>
  </si>
  <si>
    <t>307</t>
  </si>
  <si>
    <t>308</t>
  </si>
  <si>
    <t>309</t>
  </si>
  <si>
    <t>10/09/2013</t>
  </si>
  <si>
    <t>316</t>
  </si>
  <si>
    <t>317</t>
  </si>
  <si>
    <t>318</t>
  </si>
  <si>
    <t>17/09/2013</t>
  </si>
  <si>
    <t>323</t>
  </si>
  <si>
    <t>324</t>
  </si>
  <si>
    <t>24/09/2013</t>
  </si>
  <si>
    <t>328</t>
  </si>
  <si>
    <t>329</t>
  </si>
  <si>
    <t>330</t>
  </si>
  <si>
    <t>331</t>
  </si>
  <si>
    <t>01/10/2013</t>
  </si>
  <si>
    <t>336</t>
  </si>
  <si>
    <t>337</t>
  </si>
  <si>
    <t>338</t>
  </si>
  <si>
    <t>339</t>
  </si>
  <si>
    <t>08/10/2013</t>
  </si>
  <si>
    <t>351</t>
  </si>
  <si>
    <t>14/10/2013</t>
  </si>
  <si>
    <t>352</t>
  </si>
  <si>
    <t>353</t>
  </si>
  <si>
    <t>354</t>
  </si>
  <si>
    <t>357</t>
  </si>
  <si>
    <t>358</t>
  </si>
  <si>
    <t>359</t>
  </si>
  <si>
    <t>360</t>
  </si>
  <si>
    <t>22/10/2013</t>
  </si>
  <si>
    <t>365</t>
  </si>
  <si>
    <t>366</t>
  </si>
  <si>
    <t>367</t>
  </si>
  <si>
    <t>368</t>
  </si>
  <si>
    <t>29/10/2013</t>
  </si>
  <si>
    <t>371</t>
  </si>
  <si>
    <t>372</t>
  </si>
  <si>
    <t>373</t>
  </si>
  <si>
    <t>374</t>
  </si>
  <si>
    <t>05/11/2013</t>
  </si>
  <si>
    <t>380</t>
  </si>
  <si>
    <t>381</t>
  </si>
  <si>
    <t>382</t>
  </si>
  <si>
    <t>383</t>
  </si>
  <si>
    <t>12/11/2013</t>
  </si>
  <si>
    <t>386</t>
  </si>
  <si>
    <t>387</t>
  </si>
  <si>
    <t>388</t>
  </si>
  <si>
    <t>389</t>
  </si>
  <si>
    <t>19/11/2013</t>
  </si>
  <si>
    <t>395</t>
  </si>
  <si>
    <t>396</t>
  </si>
  <si>
    <t>397</t>
  </si>
  <si>
    <t>398</t>
  </si>
  <si>
    <t>26/11/2013</t>
  </si>
  <si>
    <t>405</t>
  </si>
  <si>
    <t>406</t>
  </si>
  <si>
    <t>407</t>
  </si>
  <si>
    <t>408</t>
  </si>
  <si>
    <t>03/12/2013</t>
  </si>
  <si>
    <t>412</t>
  </si>
  <si>
    <t>413</t>
  </si>
  <si>
    <t>414</t>
  </si>
  <si>
    <t>415</t>
  </si>
  <si>
    <t>10/12/2013</t>
  </si>
  <si>
    <t>421</t>
  </si>
  <si>
    <t>423</t>
  </si>
  <si>
    <t>422</t>
  </si>
  <si>
    <t>424</t>
  </si>
  <si>
    <t>17/12/2013</t>
  </si>
  <si>
    <t>428</t>
  </si>
  <si>
    <t>429</t>
  </si>
  <si>
    <t>430</t>
  </si>
  <si>
    <t>431</t>
  </si>
  <si>
    <t>24/12/2013</t>
  </si>
  <si>
    <t>438</t>
  </si>
  <si>
    <t>439</t>
  </si>
  <si>
    <t>440</t>
  </si>
  <si>
    <t>441</t>
  </si>
  <si>
    <t>31/12/2013</t>
  </si>
  <si>
    <t>Table 5.1 - Energy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</si>
  <si>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</si>
  <si>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</si>
  <si>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</si>
  <si>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</si>
  <si>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</si>
  <si>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</si>
  <si>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</si>
  <si>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</si>
  <si>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</si>
  <si>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</si>
  <si>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</si>
  <si>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</si>
  <si>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2013</t>
  </si>
  <si>
    <t>EDL factories Production</t>
  </si>
  <si>
    <t xml:space="preserve">  Hydraulic Energy</t>
  </si>
  <si>
    <t>Safa</t>
  </si>
  <si>
    <t>Qadisha</t>
  </si>
  <si>
    <t>Thermal Energy</t>
  </si>
  <si>
    <t>Steam</t>
  </si>
  <si>
    <t>Gas</t>
  </si>
  <si>
    <t>Mixed</t>
  </si>
  <si>
    <t>Purchases</t>
  </si>
  <si>
    <t xml:space="preserve"> Hydraulic Energy</t>
  </si>
  <si>
    <t>From Syria</t>
  </si>
  <si>
    <t>Network consumption</t>
  </si>
  <si>
    <t>Energy Production. Million of KWh</t>
  </si>
  <si>
    <t>From ship</t>
  </si>
  <si>
    <t>Source:  Electricité du Liban (E.D.L)</t>
  </si>
  <si>
    <t>Table made by CAS</t>
  </si>
  <si>
    <t>Table 5.2 - Production of EDL power stations</t>
  </si>
  <si>
    <t>Power station</t>
  </si>
  <si>
    <t>Grand Total</t>
  </si>
  <si>
    <t>Total hydraulic energy</t>
  </si>
  <si>
    <t>Litani</t>
  </si>
  <si>
    <t>Naher Ibrahim 1, 2, 3</t>
  </si>
  <si>
    <t>Bared 1, 2</t>
  </si>
  <si>
    <t>Total thermal energy</t>
  </si>
  <si>
    <t>Zouk</t>
  </si>
  <si>
    <t>South</t>
  </si>
  <si>
    <t>Zahrani</t>
  </si>
  <si>
    <t>Dair Aamar</t>
  </si>
  <si>
    <t>Baalbeck</t>
  </si>
  <si>
    <t>Sour</t>
  </si>
  <si>
    <t>Hreicheh</t>
  </si>
  <si>
    <t>Purchase from other countries</t>
  </si>
  <si>
    <t>Purchase from Syria</t>
  </si>
  <si>
    <t>Night average power in MW</t>
  </si>
  <si>
    <t>Hydraulic Energy</t>
  </si>
  <si>
    <t>Participation rate. Per cent</t>
  </si>
  <si>
    <t>Table 5.3 - Participation rate of EDL power stations</t>
  </si>
  <si>
    <t>Table 5.4 - Production of EDL power stations. KWh</t>
  </si>
  <si>
    <t>Purchase</t>
  </si>
  <si>
    <t>EDL</t>
  </si>
  <si>
    <t>Kadisha</t>
  </si>
  <si>
    <t>Hydraulic-Lebanon</t>
  </si>
  <si>
    <t>Average</t>
  </si>
  <si>
    <t>Year to date total</t>
  </si>
  <si>
    <t>Table 5.5 - Imported petroleum products</t>
  </si>
  <si>
    <t>Oil Product</t>
  </si>
  <si>
    <t>Liquid Gas</t>
  </si>
  <si>
    <t>Unleaded petrol 98 Octane</t>
  </si>
  <si>
    <t>Unleaded petrol 95 Octane</t>
  </si>
  <si>
    <t>Kerosene for aircraft</t>
  </si>
  <si>
    <t>Imported oil by the private sector (Diesel oil)</t>
  </si>
  <si>
    <t>Imported oil by the Ministry of Energy and Water for EDL</t>
  </si>
  <si>
    <t>Imported oil by the Ministry of Energy and Water for the local market</t>
  </si>
  <si>
    <t>Imported fuel oil by the private sector</t>
  </si>
  <si>
    <t>Imported fuel-oil by the Ministry of Energy and Water for EDL</t>
  </si>
  <si>
    <t>Asphalt (Bitumen)</t>
  </si>
  <si>
    <t>Gaz Oil. Tonnes</t>
  </si>
  <si>
    <t>Refineries of Tripoli &amp; Zahrani</t>
  </si>
  <si>
    <t>Source: Ministry of Energy and Water</t>
  </si>
  <si>
    <t>Imports of Oil Products. Tonnes</t>
  </si>
  <si>
    <t xml:space="preserve"> Decision Number</t>
  </si>
  <si>
    <t>Date</t>
  </si>
  <si>
    <t>Oil Octane 98 - Price to consumer (20 liters. LBP)</t>
  </si>
  <si>
    <t>Oil Octane 95 - Price to consumer (20 liters. LBP)</t>
  </si>
  <si>
    <t>Oil Kerosene  - Price to consumer (20 liters. LBP)</t>
  </si>
  <si>
    <t>Mazout  - Price to consumer (20 liters. LBP)</t>
  </si>
  <si>
    <t xml:space="preserve">Diezel oil </t>
  </si>
  <si>
    <t>Fuel-Oil</t>
  </si>
  <si>
    <t>Fuel Oil (1% sulfur)</t>
  </si>
  <si>
    <t>Liquid gas cylinder to consumer</t>
  </si>
  <si>
    <t>Liquid gas</t>
  </si>
  <si>
    <t>Propane</t>
  </si>
  <si>
    <t>Butane</t>
  </si>
  <si>
    <t>For vehicles - Price to consumer (20 liters. LBP)</t>
  </si>
  <si>
    <t>Kiloliter/USD in wharehouse without VAT</t>
  </si>
  <si>
    <t>10 Kg. LBP</t>
  </si>
  <si>
    <t>12.5 Kg. LBP</t>
  </si>
  <si>
    <t>Maximum rate of Tonne/USD without distribution Commission and without VAT</t>
  </si>
  <si>
    <t>Table 5.6 - Tariff of petroleum products. LBP in 2013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</si>
</sst>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  <numFmt numFmtId="222" formatCode="0.0000000000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11" fillId="0" borderId="0" xfId="0" applyFont="1" applyFill="1" applyBorder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17" fillId="0" borderId="12" xfId="42" applyNumberFormat="1" applyFont="1" applyFill="1" applyBorder="1" applyAlignment="1">
      <alignment horizontal="right" vertical="center" readingOrder="1"/>
    </xf>
    <xf numFmtId="3" fontId="9" fillId="0" borderId="13" xfId="42" applyNumberFormat="1" applyFont="1" applyFill="1" applyBorder="1" applyAlignment="1">
      <alignment horizontal="right" vertical="center" readingOrder="1"/>
    </xf>
    <xf numFmtId="0" fontId="8" fillId="0" borderId="12" xfId="0" applyFont="1" applyFill="1" applyBorder="1" applyAlignment="1">
      <alignment horizontal="center" vertical="center" wrapText="1" readingOrder="1"/>
    </xf>
    <xf numFmtId="0" fontId="16" fillId="0" borderId="12" xfId="0" applyFont="1" applyFill="1" applyBorder="1" applyAlignment="1">
      <alignment horizontal="center" vertical="center" wrapText="1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4" xfId="42" applyNumberFormat="1" applyFont="1" applyFill="1" applyBorder="1" applyAlignment="1">
      <alignment horizontal="right" vertical="center" readingOrder="1"/>
    </xf>
    <xf numFmtId="191" fontId="17" fillId="0" borderId="10" xfId="0" applyNumberFormat="1" applyFont="1" applyFill="1" applyBorder="1" applyAlignment="1">
      <alignment vertical="center" readingOrder="1"/>
    </xf>
    <xf numFmtId="191" fontId="17" fillId="0" borderId="12" xfId="0" applyNumberFormat="1" applyFont="1" applyFill="1" applyBorder="1" applyAlignment="1">
      <alignment vertical="center" readingOrder="1"/>
    </xf>
    <xf numFmtId="191" fontId="17" fillId="0" borderId="11" xfId="0" applyNumberFormat="1" applyFont="1" applyFill="1" applyBorder="1" applyAlignment="1">
      <alignment vertical="center" readingOrder="1"/>
    </xf>
    <xf numFmtId="191" fontId="17" fillId="0" borderId="14" xfId="0" applyNumberFormat="1" applyFont="1" applyFill="1" applyBorder="1" applyAlignment="1">
      <alignment vertical="center" readingOrder="1"/>
    </xf>
    <xf numFmtId="193" fontId="9" fillId="0" borderId="10" xfId="42" applyNumberFormat="1" applyFont="1" applyFill="1" applyBorder="1" applyAlignment="1">
      <alignment horizontal="right" vertical="center" readingOrder="1"/>
    </xf>
    <xf numFmtId="191" fontId="9" fillId="0" borderId="14" xfId="42" applyNumberFormat="1" applyFont="1" applyFill="1" applyBorder="1" applyAlignment="1">
      <alignment horizontal="right" vertical="center" readingOrder="1"/>
    </xf>
    <xf numFmtId="0" fontId="19" fillId="0" borderId="12" xfId="0" applyFont="1" applyFill="1" applyBorder="1" applyAlignment="1">
      <alignment horizontal="center" vertical="center" wrapText="1" readingOrder="1"/>
    </xf>
    <xf numFmtId="191" fontId="18" fillId="0" borderId="12" xfId="42" applyNumberFormat="1" applyFont="1" applyFill="1" applyBorder="1" applyAlignment="1">
      <alignment horizontal="right" vertical="center" readingOrder="1"/>
    </xf>
    <xf numFmtId="191" fontId="18" fillId="0" borderId="12" xfId="0" applyNumberFormat="1" applyFont="1" applyFill="1" applyBorder="1" applyAlignment="1">
      <alignment vertical="center" readingOrder="1"/>
    </xf>
    <xf numFmtId="191" fontId="17" fillId="0" borderId="10" xfId="42" applyNumberFormat="1" applyFont="1" applyFill="1" applyBorder="1" applyAlignment="1">
      <alignment vertical="center" readingOrder="1"/>
    </xf>
    <xf numFmtId="191" fontId="17" fillId="0" borderId="11" xfId="42" applyNumberFormat="1" applyFont="1" applyFill="1" applyBorder="1" applyAlignment="1">
      <alignment vertical="center" readingOrder="1"/>
    </xf>
    <xf numFmtId="0" fontId="6" fillId="0" borderId="15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193" fontId="17" fillId="0" borderId="12" xfId="0" applyNumberFormat="1" applyFont="1" applyFill="1" applyBorder="1" applyAlignment="1">
      <alignment horizontal="right" vertical="center" wrapText="1" readingOrder="1"/>
    </xf>
    <xf numFmtId="193" fontId="18" fillId="0" borderId="12" xfId="42" applyNumberFormat="1" applyFont="1" applyFill="1" applyBorder="1" applyAlignment="1">
      <alignment horizontal="right" vertical="center" readingOrder="1"/>
    </xf>
    <xf numFmtId="193" fontId="9" fillId="0" borderId="10" xfId="42" applyNumberFormat="1" applyFont="1" applyBorder="1" applyAlignment="1">
      <alignment horizontal="right" vertical="center" readingOrder="1"/>
    </xf>
    <xf numFmtId="193" fontId="17" fillId="0" borderId="10" xfId="0" applyNumberFormat="1" applyFont="1" applyBorder="1" applyAlignment="1">
      <alignment vertical="center" readingOrder="1"/>
    </xf>
    <xf numFmtId="193" fontId="9" fillId="0" borderId="11" xfId="42" applyNumberFormat="1" applyFont="1" applyBorder="1" applyAlignment="1">
      <alignment horizontal="right" vertical="center" readingOrder="1"/>
    </xf>
    <xf numFmtId="193" fontId="9" fillId="0" borderId="11" xfId="42" applyNumberFormat="1" applyFont="1" applyFill="1" applyBorder="1" applyAlignment="1">
      <alignment horizontal="right" vertical="center" readingOrder="1"/>
    </xf>
    <xf numFmtId="193" fontId="17" fillId="0" borderId="11" xfId="0" applyNumberFormat="1" applyFont="1" applyBorder="1" applyAlignment="1">
      <alignment vertical="center" readingOrder="1"/>
    </xf>
    <xf numFmtId="218" fontId="9" fillId="0" borderId="11" xfId="42" applyNumberFormat="1" applyFont="1" applyBorder="1" applyAlignment="1">
      <alignment horizontal="right" vertical="center" readingOrder="1"/>
    </xf>
    <xf numFmtId="193" fontId="9" fillId="0" borderId="14" xfId="42" applyNumberFormat="1" applyFont="1" applyBorder="1" applyAlignment="1">
      <alignment horizontal="right" vertical="center" readingOrder="1"/>
    </xf>
    <xf numFmtId="193" fontId="9" fillId="0" borderId="14" xfId="42" applyNumberFormat="1" applyFont="1" applyFill="1" applyBorder="1" applyAlignment="1">
      <alignment horizontal="right" vertical="center" readingOrder="1"/>
    </xf>
    <xf numFmtId="193" fontId="17" fillId="0" borderId="14" xfId="0" applyNumberFormat="1" applyFont="1" applyBorder="1" applyAlignment="1">
      <alignment vertical="center" readingOrder="1"/>
    </xf>
    <xf numFmtId="193" fontId="18" fillId="0" borderId="12" xfId="42" applyNumberFormat="1" applyFont="1" applyBorder="1" applyAlignment="1">
      <alignment horizontal="right" vertical="center" readingOrder="1"/>
    </xf>
    <xf numFmtId="193" fontId="9" fillId="0" borderId="15" xfId="42" applyNumberFormat="1" applyFont="1" applyBorder="1" applyAlignment="1">
      <alignment horizontal="right" vertical="center" readingOrder="1"/>
    </xf>
    <xf numFmtId="193" fontId="9" fillId="0" borderId="15" xfId="42" applyNumberFormat="1" applyFont="1" applyFill="1" applyBorder="1" applyAlignment="1">
      <alignment horizontal="right" vertical="center" readingOrder="1"/>
    </xf>
    <xf numFmtId="193" fontId="17" fillId="0" borderId="15" xfId="0" applyNumberFormat="1" applyFont="1" applyBorder="1" applyAlignment="1">
      <alignment vertical="center" readingOrder="1"/>
    </xf>
    <xf numFmtId="0" fontId="16" fillId="0" borderId="16" xfId="0" applyFont="1" applyFill="1" applyBorder="1" applyAlignment="1">
      <alignment horizontal="center" vertical="center" wrapText="1" readingOrder="1"/>
    </xf>
    <xf numFmtId="193" fontId="17" fillId="0" borderId="12" xfId="42" applyNumberFormat="1" applyFont="1" applyFill="1" applyBorder="1" applyAlignment="1">
      <alignment horizontal="right" vertical="center" readingOrder="1"/>
    </xf>
    <xf numFmtId="3" fontId="17" fillId="0" borderId="12" xfId="42" applyNumberFormat="1" applyFont="1" applyBorder="1" applyAlignment="1">
      <alignment horizontal="right" vertical="center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8" xfId="0" applyFont="1" applyFill="1" applyBorder="1" applyAlignment="1">
      <alignment horizontal="left" vertical="center" wrapText="1" readingOrder="1"/>
    </xf>
    <xf numFmtId="0" fontId="19" fillId="0" borderId="19" xfId="0" applyFont="1" applyFill="1" applyBorder="1" applyAlignment="1">
      <alignment horizontal="left" vertical="center" wrapText="1" readingOrder="1"/>
    </xf>
    <xf numFmtId="191" fontId="18" fillId="0" borderId="19" xfId="42" applyNumberFormat="1" applyFont="1" applyFill="1" applyBorder="1" applyAlignment="1">
      <alignment horizontal="right" vertical="center" readingOrder="1"/>
    </xf>
    <xf numFmtId="191" fontId="18" fillId="0" borderId="19" xfId="0" applyNumberFormat="1" applyFont="1" applyFill="1" applyBorder="1" applyAlignment="1">
      <alignment vertical="center" readingOrder="1"/>
    </xf>
    <xf numFmtId="0" fontId="19" fillId="0" borderId="20" xfId="0" applyFont="1" applyFill="1" applyBorder="1" applyAlignment="1">
      <alignment horizontal="center" vertical="center" wrapText="1" readingOrder="1"/>
    </xf>
    <xf numFmtId="219" fontId="9" fillId="0" borderId="11" xfId="42" applyNumberFormat="1" applyFont="1" applyBorder="1" applyAlignment="1">
      <alignment horizontal="right" vertical="center" readingOrder="1"/>
    </xf>
    <xf numFmtId="2" fontId="17" fillId="0" borderId="12" xfId="0" applyNumberFormat="1" applyFont="1" applyFill="1" applyBorder="1" applyAlignment="1">
      <alignment horizontal="right" vertical="center" wrapText="1" readingOrder="1"/>
    </xf>
    <xf numFmtId="2" fontId="18" fillId="0" borderId="12" xfId="42" applyNumberFormat="1" applyFont="1" applyFill="1" applyBorder="1" applyAlignment="1">
      <alignment horizontal="right" vertical="center" readingOrder="1"/>
    </xf>
    <xf numFmtId="2" fontId="17" fillId="0" borderId="12" xfId="42" applyNumberFormat="1" applyFont="1" applyFill="1" applyBorder="1" applyAlignment="1">
      <alignment horizontal="right" vertical="center" readingOrder="1"/>
    </xf>
    <xf numFmtId="2" fontId="9" fillId="0" borderId="10" xfId="42" applyNumberFormat="1" applyFont="1" applyBorder="1" applyAlignment="1">
      <alignment horizontal="right" vertical="center" readingOrder="1"/>
    </xf>
    <xf numFmtId="2" fontId="9" fillId="0" borderId="10" xfId="42" applyNumberFormat="1" applyFont="1" applyFill="1" applyBorder="1" applyAlignment="1">
      <alignment horizontal="right" vertical="center" readingOrder="1"/>
    </xf>
    <xf numFmtId="2" fontId="17" fillId="0" borderId="10" xfId="0" applyNumberFormat="1" applyFont="1" applyBorder="1" applyAlignment="1">
      <alignment vertical="center" readingOrder="1"/>
    </xf>
    <xf numFmtId="2" fontId="9" fillId="0" borderId="11" xfId="42" applyNumberFormat="1" applyFont="1" applyBorder="1" applyAlignment="1">
      <alignment horizontal="right" vertical="center" readingOrder="1"/>
    </xf>
    <xf numFmtId="2" fontId="9" fillId="0" borderId="11" xfId="42" applyNumberFormat="1" applyFont="1" applyFill="1" applyBorder="1" applyAlignment="1">
      <alignment horizontal="right" vertical="center" readingOrder="1"/>
    </xf>
    <xf numFmtId="2" fontId="17" fillId="0" borderId="11" xfId="0" applyNumberFormat="1" applyFont="1" applyBorder="1" applyAlignment="1">
      <alignment vertical="center" readingOrder="1"/>
    </xf>
    <xf numFmtId="2" fontId="9" fillId="0" borderId="14" xfId="42" applyNumberFormat="1" applyFont="1" applyBorder="1" applyAlignment="1">
      <alignment horizontal="right" vertical="center" readingOrder="1"/>
    </xf>
    <xf numFmtId="2" fontId="9" fillId="0" borderId="14" xfId="42" applyNumberFormat="1" applyFont="1" applyFill="1" applyBorder="1" applyAlignment="1">
      <alignment horizontal="right" vertical="center" readingOrder="1"/>
    </xf>
    <xf numFmtId="2" fontId="17" fillId="0" borderId="14" xfId="0" applyNumberFormat="1" applyFont="1" applyBorder="1" applyAlignment="1">
      <alignment vertical="center" readingOrder="1"/>
    </xf>
    <xf numFmtId="2" fontId="18" fillId="0" borderId="12" xfId="42" applyNumberFormat="1" applyFont="1" applyBorder="1" applyAlignment="1">
      <alignment horizontal="right" vertical="center" readingOrder="1"/>
    </xf>
    <xf numFmtId="2" fontId="9" fillId="0" borderId="15" xfId="42" applyNumberFormat="1" applyFont="1" applyBorder="1" applyAlignment="1">
      <alignment horizontal="right" vertical="center" readingOrder="1"/>
    </xf>
    <xf numFmtId="2" fontId="9" fillId="0" borderId="15" xfId="42" applyNumberFormat="1" applyFont="1" applyFill="1" applyBorder="1" applyAlignment="1">
      <alignment horizontal="right" vertical="center" readingOrder="1"/>
    </xf>
    <xf numFmtId="2" fontId="17" fillId="0" borderId="15" xfId="0" applyNumberFormat="1" applyFont="1" applyBorder="1" applyAlignment="1">
      <alignment vertical="center" readingOrder="1"/>
    </xf>
    <xf numFmtId="2" fontId="17" fillId="0" borderId="16" xfId="42" applyNumberFormat="1" applyFont="1" applyBorder="1" applyAlignment="1">
      <alignment horizontal="right" vertical="center" readingOrder="1"/>
    </xf>
    <xf numFmtId="2" fontId="17" fillId="0" borderId="12" xfId="42" applyNumberFormat="1" applyFont="1" applyBorder="1" applyAlignment="1">
      <alignment horizontal="right" vertical="center" readingOrder="1"/>
    </xf>
    <xf numFmtId="214" fontId="16" fillId="0" borderId="0" xfId="0" applyNumberFormat="1" applyFont="1" applyFill="1" applyAlignment="1">
      <alignment horizontal="right" vertical="center" readingOrder="1"/>
    </xf>
    <xf numFmtId="0" fontId="8" fillId="0" borderId="16" xfId="0" applyFont="1" applyFill="1" applyBorder="1" applyAlignment="1">
      <alignment vertical="center" wrapText="1" readingOrder="1"/>
    </xf>
    <xf numFmtId="49" fontId="16" fillId="0" borderId="10" xfId="0" applyNumberFormat="1" applyFont="1" applyFill="1" applyBorder="1" applyAlignment="1">
      <alignment horizontal="right" vertical="center" readingOrder="1"/>
    </xf>
    <xf numFmtId="49" fontId="16" fillId="0" borderId="11" xfId="0" applyNumberFormat="1" applyFont="1" applyFill="1" applyBorder="1" applyAlignment="1">
      <alignment horizontal="right" vertical="center" readingOrder="1"/>
    </xf>
    <xf numFmtId="49" fontId="16" fillId="0" borderId="14" xfId="0" applyNumberFormat="1" applyFont="1" applyFill="1" applyBorder="1" applyAlignment="1">
      <alignment horizontal="right" vertical="center" readingOrder="1"/>
    </xf>
    <xf numFmtId="0" fontId="16" fillId="0" borderId="0" xfId="0" applyFont="1" applyFill="1" applyAlignment="1">
      <alignment horizontal="right" vertical="center" readingOrder="1"/>
    </xf>
    <xf numFmtId="3" fontId="9" fillId="0" borderId="10" xfId="0" applyNumberFormat="1" applyFont="1" applyFill="1" applyBorder="1" applyAlignment="1">
      <alignment horizontal="right" vertical="center" readingOrder="1"/>
    </xf>
    <xf numFmtId="3" fontId="9" fillId="0" borderId="11" xfId="0" applyNumberFormat="1" applyFont="1" applyFill="1" applyBorder="1" applyAlignment="1">
      <alignment horizontal="right" vertical="center" readingOrder="1"/>
    </xf>
    <xf numFmtId="3" fontId="9" fillId="0" borderId="14" xfId="0" applyNumberFormat="1" applyFont="1" applyFill="1" applyBorder="1" applyAlignment="1">
      <alignment horizontal="right" vertical="center" readingOrder="1"/>
    </xf>
    <xf numFmtId="49" fontId="5" fillId="0" borderId="0" xfId="0" applyNumberFormat="1" applyFont="1" applyFill="1" applyAlignment="1">
      <alignment horizontal="right" vertical="center" readingOrder="1"/>
    </xf>
    <xf numFmtId="0" fontId="5" fillId="0" borderId="0" xfId="0" applyFont="1" applyFill="1" applyAlignment="1">
      <alignment horizontal="right" vertical="center" readingOrder="1"/>
    </xf>
    <xf numFmtId="0" fontId="6" fillId="0" borderId="19" xfId="0" applyFont="1" applyFill="1" applyBorder="1" applyAlignment="1">
      <alignment horizontal="right" vertical="center" wrapText="1" readingOrder="1"/>
    </xf>
    <xf numFmtId="0" fontId="19" fillId="0" borderId="19" xfId="0" applyFont="1" applyFill="1" applyBorder="1" applyAlignment="1">
      <alignment horizontal="right" vertical="center" wrapText="1" readingOrder="1"/>
    </xf>
    <xf numFmtId="221" fontId="9" fillId="0" borderId="10" xfId="0" applyNumberFormat="1" applyFont="1" applyFill="1" applyBorder="1" applyAlignment="1">
      <alignment horizontal="right" vertical="center" wrapText="1" readingOrder="1"/>
    </xf>
    <xf numFmtId="221" fontId="9" fillId="0" borderId="10" xfId="0" applyNumberFormat="1" applyFont="1" applyFill="1" applyBorder="1" applyAlignment="1">
      <alignment horizontal="right" vertical="center" readingOrder="1"/>
    </xf>
    <xf numFmtId="221" fontId="17" fillId="0" borderId="10" xfId="0" applyNumberFormat="1" applyFont="1" applyFill="1" applyBorder="1" applyAlignment="1">
      <alignment horizontal="right" vertical="center" readingOrder="1"/>
    </xf>
    <xf numFmtId="221" fontId="9" fillId="0" borderId="11" xfId="0" applyNumberFormat="1" applyFont="1" applyFill="1" applyBorder="1" applyAlignment="1">
      <alignment horizontal="right" vertical="center" wrapText="1" readingOrder="1"/>
    </xf>
    <xf numFmtId="221" fontId="9" fillId="0" borderId="11" xfId="0" applyNumberFormat="1" applyFont="1" applyFill="1" applyBorder="1" applyAlignment="1">
      <alignment horizontal="right" vertical="center" readingOrder="1"/>
    </xf>
    <xf numFmtId="221" fontId="17" fillId="0" borderId="11" xfId="0" applyNumberFormat="1" applyFont="1" applyFill="1" applyBorder="1" applyAlignment="1">
      <alignment horizontal="right" vertical="center" readingOrder="1"/>
    </xf>
    <xf numFmtId="221" fontId="9" fillId="0" borderId="11" xfId="42" applyNumberFormat="1" applyFont="1" applyFill="1" applyBorder="1" applyAlignment="1">
      <alignment horizontal="right" vertical="center" readingOrder="1"/>
    </xf>
    <xf numFmtId="221" fontId="9" fillId="0" borderId="11" xfId="42" applyNumberFormat="1" applyFont="1" applyBorder="1" applyAlignment="1">
      <alignment horizontal="right" vertical="center" readingOrder="1"/>
    </xf>
    <xf numFmtId="221" fontId="9" fillId="0" borderId="14" xfId="42" applyNumberFormat="1" applyFont="1" applyBorder="1" applyAlignment="1">
      <alignment horizontal="right" vertical="center" readingOrder="1"/>
    </xf>
    <xf numFmtId="221" fontId="9" fillId="0" borderId="14" xfId="42" applyNumberFormat="1" applyFont="1" applyFill="1" applyBorder="1" applyAlignment="1">
      <alignment horizontal="right" vertical="center" readingOrder="1"/>
    </xf>
    <xf numFmtId="221" fontId="17" fillId="0" borderId="12" xfId="42" applyNumberFormat="1" applyFont="1" applyBorder="1" applyAlignment="1">
      <alignment horizontal="right" vertical="center" readingOrder="1"/>
    </xf>
    <xf numFmtId="221" fontId="17" fillId="0" borderId="12" xfId="0" applyNumberFormat="1" applyFont="1" applyBorder="1" applyAlignment="1">
      <alignment horizontal="right" vertical="center"/>
    </xf>
    <xf numFmtId="202" fontId="9" fillId="0" borderId="10" xfId="42" applyNumberFormat="1" applyFont="1" applyFill="1" applyBorder="1" applyAlignment="1">
      <alignment horizontal="right" vertical="center" readingOrder="1"/>
    </xf>
    <xf numFmtId="193" fontId="17" fillId="0" borderId="12" xfId="42" applyNumberFormat="1" applyFont="1" applyBorder="1" applyAlignment="1">
      <alignment horizontal="right" vertical="center" readingOrder="1"/>
    </xf>
    <xf numFmtId="0" fontId="6" fillId="0" borderId="20" xfId="0" applyFont="1" applyFill="1" applyBorder="1" applyAlignment="1">
      <alignment vertical="center" wrapText="1" readingOrder="1"/>
    </xf>
    <xf numFmtId="3" fontId="9" fillId="0" borderId="12" xfId="0" applyNumberFormat="1" applyFont="1" applyFill="1" applyBorder="1" applyAlignment="1">
      <alignment vertical="center" readingOrder="1"/>
    </xf>
    <xf numFmtId="3" fontId="17" fillId="0" borderId="10" xfId="0" applyNumberFormat="1" applyFont="1" applyBorder="1" applyAlignment="1">
      <alignment vertical="center" readingOrder="1"/>
    </xf>
    <xf numFmtId="3" fontId="17" fillId="0" borderId="14" xfId="42" applyNumberFormat="1" applyFont="1" applyFill="1" applyBorder="1" applyAlignment="1">
      <alignment horizontal="right" vertical="center" readingOrder="1"/>
    </xf>
    <xf numFmtId="2" fontId="17" fillId="0" borderId="14" xfId="42" applyNumberFormat="1" applyFont="1" applyFill="1" applyBorder="1" applyAlignment="1">
      <alignment horizontal="right" vertical="center" readingOrder="1"/>
    </xf>
    <xf numFmtId="3" fontId="17" fillId="0" borderId="15" xfId="0" applyNumberFormat="1" applyFont="1" applyFill="1" applyBorder="1" applyAlignment="1">
      <alignment vertical="center" readingOrder="1"/>
    </xf>
    <xf numFmtId="3" fontId="9" fillId="0" borderId="10" xfId="0" applyNumberFormat="1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3" fontId="9" fillId="0" borderId="13" xfId="0" applyNumberFormat="1" applyFont="1" applyFill="1" applyBorder="1" applyAlignment="1">
      <alignment vertical="center" readingOrder="1"/>
    </xf>
    <xf numFmtId="3" fontId="9" fillId="0" borderId="11" xfId="42" applyNumberFormat="1" applyFont="1" applyFill="1" applyBorder="1" applyAlignment="1">
      <alignment horizontal="right" vertical="center" wrapText="1" readingOrder="1"/>
    </xf>
    <xf numFmtId="3" fontId="17" fillId="0" borderId="11" xfId="0" applyNumberFormat="1" applyFont="1" applyFill="1" applyBorder="1" applyAlignment="1">
      <alignment vertical="center" readingOrder="1"/>
    </xf>
    <xf numFmtId="4" fontId="9" fillId="0" borderId="10" xfId="42" applyNumberFormat="1" applyFont="1" applyBorder="1" applyAlignment="1">
      <alignment horizontal="right" vertical="center" readingOrder="1"/>
    </xf>
    <xf numFmtId="202" fontId="17" fillId="0" borderId="16" xfId="42" applyNumberFormat="1" applyFont="1" applyBorder="1" applyAlignment="1">
      <alignment horizontal="right" vertical="center" readingOrder="1"/>
    </xf>
    <xf numFmtId="202" fontId="17" fillId="0" borderId="19" xfId="0" applyNumberFormat="1" applyFont="1" applyBorder="1" applyAlignment="1">
      <alignment vertical="center" readingOrder="1"/>
    </xf>
    <xf numFmtId="202" fontId="17" fillId="0" borderId="11" xfId="0" applyNumberFormat="1" applyFont="1" applyBorder="1" applyAlignment="1">
      <alignment vertical="center" readingOrder="1"/>
    </xf>
    <xf numFmtId="202" fontId="9" fillId="0" borderId="10" xfId="42" applyNumberFormat="1" applyFont="1" applyBorder="1" applyAlignment="1">
      <alignment horizontal="right" vertical="center" readingOrder="1"/>
    </xf>
    <xf numFmtId="202" fontId="9" fillId="0" borderId="11" xfId="42" applyNumberFormat="1" applyFont="1" applyBorder="1" applyAlignment="1">
      <alignment horizontal="right" vertical="center" readingOrder="1"/>
    </xf>
    <xf numFmtId="202" fontId="9" fillId="0" borderId="11" xfId="42" applyNumberFormat="1" applyFont="1" applyFill="1" applyBorder="1" applyAlignment="1">
      <alignment horizontal="right" vertical="center" readingOrder="1"/>
    </xf>
    <xf numFmtId="219" fontId="9" fillId="0" borderId="14" xfId="42" applyNumberFormat="1" applyFont="1" applyBorder="1" applyAlignment="1">
      <alignment horizontal="right" vertical="center" readingOrder="1"/>
    </xf>
    <xf numFmtId="219" fontId="9" fillId="0" borderId="14" xfId="42" applyNumberFormat="1" applyFont="1" applyFill="1" applyBorder="1" applyAlignment="1">
      <alignment horizontal="right" vertical="center" readingOrder="1"/>
    </xf>
    <xf numFmtId="219" fontId="17" fillId="0" borderId="14" xfId="0" applyNumberFormat="1" applyFont="1" applyBorder="1" applyAlignment="1">
      <alignment vertical="center" readingOrder="1"/>
    </xf>
    <xf numFmtId="4" fontId="9" fillId="0" borderId="11" xfId="42" applyNumberFormat="1" applyFont="1" applyBorder="1" applyAlignment="1">
      <alignment horizontal="right" vertical="center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0" fontId="16" fillId="0" borderId="12" xfId="0" applyFont="1" applyFill="1" applyBorder="1" applyAlignment="1">
      <alignment horizontal="right" vertical="center" wrapText="1" readingOrder="1"/>
    </xf>
    <xf numFmtId="0" fontId="16" fillId="0" borderId="12" xfId="0" applyFont="1" applyBorder="1" applyAlignment="1">
      <alignment horizontal="right" vertical="center" wrapText="1"/>
    </xf>
    <xf numFmtId="3" fontId="18" fillId="0" borderId="12" xfId="42" applyNumberFormat="1" applyFont="1" applyFill="1" applyBorder="1" applyAlignment="1">
      <alignment horizontal="right" vertical="center" readingOrder="1"/>
    </xf>
    <xf numFmtId="3" fontId="9" fillId="0" borderId="15" xfId="42" applyNumberFormat="1" applyFont="1" applyFill="1" applyBorder="1" applyAlignment="1">
      <alignment horizontal="right" vertical="center" readingOrder="1"/>
    </xf>
    <xf numFmtId="3" fontId="9" fillId="0" borderId="15" xfId="42" applyNumberFormat="1" applyFont="1" applyFill="1" applyBorder="1" applyAlignment="1">
      <alignment horizontal="right" vertical="center" wrapText="1" readingOrder="1"/>
    </xf>
    <xf numFmtId="0" fontId="6" fillId="0" borderId="21" xfId="0" applyFont="1" applyFill="1" applyBorder="1" applyAlignment="1">
      <alignment horizontal="left" vertical="center" wrapText="1" readingOrder="1"/>
    </xf>
    <xf numFmtId="0" fontId="6" fillId="0" borderId="22" xfId="0" applyFont="1" applyFill="1" applyBorder="1" applyAlignment="1">
      <alignment horizontal="left" vertical="center" wrapText="1" readingOrder="1"/>
    </xf>
    <xf numFmtId="3" fontId="9" fillId="0" borderId="14" xfId="42" applyNumberFormat="1" applyFont="1" applyFill="1" applyBorder="1" applyAlignment="1">
      <alignment horizontal="right" vertical="center" wrapText="1" readingOrder="1"/>
    </xf>
    <xf numFmtId="3" fontId="17" fillId="0" borderId="14" xfId="0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readingOrder="1"/>
    </xf>
    <xf numFmtId="0" fontId="13" fillId="0" borderId="23" xfId="0" applyFont="1" applyFill="1" applyBorder="1" applyAlignment="1">
      <alignment horizontal="center" vertical="center" textRotation="90" wrapText="1" readingOrder="1"/>
    </xf>
    <xf numFmtId="0" fontId="20" fillId="0" borderId="0" xfId="0" applyFont="1" applyFill="1" applyAlignment="1">
      <alignment horizontal="center" vertical="center" readingOrder="2"/>
    </xf>
    <xf numFmtId="0" fontId="13" fillId="0" borderId="0" xfId="0" applyFont="1" applyFill="1" applyAlignment="1">
      <alignment horizontal="center" vertical="center" readingOrder="2"/>
    </xf>
    <xf numFmtId="0" fontId="21" fillId="0" borderId="0" xfId="0" applyFont="1" applyFill="1" applyAlignment="1">
      <alignment horizontal="center" vertical="center" readingOrder="2"/>
    </xf>
    <xf numFmtId="0" fontId="22" fillId="0" borderId="0" xfId="0" applyFont="1" applyFill="1" applyAlignment="1">
      <alignment horizontal="center" vertical="center" readingOrder="2"/>
    </xf>
    <xf numFmtId="0" fontId="5" fillId="0" borderId="0" xfId="0" applyFont="1" applyFill="1" applyAlignment="1">
      <alignment vertical="center" readingOrder="2"/>
    </xf>
    <xf numFmtId="0" fontId="13" fillId="0" borderId="0" xfId="0" applyFont="1" applyFill="1" applyAlignment="1">
      <alignment horizontal="right" vertical="center" readingOrder="2"/>
    </xf>
    <xf numFmtId="0" fontId="12" fillId="0" borderId="20" xfId="0" applyFont="1" applyBorder="1" applyAlignment="1">
      <alignment horizontal="center" vertical="center" readingOrder="1"/>
    </xf>
    <xf numFmtId="0" fontId="12" fillId="0" borderId="12" xfId="0" applyFont="1" applyBorder="1" applyAlignment="1">
      <alignment horizontal="center" vertical="center" readingOrder="1"/>
    </xf>
    <xf numFmtId="0" fontId="12" fillId="0" borderId="24" xfId="0" applyFont="1" applyBorder="1" applyAlignment="1">
      <alignment horizontal="center" vertical="center" readingOrder="1"/>
    </xf>
    <xf numFmtId="0" fontId="8" fillId="0" borderId="12" xfId="0" applyFont="1" applyFill="1" applyBorder="1" applyAlignment="1">
      <alignment horizontal="center" vertical="center" readingOrder="1"/>
    </xf>
    <xf numFmtId="0" fontId="14" fillId="0" borderId="25" xfId="0" applyFont="1" applyFill="1" applyBorder="1" applyAlignment="1">
      <alignment horizontal="center" vertical="center" textRotation="90" wrapText="1" readingOrder="1"/>
    </xf>
    <xf numFmtId="0" fontId="14" fillId="0" borderId="26" xfId="0" applyFont="1" applyFill="1" applyBorder="1" applyAlignment="1">
      <alignment horizontal="center" vertical="center" textRotation="90" wrapText="1" readingOrder="1"/>
    </xf>
    <xf numFmtId="0" fontId="14" fillId="0" borderId="27" xfId="0" applyFont="1" applyFill="1" applyBorder="1" applyAlignment="1">
      <alignment horizontal="center" vertical="center" textRotation="90" wrapText="1" readingOrder="1"/>
    </xf>
    <xf numFmtId="0" fontId="16" fillId="0" borderId="12" xfId="0" applyFont="1" applyFill="1" applyBorder="1" applyAlignment="1">
      <alignment horizontal="center" vertical="center" wrapText="1" readingOrder="1"/>
    </xf>
    <xf numFmtId="0" fontId="19" fillId="0" borderId="12" xfId="0" applyFont="1" applyFill="1" applyBorder="1" applyAlignment="1">
      <alignment horizontal="center" vertical="center" wrapText="1" readingOrder="1"/>
    </xf>
    <xf numFmtId="0" fontId="16" fillId="0" borderId="12" xfId="0" applyFont="1" applyFill="1" applyBorder="1" applyAlignment="1">
      <alignment horizontal="right" vertical="center" wrapText="1" readingOrder="1"/>
    </xf>
    <xf numFmtId="0" fontId="16" fillId="0" borderId="19" xfId="0" applyFont="1" applyFill="1" applyBorder="1" applyAlignment="1">
      <alignment horizontal="right" vertical="center" wrapText="1" readingOrder="1"/>
    </xf>
    <xf numFmtId="221" fontId="17" fillId="33" borderId="19" xfId="42" applyNumberFormat="1" applyFont="1" applyFill="1" applyBorder="1" applyAlignment="1">
      <alignment horizontal="center" vertical="center" readingOrder="1"/>
    </xf>
    <xf numFmtId="221" fontId="17" fillId="33" borderId="16" xfId="42" applyNumberFormat="1" applyFont="1" applyFill="1" applyBorder="1" applyAlignment="1">
      <alignment horizontal="center" vertical="center" readingOrder="1"/>
    </xf>
    <xf numFmtId="0" fontId="13" fillId="0" borderId="25" xfId="0" applyFont="1" applyFill="1" applyBorder="1" applyAlignment="1">
      <alignment horizontal="center" vertical="center" textRotation="90" wrapText="1" readingOrder="1"/>
    </xf>
    <xf numFmtId="0" fontId="13" fillId="0" borderId="26" xfId="0" applyFont="1" applyFill="1" applyBorder="1" applyAlignment="1">
      <alignment horizontal="center" vertical="center" textRotation="90" wrapText="1" readingOrder="1"/>
    </xf>
    <xf numFmtId="0" fontId="8" fillId="0" borderId="12" xfId="0" applyFont="1" applyFill="1" applyBorder="1" applyAlignment="1">
      <alignment horizontal="center" vertical="center" wrapText="1" readingOrder="1"/>
    </xf>
    <xf numFmtId="0" fontId="8" fillId="0" borderId="12" xfId="0" applyFont="1" applyFill="1" applyBorder="1" applyAlignment="1">
      <alignment horizontal="right" vertical="center" wrapText="1" readingOrder="1"/>
    </xf>
    <xf numFmtId="214" fontId="8" fillId="0" borderId="12" xfId="0" applyNumberFormat="1" applyFont="1" applyFill="1" applyBorder="1" applyAlignment="1">
      <alignment horizontal="right" vertical="center" wrapText="1" readingOrder="1"/>
    </xf>
    <xf numFmtId="0" fontId="8" fillId="0" borderId="19" xfId="0" applyFont="1" applyFill="1" applyBorder="1" applyAlignment="1">
      <alignment horizontal="center" vertical="center" wrapText="1" readingOrder="1"/>
    </xf>
    <xf numFmtId="0" fontId="8" fillId="0" borderId="16" xfId="0" applyFont="1" applyFill="1" applyBorder="1" applyAlignment="1">
      <alignment horizontal="center" vertical="center" wrapText="1" readingOrder="1"/>
    </xf>
    <xf numFmtId="3" fontId="9" fillId="0" borderId="13" xfId="42" applyNumberFormat="1" applyFont="1" applyFill="1" applyBorder="1" applyAlignment="1">
      <alignment vertical="center" readingOrder="1"/>
    </xf>
    <xf numFmtId="191" fontId="17" fillId="0" borderId="13" xfId="42" applyNumberFormat="1" applyFont="1" applyFill="1" applyBorder="1" applyAlignment="1">
      <alignment vertical="center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3" customWidth="1"/>
  </cols>
  <sheetData>
    <row r="1" spans="1:11" ht="26.25" thickBot="1">
      <c r="A1" s="152" t="s">
        <v>7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2" customWidth="1"/>
    <col min="2" max="2" width="16.8515625" style="11" customWidth="1"/>
    <col min="3" max="3" width="11.00390625" style="2" bestFit="1" customWidth="1"/>
    <col min="4" max="4" width="11.00390625" style="4" bestFit="1" customWidth="1"/>
    <col min="5" max="5" width="11.00390625" style="8" bestFit="1" customWidth="1"/>
    <col min="6" max="11" width="11.00390625" style="2" bestFit="1" customWidth="1"/>
    <col min="12" max="14" width="9.421875" style="2" bestFit="1" customWidth="1"/>
    <col min="15" max="15" width="11.28125" style="2" bestFit="1" customWidth="1"/>
    <col min="16" max="16384" width="9.140625" style="2" customWidth="1"/>
  </cols>
  <sheetData>
    <row r="1" spans="1:3" ht="19.5" customHeight="1">
      <c r="A1" s="3" t="s">
        <v>253</v>
      </c>
      <c r="B1" s="12"/>
      <c r="C1" s="3"/>
    </row>
    <row r="2" ht="6.75" customHeight="1" thickBot="1"/>
    <row r="3" spans="3:15" ht="13.5" customHeight="1" thickBot="1">
      <c r="C3" s="155">
        <v>2013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3:15" ht="13.5" thickBot="1">
      <c r="C4" s="132" t="s">
        <v>254</v>
      </c>
      <c r="D4" s="132" t="s">
        <v>255</v>
      </c>
      <c r="E4" s="132" t="s">
        <v>256</v>
      </c>
      <c r="F4" s="132" t="s">
        <v>257</v>
      </c>
      <c r="G4" s="132" t="s">
        <v>258</v>
      </c>
      <c r="H4" s="132" t="s">
        <v>259</v>
      </c>
      <c r="I4" s="132" t="s">
        <v>260</v>
      </c>
      <c r="J4" s="132" t="s">
        <v>261</v>
      </c>
      <c r="K4" s="132" t="s">
        <v>262</v>
      </c>
      <c r="L4" s="132" t="s">
        <v>263</v>
      </c>
      <c r="M4" s="132" t="s">
        <v>264</v>
      </c>
      <c r="N4" s="132" t="s">
        <v>265</v>
      </c>
      <c r="O4" s="131" t="s">
        <v>266</v>
      </c>
    </row>
    <row r="5" spans="3:15" ht="13.5" customHeight="1" thickBot="1">
      <c r="C5" s="155">
        <v>2013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21.75" thickBot="1">
      <c r="A6" s="156" t="s">
        <v>279</v>
      </c>
      <c r="B6" s="19" t="s">
        <v>267</v>
      </c>
      <c r="C6" s="16">
        <f aca="true" t="shared" si="0" ref="C6:N6">C7+C10</f>
        <v>763.4549999999999</v>
      </c>
      <c r="D6" s="16">
        <f t="shared" si="0"/>
        <v>700.6899999999999</v>
      </c>
      <c r="E6" s="16">
        <f t="shared" si="0"/>
        <v>768.86</v>
      </c>
      <c r="F6" s="16">
        <f t="shared" si="0"/>
        <v>672.0899999999999</v>
      </c>
      <c r="G6" s="16">
        <f t="shared" si="0"/>
        <v>742.067</v>
      </c>
      <c r="H6" s="16">
        <f t="shared" si="0"/>
        <v>733.5699999999999</v>
      </c>
      <c r="I6" s="16">
        <f t="shared" si="0"/>
        <v>883.4309999999999</v>
      </c>
      <c r="J6" s="16">
        <f t="shared" si="0"/>
        <v>875.6040000000002</v>
      </c>
      <c r="K6" s="16">
        <f t="shared" si="0"/>
        <v>806.141</v>
      </c>
      <c r="L6" s="16">
        <f t="shared" si="0"/>
        <v>1041.763</v>
      </c>
      <c r="M6" s="16">
        <f t="shared" si="0"/>
        <v>786.8100000000001</v>
      </c>
      <c r="N6" s="16">
        <f t="shared" si="0"/>
        <v>770.421</v>
      </c>
      <c r="O6" s="24">
        <f aca="true" t="shared" si="1" ref="O6:O14">SUM(C6:N6)</f>
        <v>9544.902</v>
      </c>
    </row>
    <row r="7" spans="1:15" ht="13.5" customHeight="1" thickBot="1">
      <c r="A7" s="157"/>
      <c r="B7" s="29" t="s">
        <v>268</v>
      </c>
      <c r="C7" s="30">
        <f aca="true" t="shared" si="2" ref="C7:N7">SUM(C8:C9)</f>
        <v>8.982</v>
      </c>
      <c r="D7" s="30">
        <f t="shared" si="2"/>
        <v>13.602</v>
      </c>
      <c r="E7" s="30">
        <f t="shared" si="2"/>
        <v>15.332999999999998</v>
      </c>
      <c r="F7" s="30">
        <f t="shared" si="2"/>
        <v>14.915</v>
      </c>
      <c r="G7" s="30">
        <f t="shared" si="2"/>
        <v>13.642000000000001</v>
      </c>
      <c r="H7" s="30">
        <f t="shared" si="2"/>
        <v>8.132</v>
      </c>
      <c r="I7" s="30">
        <f t="shared" si="2"/>
        <v>3.906</v>
      </c>
      <c r="J7" s="30">
        <f t="shared" si="2"/>
        <v>2.551</v>
      </c>
      <c r="K7" s="30">
        <f t="shared" si="2"/>
        <v>36.26</v>
      </c>
      <c r="L7" s="30">
        <f t="shared" si="2"/>
        <v>203.65</v>
      </c>
      <c r="M7" s="30">
        <f t="shared" si="2"/>
        <v>2.426</v>
      </c>
      <c r="N7" s="30">
        <f t="shared" si="2"/>
        <v>3.3560000000000003</v>
      </c>
      <c r="O7" s="30">
        <f t="shared" si="1"/>
        <v>326.755</v>
      </c>
    </row>
    <row r="8" spans="1:15" ht="13.5" customHeight="1">
      <c r="A8" s="157"/>
      <c r="B8" s="36" t="s">
        <v>269</v>
      </c>
      <c r="C8" s="14">
        <v>0.667</v>
      </c>
      <c r="D8" s="14">
        <v>4.706</v>
      </c>
      <c r="E8" s="14">
        <v>4.415</v>
      </c>
      <c r="F8" s="14">
        <v>3.921</v>
      </c>
      <c r="G8" s="14">
        <v>2.201</v>
      </c>
      <c r="H8" s="20">
        <v>0.479</v>
      </c>
      <c r="I8" s="20">
        <v>0</v>
      </c>
      <c r="J8" s="20">
        <v>0</v>
      </c>
      <c r="K8" s="20">
        <v>34</v>
      </c>
      <c r="L8" s="20">
        <v>201</v>
      </c>
      <c r="M8" s="20">
        <v>0.184</v>
      </c>
      <c r="N8" s="20">
        <v>0.37</v>
      </c>
      <c r="O8" s="23">
        <f t="shared" si="1"/>
        <v>251.943</v>
      </c>
    </row>
    <row r="9" spans="1:15" ht="13.5" customHeight="1" thickBot="1">
      <c r="A9" s="157"/>
      <c r="B9" s="37" t="s">
        <v>270</v>
      </c>
      <c r="C9" s="28">
        <v>8.315</v>
      </c>
      <c r="D9" s="28">
        <v>8.896</v>
      </c>
      <c r="E9" s="28">
        <v>10.918</v>
      </c>
      <c r="F9" s="28">
        <v>10.994</v>
      </c>
      <c r="G9" s="28">
        <v>11.441</v>
      </c>
      <c r="H9" s="22">
        <v>7.653</v>
      </c>
      <c r="I9" s="22">
        <v>3.906</v>
      </c>
      <c r="J9" s="22">
        <v>2.551</v>
      </c>
      <c r="K9" s="22">
        <v>2.26</v>
      </c>
      <c r="L9" s="22">
        <v>2.65</v>
      </c>
      <c r="M9" s="22">
        <v>2.242</v>
      </c>
      <c r="N9" s="22">
        <v>2.986</v>
      </c>
      <c r="O9" s="26">
        <f t="shared" si="1"/>
        <v>74.81200000000001</v>
      </c>
    </row>
    <row r="10" spans="1:15" ht="13.5" customHeight="1" thickBot="1">
      <c r="A10" s="157"/>
      <c r="B10" s="29" t="s">
        <v>271</v>
      </c>
      <c r="C10" s="30">
        <f aca="true" t="shared" si="3" ref="C10:N10">SUM(C11:C14)</f>
        <v>754.473</v>
      </c>
      <c r="D10" s="30">
        <f t="shared" si="3"/>
        <v>687.088</v>
      </c>
      <c r="E10" s="30">
        <f t="shared" si="3"/>
        <v>753.527</v>
      </c>
      <c r="F10" s="30">
        <f t="shared" si="3"/>
        <v>657.175</v>
      </c>
      <c r="G10" s="30">
        <f t="shared" si="3"/>
        <v>728.425</v>
      </c>
      <c r="H10" s="30">
        <f t="shared" si="3"/>
        <v>725.438</v>
      </c>
      <c r="I10" s="30">
        <f t="shared" si="3"/>
        <v>879.525</v>
      </c>
      <c r="J10" s="30">
        <f t="shared" si="3"/>
        <v>873.0530000000001</v>
      </c>
      <c r="K10" s="30">
        <f t="shared" si="3"/>
        <v>769.881</v>
      </c>
      <c r="L10" s="30">
        <f t="shared" si="3"/>
        <v>838.1129999999999</v>
      </c>
      <c r="M10" s="30">
        <f t="shared" si="3"/>
        <v>784.384</v>
      </c>
      <c r="N10" s="30">
        <f t="shared" si="3"/>
        <v>767.065</v>
      </c>
      <c r="O10" s="31">
        <f t="shared" si="1"/>
        <v>9218.147</v>
      </c>
    </row>
    <row r="11" spans="1:15" ht="13.5" customHeight="1">
      <c r="A11" s="157"/>
      <c r="B11" s="36" t="s">
        <v>272</v>
      </c>
      <c r="C11" s="14">
        <v>245.269</v>
      </c>
      <c r="D11" s="14">
        <v>249.783</v>
      </c>
      <c r="E11" s="14">
        <v>240.225</v>
      </c>
      <c r="F11" s="14">
        <v>196.154</v>
      </c>
      <c r="G11" s="14">
        <v>206.86</v>
      </c>
      <c r="H11" s="14">
        <v>176.267</v>
      </c>
      <c r="I11" s="14">
        <v>316.008</v>
      </c>
      <c r="J11" s="14">
        <v>283.391</v>
      </c>
      <c r="K11" s="14">
        <v>222.743</v>
      </c>
      <c r="L11" s="14">
        <v>272.969</v>
      </c>
      <c r="M11" s="14">
        <v>308.461</v>
      </c>
      <c r="N11" s="14">
        <v>280.13</v>
      </c>
      <c r="O11" s="23">
        <f t="shared" si="1"/>
        <v>2998.26</v>
      </c>
    </row>
    <row r="12" spans="1:15" ht="13.5" customHeight="1">
      <c r="A12" s="157"/>
      <c r="B12" s="35" t="s">
        <v>273</v>
      </c>
      <c r="C12" s="15">
        <v>51.399</v>
      </c>
      <c r="D12" s="15">
        <v>54.341</v>
      </c>
      <c r="E12" s="15">
        <v>45.676</v>
      </c>
      <c r="F12" s="15">
        <v>36.61</v>
      </c>
      <c r="G12" s="15">
        <v>52.13</v>
      </c>
      <c r="H12" s="15">
        <v>33.302</v>
      </c>
      <c r="I12" s="15">
        <v>23.739</v>
      </c>
      <c r="J12" s="15">
        <v>31.14</v>
      </c>
      <c r="K12" s="15">
        <v>31.646</v>
      </c>
      <c r="L12" s="15">
        <v>1.31</v>
      </c>
      <c r="M12" s="15">
        <v>14.498</v>
      </c>
      <c r="N12" s="15">
        <v>38.34</v>
      </c>
      <c r="O12" s="25">
        <f t="shared" si="1"/>
        <v>414.131</v>
      </c>
    </row>
    <row r="13" spans="1:15" ht="13.5" customHeight="1">
      <c r="A13" s="157"/>
      <c r="B13" s="35" t="s">
        <v>270</v>
      </c>
      <c r="C13" s="15">
        <v>21.083</v>
      </c>
      <c r="D13" s="15">
        <v>18.932</v>
      </c>
      <c r="E13" s="15">
        <v>21.687</v>
      </c>
      <c r="F13" s="15">
        <v>13.516</v>
      </c>
      <c r="G13" s="15">
        <v>9.544</v>
      </c>
      <c r="H13" s="15">
        <v>12.569</v>
      </c>
      <c r="I13" s="15">
        <v>7.461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25">
        <f t="shared" si="1"/>
        <v>104.792</v>
      </c>
    </row>
    <row r="14" spans="1:15" ht="13.5" customHeight="1" thickBot="1">
      <c r="A14" s="157"/>
      <c r="B14" s="37" t="s">
        <v>274</v>
      </c>
      <c r="C14" s="28">
        <v>436.722</v>
      </c>
      <c r="D14" s="28">
        <v>364.032</v>
      </c>
      <c r="E14" s="28">
        <v>445.939</v>
      </c>
      <c r="F14" s="28">
        <v>410.895</v>
      </c>
      <c r="G14" s="28">
        <v>459.891</v>
      </c>
      <c r="H14" s="28">
        <v>503.3</v>
      </c>
      <c r="I14" s="28">
        <v>532.317</v>
      </c>
      <c r="J14" s="28">
        <v>558.522</v>
      </c>
      <c r="K14" s="28">
        <v>515.492</v>
      </c>
      <c r="L14" s="28">
        <v>563.834</v>
      </c>
      <c r="M14" s="28">
        <v>461.425</v>
      </c>
      <c r="N14" s="28">
        <v>448.595</v>
      </c>
      <c r="O14" s="26">
        <f t="shared" si="1"/>
        <v>5700.964</v>
      </c>
    </row>
    <row r="15" spans="1:15" ht="13.5" customHeight="1" thickBot="1">
      <c r="A15" s="157"/>
      <c r="B15" s="19" t="s">
        <v>275</v>
      </c>
      <c r="C15" s="16">
        <f aca="true" t="shared" si="4" ref="C15:O15">C16+C17</f>
        <v>114.622</v>
      </c>
      <c r="D15" s="16">
        <f t="shared" si="4"/>
        <v>118.997</v>
      </c>
      <c r="E15" s="16">
        <f t="shared" si="4"/>
        <v>192.528</v>
      </c>
      <c r="F15" s="16">
        <f t="shared" si="4"/>
        <v>257.96500000000003</v>
      </c>
      <c r="G15" s="16">
        <f t="shared" si="4"/>
        <v>184.156</v>
      </c>
      <c r="H15" s="16">
        <f t="shared" si="4"/>
        <v>267.244</v>
      </c>
      <c r="I15" s="16">
        <f t="shared" si="4"/>
        <v>238.507</v>
      </c>
      <c r="J15" s="16">
        <f t="shared" si="4"/>
        <v>270.591</v>
      </c>
      <c r="K15" s="16">
        <f t="shared" si="4"/>
        <v>310.428</v>
      </c>
      <c r="L15" s="16">
        <f t="shared" si="4"/>
        <v>260.323</v>
      </c>
      <c r="M15" s="16">
        <f t="shared" si="4"/>
        <v>249.38400000000001</v>
      </c>
      <c r="N15" s="16">
        <f t="shared" si="4"/>
        <v>321.379</v>
      </c>
      <c r="O15" s="16">
        <f t="shared" si="4"/>
        <v>2786.1240000000003</v>
      </c>
    </row>
    <row r="16" spans="1:15" s="9" customFormat="1" ht="13.5" customHeight="1" thickBot="1">
      <c r="A16" s="157"/>
      <c r="B16" s="58" t="s">
        <v>276</v>
      </c>
      <c r="C16" s="59">
        <v>114.622</v>
      </c>
      <c r="D16" s="59">
        <v>118.997</v>
      </c>
      <c r="E16" s="59">
        <v>113.404</v>
      </c>
      <c r="F16" s="59">
        <v>110.982</v>
      </c>
      <c r="G16" s="59">
        <v>105.615</v>
      </c>
      <c r="H16" s="59">
        <v>65.125</v>
      </c>
      <c r="I16" s="59">
        <v>52.664</v>
      </c>
      <c r="J16" s="59">
        <v>55.537</v>
      </c>
      <c r="K16" s="59">
        <v>48.883</v>
      </c>
      <c r="L16" s="59">
        <v>48.282</v>
      </c>
      <c r="M16" s="59">
        <v>47.854</v>
      </c>
      <c r="N16" s="59">
        <v>60.192</v>
      </c>
      <c r="O16" s="60">
        <f>SUM(C16:N16)</f>
        <v>942.1570000000002</v>
      </c>
    </row>
    <row r="17" spans="1:15" s="9" customFormat="1" ht="13.5" customHeight="1" thickBot="1">
      <c r="A17" s="157"/>
      <c r="B17" s="61" t="s">
        <v>271</v>
      </c>
      <c r="C17" s="133">
        <f aca="true" t="shared" si="5" ref="C17:O17">SUM(C18:C19)</f>
        <v>0</v>
      </c>
      <c r="D17" s="133">
        <f t="shared" si="5"/>
        <v>0</v>
      </c>
      <c r="E17" s="133">
        <f t="shared" si="5"/>
        <v>79.124</v>
      </c>
      <c r="F17" s="133">
        <f t="shared" si="5"/>
        <v>146.983</v>
      </c>
      <c r="G17" s="133">
        <f t="shared" si="5"/>
        <v>78.541</v>
      </c>
      <c r="H17" s="133">
        <f t="shared" si="5"/>
        <v>202.119</v>
      </c>
      <c r="I17" s="133">
        <f t="shared" si="5"/>
        <v>185.84300000000002</v>
      </c>
      <c r="J17" s="133">
        <f t="shared" si="5"/>
        <v>215.05400000000003</v>
      </c>
      <c r="K17" s="133">
        <f t="shared" si="5"/>
        <v>261.545</v>
      </c>
      <c r="L17" s="133">
        <f t="shared" si="5"/>
        <v>212.041</v>
      </c>
      <c r="M17" s="133">
        <f t="shared" si="5"/>
        <v>201.53</v>
      </c>
      <c r="N17" s="133">
        <f t="shared" si="5"/>
        <v>261.187</v>
      </c>
      <c r="O17" s="133">
        <f t="shared" si="5"/>
        <v>1843.967</v>
      </c>
    </row>
    <row r="18" spans="1:15" s="5" customFormat="1" ht="13.5" customHeight="1">
      <c r="A18" s="157"/>
      <c r="B18" s="57" t="s">
        <v>277</v>
      </c>
      <c r="C18" s="134">
        <v>0</v>
      </c>
      <c r="D18" s="134">
        <v>0</v>
      </c>
      <c r="E18" s="135">
        <v>38.295</v>
      </c>
      <c r="F18" s="134">
        <v>60.633</v>
      </c>
      <c r="G18" s="134">
        <v>78.517</v>
      </c>
      <c r="H18" s="134">
        <v>87.796</v>
      </c>
      <c r="I18" s="134">
        <v>54.948</v>
      </c>
      <c r="J18" s="134">
        <v>83.016</v>
      </c>
      <c r="K18" s="134">
        <v>66.795</v>
      </c>
      <c r="L18" s="134">
        <v>3.636</v>
      </c>
      <c r="M18" s="134">
        <v>0</v>
      </c>
      <c r="N18" s="134">
        <v>48.459</v>
      </c>
      <c r="O18" s="113">
        <f>SUM(C18:N18)</f>
        <v>522.095</v>
      </c>
    </row>
    <row r="19" spans="1:15" s="5" customFormat="1" ht="13.5" customHeight="1" thickBot="1">
      <c r="A19" s="157"/>
      <c r="B19" s="56" t="s">
        <v>280</v>
      </c>
      <c r="C19" s="21">
        <v>0</v>
      </c>
      <c r="D19" s="21">
        <v>0</v>
      </c>
      <c r="E19" s="117">
        <v>40.829</v>
      </c>
      <c r="F19" s="21">
        <v>86.35</v>
      </c>
      <c r="G19" s="21">
        <v>0.024</v>
      </c>
      <c r="H19" s="21">
        <v>114.323</v>
      </c>
      <c r="I19" s="21">
        <v>130.895</v>
      </c>
      <c r="J19" s="21">
        <v>132.038</v>
      </c>
      <c r="K19" s="21">
        <v>194.75</v>
      </c>
      <c r="L19" s="21">
        <v>208.405</v>
      </c>
      <c r="M19" s="21">
        <v>201.53</v>
      </c>
      <c r="N19" s="21">
        <v>212.728</v>
      </c>
      <c r="O19" s="118">
        <f>SUM(C19:N19)</f>
        <v>1321.872</v>
      </c>
    </row>
    <row r="20" spans="1:15" s="6" customFormat="1" ht="21.75" thickBot="1">
      <c r="A20" s="157"/>
      <c r="B20" s="19" t="s">
        <v>278</v>
      </c>
      <c r="C20" s="16">
        <f aca="true" t="shared" si="6" ref="C20:O20">C21+C22</f>
        <v>878.077</v>
      </c>
      <c r="D20" s="16">
        <f t="shared" si="6"/>
        <v>819.6869999999999</v>
      </c>
      <c r="E20" s="16">
        <f t="shared" si="6"/>
        <v>961.3879999999999</v>
      </c>
      <c r="F20" s="16">
        <f t="shared" si="6"/>
        <v>930.0550000000001</v>
      </c>
      <c r="G20" s="16">
        <f t="shared" si="6"/>
        <v>926.223</v>
      </c>
      <c r="H20" s="16">
        <f t="shared" si="6"/>
        <v>1000.8140000000001</v>
      </c>
      <c r="I20" s="16">
        <f t="shared" si="6"/>
        <v>1121.9379999999999</v>
      </c>
      <c r="J20" s="16">
        <f t="shared" si="6"/>
        <v>1146.201</v>
      </c>
      <c r="K20" s="16">
        <f t="shared" si="6"/>
        <v>1082.6029999999998</v>
      </c>
      <c r="L20" s="16">
        <f t="shared" si="6"/>
        <v>892.882</v>
      </c>
      <c r="M20" s="16">
        <f t="shared" si="6"/>
        <v>1036.194</v>
      </c>
      <c r="N20" s="16">
        <f t="shared" si="6"/>
        <v>1092.1670000000001</v>
      </c>
      <c r="O20" s="16">
        <f t="shared" si="6"/>
        <v>11888.229</v>
      </c>
    </row>
    <row r="21" spans="1:15" s="6" customFormat="1" ht="13.5" customHeight="1" thickBot="1">
      <c r="A21" s="157"/>
      <c r="B21" s="29" t="s">
        <v>276</v>
      </c>
      <c r="C21" s="30">
        <v>123.604</v>
      </c>
      <c r="D21" s="30">
        <v>132.599</v>
      </c>
      <c r="E21" s="30">
        <v>128.737</v>
      </c>
      <c r="F21" s="30">
        <v>125.897</v>
      </c>
      <c r="G21" s="30">
        <v>119.257</v>
      </c>
      <c r="H21" s="30">
        <v>73.257</v>
      </c>
      <c r="I21" s="30">
        <v>56.57</v>
      </c>
      <c r="J21" s="30">
        <v>58.088</v>
      </c>
      <c r="K21" s="30">
        <v>51.177</v>
      </c>
      <c r="L21" s="30">
        <v>51.133</v>
      </c>
      <c r="M21" s="30">
        <v>50.28</v>
      </c>
      <c r="N21" s="30">
        <v>63.915</v>
      </c>
      <c r="O21" s="31">
        <f>SUM(C21:N21)</f>
        <v>1034.514</v>
      </c>
    </row>
    <row r="22" spans="1:15" s="6" customFormat="1" ht="13.5" customHeight="1" thickBot="1">
      <c r="A22" s="157"/>
      <c r="B22" s="29" t="s">
        <v>271</v>
      </c>
      <c r="C22" s="30">
        <f aca="true" t="shared" si="7" ref="C22:O22">SUM(C23:C27)</f>
        <v>754.473</v>
      </c>
      <c r="D22" s="30">
        <f t="shared" si="7"/>
        <v>687.088</v>
      </c>
      <c r="E22" s="30">
        <f t="shared" si="7"/>
        <v>832.651</v>
      </c>
      <c r="F22" s="30">
        <f t="shared" si="7"/>
        <v>804.158</v>
      </c>
      <c r="G22" s="30">
        <f t="shared" si="7"/>
        <v>806.966</v>
      </c>
      <c r="H22" s="30">
        <f t="shared" si="7"/>
        <v>927.557</v>
      </c>
      <c r="I22" s="30">
        <f t="shared" si="7"/>
        <v>1065.368</v>
      </c>
      <c r="J22" s="30">
        <f t="shared" si="7"/>
        <v>1088.113</v>
      </c>
      <c r="K22" s="30">
        <f t="shared" si="7"/>
        <v>1031.426</v>
      </c>
      <c r="L22" s="30">
        <f t="shared" si="7"/>
        <v>841.7489999999999</v>
      </c>
      <c r="M22" s="30">
        <f t="shared" si="7"/>
        <v>985.914</v>
      </c>
      <c r="N22" s="30">
        <f t="shared" si="7"/>
        <v>1028.2520000000002</v>
      </c>
      <c r="O22" s="30">
        <f t="shared" si="7"/>
        <v>10853.715</v>
      </c>
    </row>
    <row r="23" spans="1:15" s="6" customFormat="1" ht="13.5" customHeight="1">
      <c r="A23" s="157"/>
      <c r="B23" s="136" t="s">
        <v>272</v>
      </c>
      <c r="C23" s="20">
        <v>266.352</v>
      </c>
      <c r="D23" s="20">
        <v>268.715</v>
      </c>
      <c r="E23" s="20">
        <v>261.912</v>
      </c>
      <c r="F23" s="20">
        <v>209.67</v>
      </c>
      <c r="G23" s="20">
        <v>216.404</v>
      </c>
      <c r="H23" s="20">
        <v>188.836</v>
      </c>
      <c r="I23" s="20">
        <v>323.469</v>
      </c>
      <c r="J23" s="20">
        <v>283.391</v>
      </c>
      <c r="K23" s="20">
        <v>222.743</v>
      </c>
      <c r="L23" s="20">
        <v>272.969</v>
      </c>
      <c r="M23" s="20">
        <v>308.461</v>
      </c>
      <c r="N23" s="20">
        <v>280.13</v>
      </c>
      <c r="O23" s="114">
        <f>SUM(C23:N23)</f>
        <v>3103.0520000000006</v>
      </c>
    </row>
    <row r="24" spans="1:15" s="6" customFormat="1" ht="13.5" customHeight="1">
      <c r="A24" s="157"/>
      <c r="B24" s="56" t="s">
        <v>273</v>
      </c>
      <c r="C24" s="21">
        <v>51.399</v>
      </c>
      <c r="D24" s="21">
        <v>54.341</v>
      </c>
      <c r="E24" s="21">
        <v>45.676</v>
      </c>
      <c r="F24" s="21">
        <v>36.61</v>
      </c>
      <c r="G24" s="21">
        <v>52.13</v>
      </c>
      <c r="H24" s="21">
        <v>33.302</v>
      </c>
      <c r="I24" s="21">
        <v>23.739</v>
      </c>
      <c r="J24" s="21">
        <v>31.146</v>
      </c>
      <c r="K24" s="21">
        <v>31.646</v>
      </c>
      <c r="L24" s="21">
        <v>1.31</v>
      </c>
      <c r="M24" s="21">
        <v>14.498</v>
      </c>
      <c r="N24" s="21">
        <v>38.34</v>
      </c>
      <c r="O24" s="115">
        <f>SUM(C24:N24)</f>
        <v>414.13700000000006</v>
      </c>
    </row>
    <row r="25" spans="1:15" s="6" customFormat="1" ht="13.5" customHeight="1">
      <c r="A25" s="157"/>
      <c r="B25" s="56" t="s">
        <v>274</v>
      </c>
      <c r="C25" s="21">
        <v>436.722</v>
      </c>
      <c r="D25" s="21">
        <v>364.032</v>
      </c>
      <c r="E25" s="21">
        <v>445.939</v>
      </c>
      <c r="F25" s="21">
        <v>410.895</v>
      </c>
      <c r="G25" s="21">
        <v>459.891</v>
      </c>
      <c r="H25" s="21">
        <v>503.3</v>
      </c>
      <c r="I25" s="21">
        <v>532.317</v>
      </c>
      <c r="J25" s="21">
        <v>558.522</v>
      </c>
      <c r="K25" s="21">
        <v>515.492</v>
      </c>
      <c r="L25" s="21">
        <v>563.834</v>
      </c>
      <c r="M25" s="21">
        <v>461.425</v>
      </c>
      <c r="N25" s="21">
        <v>448.595</v>
      </c>
      <c r="O25" s="115">
        <f>SUM(C25:N25)</f>
        <v>5700.964</v>
      </c>
    </row>
    <row r="26" spans="1:15" s="6" customFormat="1" ht="13.5" customHeight="1">
      <c r="A26" s="157"/>
      <c r="B26" s="56" t="s">
        <v>277</v>
      </c>
      <c r="C26" s="17">
        <v>0</v>
      </c>
      <c r="D26" s="17">
        <v>0</v>
      </c>
      <c r="E26" s="17">
        <v>38.295</v>
      </c>
      <c r="F26" s="17">
        <v>60.633</v>
      </c>
      <c r="G26" s="17">
        <v>78.517</v>
      </c>
      <c r="H26" s="17">
        <v>87.796</v>
      </c>
      <c r="I26" s="17">
        <v>54.948</v>
      </c>
      <c r="J26" s="17">
        <v>83.016</v>
      </c>
      <c r="K26" s="17">
        <v>66.795</v>
      </c>
      <c r="L26" s="17">
        <v>3.636</v>
      </c>
      <c r="M26" s="17">
        <v>0</v>
      </c>
      <c r="N26" s="17">
        <v>48.459</v>
      </c>
      <c r="O26" s="116">
        <f>SUM(C26:N26)</f>
        <v>522.095</v>
      </c>
    </row>
    <row r="27" spans="1:15" s="5" customFormat="1" ht="13.5" customHeight="1" thickBot="1">
      <c r="A27" s="158"/>
      <c r="B27" s="137" t="s">
        <v>280</v>
      </c>
      <c r="C27" s="22">
        <v>0</v>
      </c>
      <c r="D27" s="22">
        <v>0</v>
      </c>
      <c r="E27" s="138">
        <v>40.829</v>
      </c>
      <c r="F27" s="22">
        <v>86.35</v>
      </c>
      <c r="G27" s="22">
        <v>0.024</v>
      </c>
      <c r="H27" s="22">
        <v>114.323</v>
      </c>
      <c r="I27" s="22">
        <v>130.895</v>
      </c>
      <c r="J27" s="22">
        <v>132.038</v>
      </c>
      <c r="K27" s="22">
        <v>194.75</v>
      </c>
      <c r="L27" s="22" t="s">
        <v>26</v>
      </c>
      <c r="M27" s="22">
        <v>201.53</v>
      </c>
      <c r="N27" s="22">
        <v>212.728</v>
      </c>
      <c r="O27" s="139">
        <f>SUM(C27:N27)</f>
        <v>1113.467</v>
      </c>
    </row>
    <row r="28" spans="1:15" ht="13.5" customHeight="1">
      <c r="A28" s="2" t="s">
        <v>281</v>
      </c>
      <c r="J28" s="2" t="s">
        <v>282</v>
      </c>
      <c r="O28" s="140"/>
    </row>
  </sheetData>
  <sheetProtection/>
  <mergeCells count="3">
    <mergeCell ref="C5:O5"/>
    <mergeCell ref="A6:A27"/>
    <mergeCell ref="C3:O3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53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4.57421875" style="0" customWidth="1"/>
    <col min="2" max="2" width="22.140625" style="0" customWidth="1"/>
    <col min="6" max="6" width="9.421875" style="0" bestFit="1" customWidth="1"/>
    <col min="15" max="15" width="10.7109375" style="0" bestFit="1" customWidth="1"/>
  </cols>
  <sheetData>
    <row r="1" spans="1:5" s="2" customFormat="1" ht="19.5" customHeight="1">
      <c r="A1" s="3" t="s">
        <v>283</v>
      </c>
      <c r="B1" s="12"/>
      <c r="C1" s="3"/>
      <c r="D1" s="4"/>
      <c r="E1" s="8"/>
    </row>
    <row r="2" spans="2:5" s="2" customFormat="1" ht="6.75" customHeight="1" thickBot="1">
      <c r="B2" s="11"/>
      <c r="D2" s="4"/>
      <c r="E2" s="8"/>
    </row>
    <row r="3" spans="2:15" s="2" customFormat="1" ht="13.5" customHeight="1" thickBot="1">
      <c r="B3" s="11"/>
      <c r="C3" s="155">
        <v>2013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s="2" customFormat="1" ht="13.5" thickBot="1">
      <c r="B4" s="11"/>
      <c r="C4" s="132" t="s">
        <v>254</v>
      </c>
      <c r="D4" s="132" t="s">
        <v>255</v>
      </c>
      <c r="E4" s="132" t="s">
        <v>256</v>
      </c>
      <c r="F4" s="132" t="s">
        <v>257</v>
      </c>
      <c r="G4" s="132" t="s">
        <v>258</v>
      </c>
      <c r="H4" s="132" t="s">
        <v>259</v>
      </c>
      <c r="I4" s="132" t="s">
        <v>260</v>
      </c>
      <c r="J4" s="132" t="s">
        <v>261</v>
      </c>
      <c r="K4" s="132" t="s">
        <v>262</v>
      </c>
      <c r="L4" s="132" t="s">
        <v>263</v>
      </c>
      <c r="M4" s="132" t="s">
        <v>264</v>
      </c>
      <c r="N4" s="132" t="s">
        <v>265</v>
      </c>
      <c r="O4" s="131" t="s">
        <v>266</v>
      </c>
    </row>
    <row r="5" spans="1:15" s="2" customFormat="1" ht="13.5" customHeight="1" thickBot="1">
      <c r="A5" s="156" t="s">
        <v>279</v>
      </c>
      <c r="B5" s="159" t="s">
        <v>284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15" s="2" customFormat="1" ht="21.75" customHeight="1" thickBot="1">
      <c r="A6" s="157"/>
      <c r="B6" s="19" t="s">
        <v>285</v>
      </c>
      <c r="C6" s="38">
        <f>C7+C13+C21</f>
        <v>878.077</v>
      </c>
      <c r="D6" s="38">
        <f aca="true" t="shared" si="0" ref="D6:O6">D7+D13+D21</f>
        <v>819.6870000000001</v>
      </c>
      <c r="E6" s="38">
        <f t="shared" si="0"/>
        <v>961.3879999999999</v>
      </c>
      <c r="F6" s="38">
        <f t="shared" si="0"/>
        <v>930.0550000000001</v>
      </c>
      <c r="G6" s="38">
        <f>G7+G13+G21</f>
        <v>926.146</v>
      </c>
      <c r="H6" s="38">
        <f t="shared" si="0"/>
        <v>1000.814</v>
      </c>
      <c r="I6" s="38">
        <f t="shared" si="0"/>
        <v>1121.938</v>
      </c>
      <c r="J6" s="38">
        <f t="shared" si="0"/>
        <v>1146.201</v>
      </c>
      <c r="K6" s="38">
        <f t="shared" si="0"/>
        <v>1082.603</v>
      </c>
      <c r="L6" s="38">
        <f t="shared" si="0"/>
        <v>1112.287</v>
      </c>
      <c r="M6" s="38">
        <f t="shared" si="0"/>
        <v>1036.194</v>
      </c>
      <c r="N6" s="38">
        <f t="shared" si="0"/>
        <v>1092.167</v>
      </c>
      <c r="O6" s="38">
        <f t="shared" si="0"/>
        <v>12107.557</v>
      </c>
    </row>
    <row r="7" spans="1:15" s="2" customFormat="1" ht="13.5" thickBot="1">
      <c r="A7" s="157"/>
      <c r="B7" s="29" t="s">
        <v>286</v>
      </c>
      <c r="C7" s="39">
        <f>SUM(C8:C12)</f>
        <v>123.604</v>
      </c>
      <c r="D7" s="39">
        <f aca="true" t="shared" si="1" ref="D7:O7">SUM(D8:D12)</f>
        <v>132.599</v>
      </c>
      <c r="E7" s="39">
        <f t="shared" si="1"/>
        <v>128.737</v>
      </c>
      <c r="F7" s="39">
        <f t="shared" si="1"/>
        <v>125.89700000000002</v>
      </c>
      <c r="G7" s="39">
        <f>SUM(G8:G12)</f>
        <v>119.257</v>
      </c>
      <c r="H7" s="39">
        <f t="shared" si="1"/>
        <v>73.257</v>
      </c>
      <c r="I7" s="39">
        <f t="shared" si="1"/>
        <v>56.56999999999999</v>
      </c>
      <c r="J7" s="39">
        <f t="shared" si="1"/>
        <v>58.088</v>
      </c>
      <c r="K7" s="39">
        <f t="shared" si="1"/>
        <v>51.177</v>
      </c>
      <c r="L7" s="39">
        <f t="shared" si="1"/>
        <v>62.132999999999996</v>
      </c>
      <c r="M7" s="39">
        <f t="shared" si="1"/>
        <v>50.279999999999994</v>
      </c>
      <c r="N7" s="54">
        <f t="shared" si="1"/>
        <v>63.915</v>
      </c>
      <c r="O7" s="39">
        <f t="shared" si="1"/>
        <v>1045.514</v>
      </c>
    </row>
    <row r="8" spans="1:15" s="2" customFormat="1" ht="12.75">
      <c r="A8" s="157"/>
      <c r="B8" s="36" t="s">
        <v>287</v>
      </c>
      <c r="C8" s="40">
        <v>91.989</v>
      </c>
      <c r="D8" s="27">
        <v>93.535</v>
      </c>
      <c r="E8" s="27">
        <v>88.609</v>
      </c>
      <c r="F8" s="40">
        <v>83.149</v>
      </c>
      <c r="G8" s="40">
        <v>82.677</v>
      </c>
      <c r="H8" s="40">
        <v>54.991</v>
      </c>
      <c r="I8" s="40">
        <v>47.803</v>
      </c>
      <c r="J8" s="40">
        <v>52.887</v>
      </c>
      <c r="K8" s="40">
        <v>46.668</v>
      </c>
      <c r="L8" s="40">
        <v>56.366</v>
      </c>
      <c r="M8" s="40">
        <v>45.432</v>
      </c>
      <c r="N8" s="40">
        <v>56.583</v>
      </c>
      <c r="O8" s="41">
        <f>SUM(C8:N8)</f>
        <v>800.6889999999999</v>
      </c>
    </row>
    <row r="9" spans="1:15" s="2" customFormat="1" ht="12.75">
      <c r="A9" s="157"/>
      <c r="B9" s="35" t="s">
        <v>288</v>
      </c>
      <c r="C9" s="42">
        <v>17.169</v>
      </c>
      <c r="D9" s="43">
        <v>17.795</v>
      </c>
      <c r="E9" s="43">
        <v>16.417</v>
      </c>
      <c r="F9" s="42">
        <v>20.091</v>
      </c>
      <c r="G9" s="42">
        <v>16.361</v>
      </c>
      <c r="H9" s="42">
        <v>5.729</v>
      </c>
      <c r="I9" s="42">
        <v>2.263</v>
      </c>
      <c r="J9" s="42">
        <v>0.793</v>
      </c>
      <c r="K9" s="42">
        <v>0.462</v>
      </c>
      <c r="L9" s="42">
        <v>0.409</v>
      </c>
      <c r="M9" s="42">
        <v>0.323</v>
      </c>
      <c r="N9" s="42">
        <v>1.29</v>
      </c>
      <c r="O9" s="44">
        <f>SUM(C9:N9)</f>
        <v>99.10200000000003</v>
      </c>
    </row>
    <row r="10" spans="1:15" s="2" customFormat="1" ht="12.75">
      <c r="A10" s="157"/>
      <c r="B10" s="35" t="s">
        <v>289</v>
      </c>
      <c r="C10" s="42">
        <v>5.464</v>
      </c>
      <c r="D10" s="43">
        <v>7.667</v>
      </c>
      <c r="E10" s="43">
        <v>8.378</v>
      </c>
      <c r="F10" s="42">
        <v>7.742</v>
      </c>
      <c r="G10" s="42">
        <v>6.577</v>
      </c>
      <c r="H10" s="42">
        <v>4.405</v>
      </c>
      <c r="I10" s="42">
        <v>2.598</v>
      </c>
      <c r="J10" s="42">
        <v>1.857</v>
      </c>
      <c r="K10" s="42">
        <v>1.753</v>
      </c>
      <c r="L10" s="42">
        <v>2.507</v>
      </c>
      <c r="M10" s="42">
        <v>2.099</v>
      </c>
      <c r="N10" s="42">
        <v>2.319</v>
      </c>
      <c r="O10" s="44">
        <f>SUM(C10:N10)</f>
        <v>53.366</v>
      </c>
    </row>
    <row r="11" spans="1:15" s="2" customFormat="1" ht="12.75">
      <c r="A11" s="157"/>
      <c r="B11" s="35" t="s">
        <v>269</v>
      </c>
      <c r="C11" s="42">
        <v>0.667</v>
      </c>
      <c r="D11" s="43">
        <v>4.706</v>
      </c>
      <c r="E11" s="43">
        <v>4.415</v>
      </c>
      <c r="F11" s="42">
        <v>3.921</v>
      </c>
      <c r="G11" s="42">
        <v>2.201</v>
      </c>
      <c r="H11" s="42">
        <v>0.479</v>
      </c>
      <c r="I11" s="62">
        <v>0</v>
      </c>
      <c r="J11" s="45">
        <v>0</v>
      </c>
      <c r="K11" s="62">
        <v>0.034</v>
      </c>
      <c r="L11" s="62">
        <v>0.201</v>
      </c>
      <c r="M11" s="62">
        <v>0.184</v>
      </c>
      <c r="N11" s="62">
        <v>0.737</v>
      </c>
      <c r="O11" s="44">
        <f>SUM(C11:N11)</f>
        <v>17.544999999999998</v>
      </c>
    </row>
    <row r="12" spans="1:15" s="2" customFormat="1" ht="13.5" thickBot="1">
      <c r="A12" s="157"/>
      <c r="B12" s="37" t="s">
        <v>270</v>
      </c>
      <c r="C12" s="46">
        <v>8.315</v>
      </c>
      <c r="D12" s="47">
        <v>8.896</v>
      </c>
      <c r="E12" s="47">
        <v>10.918</v>
      </c>
      <c r="F12" s="46">
        <v>10.994</v>
      </c>
      <c r="G12" s="46">
        <v>11.441</v>
      </c>
      <c r="H12" s="46">
        <v>7.653</v>
      </c>
      <c r="I12" s="46">
        <v>3.906</v>
      </c>
      <c r="J12" s="46">
        <v>2.551</v>
      </c>
      <c r="K12" s="46">
        <v>2.26</v>
      </c>
      <c r="L12" s="46">
        <v>2.65</v>
      </c>
      <c r="M12" s="46">
        <v>2.242</v>
      </c>
      <c r="N12" s="46">
        <v>2.986</v>
      </c>
      <c r="O12" s="48">
        <f>SUM(C12:N12)</f>
        <v>74.81200000000001</v>
      </c>
    </row>
    <row r="13" spans="1:15" s="2" customFormat="1" ht="13.5" thickBot="1">
      <c r="A13" s="157"/>
      <c r="B13" s="29" t="s">
        <v>290</v>
      </c>
      <c r="C13" s="49">
        <f>SUM(C14:C20)</f>
        <v>754.473</v>
      </c>
      <c r="D13" s="49">
        <f aca="true" t="shared" si="2" ref="D13:O13">SUM(D14:D20)</f>
        <v>687.0880000000001</v>
      </c>
      <c r="E13" s="49">
        <f t="shared" si="2"/>
        <v>753.5269999999999</v>
      </c>
      <c r="F13" s="49">
        <f t="shared" si="2"/>
        <v>657.175</v>
      </c>
      <c r="G13" s="49">
        <f>SUM(G14:G20)</f>
        <v>728.348</v>
      </c>
      <c r="H13" s="49">
        <f t="shared" si="2"/>
        <v>725.438</v>
      </c>
      <c r="I13" s="49">
        <f t="shared" si="2"/>
        <v>879.5250000000001</v>
      </c>
      <c r="J13" s="49">
        <f t="shared" si="2"/>
        <v>873.059</v>
      </c>
      <c r="K13" s="49">
        <f t="shared" si="2"/>
        <v>769.881</v>
      </c>
      <c r="L13" s="49">
        <f t="shared" si="2"/>
        <v>838.1129999999999</v>
      </c>
      <c r="M13" s="49">
        <f t="shared" si="2"/>
        <v>784.3839999999999</v>
      </c>
      <c r="N13" s="49">
        <f t="shared" si="2"/>
        <v>767.0649999999999</v>
      </c>
      <c r="O13" s="49">
        <f t="shared" si="2"/>
        <v>9218.076000000001</v>
      </c>
    </row>
    <row r="14" spans="1:15" s="2" customFormat="1" ht="12.75">
      <c r="A14" s="157"/>
      <c r="B14" s="36" t="s">
        <v>291</v>
      </c>
      <c r="C14" s="40">
        <v>183.88</v>
      </c>
      <c r="D14" s="27">
        <v>181.4</v>
      </c>
      <c r="E14" s="27">
        <v>180.7</v>
      </c>
      <c r="F14" s="40">
        <v>128.28</v>
      </c>
      <c r="G14" s="40">
        <v>133.7</v>
      </c>
      <c r="H14" s="40">
        <v>105.11</v>
      </c>
      <c r="I14" s="40">
        <v>211.66</v>
      </c>
      <c r="J14" s="40">
        <v>206.68</v>
      </c>
      <c r="K14" s="40">
        <v>183.21</v>
      </c>
      <c r="L14" s="40">
        <v>201.17</v>
      </c>
      <c r="M14" s="40">
        <v>240.04</v>
      </c>
      <c r="N14" s="40">
        <v>193.85</v>
      </c>
      <c r="O14" s="41">
        <f aca="true" t="shared" si="3" ref="O14:O20">SUM(C14:N14)</f>
        <v>2149.6800000000003</v>
      </c>
    </row>
    <row r="15" spans="1:15" s="2" customFormat="1" ht="12.75">
      <c r="A15" s="157"/>
      <c r="B15" s="34" t="s">
        <v>292</v>
      </c>
      <c r="C15" s="50">
        <v>61.389</v>
      </c>
      <c r="D15" s="51">
        <v>68.383</v>
      </c>
      <c r="E15" s="51">
        <v>59.525</v>
      </c>
      <c r="F15" s="50">
        <v>67.874</v>
      </c>
      <c r="G15" s="50">
        <v>73.16</v>
      </c>
      <c r="H15" s="50">
        <v>71.157</v>
      </c>
      <c r="I15" s="50">
        <v>104.348</v>
      </c>
      <c r="J15" s="50">
        <v>76.711</v>
      </c>
      <c r="K15" s="50">
        <v>39.533</v>
      </c>
      <c r="L15" s="50">
        <v>71.799</v>
      </c>
      <c r="M15" s="50">
        <v>68.421</v>
      </c>
      <c r="N15" s="50">
        <v>86.28</v>
      </c>
      <c r="O15" s="52">
        <f t="shared" si="3"/>
        <v>848.58</v>
      </c>
    </row>
    <row r="16" spans="1:15" s="2" customFormat="1" ht="12.75">
      <c r="A16" s="157"/>
      <c r="B16" s="34" t="s">
        <v>293</v>
      </c>
      <c r="C16" s="50">
        <v>134.843</v>
      </c>
      <c r="D16" s="51">
        <v>117.662</v>
      </c>
      <c r="E16" s="51">
        <v>232.038</v>
      </c>
      <c r="F16" s="50">
        <v>157.117</v>
      </c>
      <c r="G16" s="50">
        <v>223.907</v>
      </c>
      <c r="H16" s="50">
        <v>251.099</v>
      </c>
      <c r="I16" s="50">
        <v>260.791</v>
      </c>
      <c r="J16" s="50">
        <v>279.442</v>
      </c>
      <c r="K16" s="50">
        <v>262.05</v>
      </c>
      <c r="L16" s="50">
        <v>277.68</v>
      </c>
      <c r="M16" s="50">
        <v>275.751</v>
      </c>
      <c r="N16" s="50">
        <v>291.91</v>
      </c>
      <c r="O16" s="52">
        <f t="shared" si="3"/>
        <v>2764.29</v>
      </c>
    </row>
    <row r="17" spans="1:15" s="2" customFormat="1" ht="12.75">
      <c r="A17" s="157"/>
      <c r="B17" s="34" t="s">
        <v>294</v>
      </c>
      <c r="C17" s="50">
        <v>301.879</v>
      </c>
      <c r="D17" s="51">
        <v>246.37</v>
      </c>
      <c r="E17" s="51">
        <v>213.901</v>
      </c>
      <c r="F17" s="50">
        <v>253.778</v>
      </c>
      <c r="G17" s="50">
        <v>235.907</v>
      </c>
      <c r="H17" s="50">
        <v>252.201</v>
      </c>
      <c r="I17" s="50">
        <v>271.526</v>
      </c>
      <c r="J17" s="50">
        <v>279.08</v>
      </c>
      <c r="K17" s="50">
        <v>253.442</v>
      </c>
      <c r="L17" s="50">
        <v>286.154</v>
      </c>
      <c r="M17" s="50">
        <v>185.674</v>
      </c>
      <c r="N17" s="50">
        <v>156.685</v>
      </c>
      <c r="O17" s="52">
        <f t="shared" si="3"/>
        <v>2936.597</v>
      </c>
    </row>
    <row r="18" spans="1:15" s="2" customFormat="1" ht="12.75">
      <c r="A18" s="157"/>
      <c r="B18" s="35" t="s">
        <v>295</v>
      </c>
      <c r="C18" s="42">
        <v>22.895</v>
      </c>
      <c r="D18" s="43">
        <v>34.128</v>
      </c>
      <c r="E18" s="43">
        <v>28.126</v>
      </c>
      <c r="F18" s="42">
        <v>21.623</v>
      </c>
      <c r="G18" s="42">
        <v>31.55</v>
      </c>
      <c r="H18" s="42">
        <v>17.407</v>
      </c>
      <c r="I18" s="42">
        <v>18.789</v>
      </c>
      <c r="J18" s="42">
        <v>19.746</v>
      </c>
      <c r="K18" s="42">
        <v>19.447</v>
      </c>
      <c r="L18" s="42">
        <v>1.31</v>
      </c>
      <c r="M18" s="42">
        <v>6.17</v>
      </c>
      <c r="N18" s="42">
        <v>18.657</v>
      </c>
      <c r="O18" s="52">
        <f t="shared" si="3"/>
        <v>239.84800000000004</v>
      </c>
    </row>
    <row r="19" spans="1:15" s="2" customFormat="1" ht="12.75">
      <c r="A19" s="157"/>
      <c r="B19" s="35" t="s">
        <v>296</v>
      </c>
      <c r="C19" s="42">
        <v>28.504</v>
      </c>
      <c r="D19" s="43">
        <v>20.213</v>
      </c>
      <c r="E19" s="43">
        <v>17.55</v>
      </c>
      <c r="F19" s="42">
        <v>14.987</v>
      </c>
      <c r="G19" s="42">
        <v>20.58</v>
      </c>
      <c r="H19" s="42">
        <v>15.895</v>
      </c>
      <c r="I19" s="42">
        <v>4.95</v>
      </c>
      <c r="J19" s="42">
        <v>11.4</v>
      </c>
      <c r="K19" s="42">
        <v>12.199</v>
      </c>
      <c r="L19" s="62">
        <v>0</v>
      </c>
      <c r="M19" s="62">
        <v>8.328</v>
      </c>
      <c r="N19" s="42">
        <v>19.683</v>
      </c>
      <c r="O19" s="52">
        <f t="shared" si="3"/>
        <v>174.289</v>
      </c>
    </row>
    <row r="20" spans="1:15" s="2" customFormat="1" ht="13.5" thickBot="1">
      <c r="A20" s="157"/>
      <c r="B20" s="37" t="s">
        <v>297</v>
      </c>
      <c r="C20" s="126">
        <v>21.083</v>
      </c>
      <c r="D20" s="127">
        <v>18.932</v>
      </c>
      <c r="E20" s="127">
        <v>21.687</v>
      </c>
      <c r="F20" s="126">
        <v>13.516</v>
      </c>
      <c r="G20" s="126">
        <v>9.544</v>
      </c>
      <c r="H20" s="126">
        <v>12.569</v>
      </c>
      <c r="I20" s="126">
        <v>7.461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8">
        <f t="shared" si="3"/>
        <v>104.792</v>
      </c>
    </row>
    <row r="21" spans="1:15" s="2" customFormat="1" ht="21.75" thickBot="1">
      <c r="A21" s="157"/>
      <c r="B21" s="53" t="s">
        <v>298</v>
      </c>
      <c r="C21" s="120">
        <f aca="true" t="shared" si="4" ref="C21:O21">SUM(C22:C23)</f>
        <v>0</v>
      </c>
      <c r="D21" s="120">
        <f t="shared" si="4"/>
        <v>0</v>
      </c>
      <c r="E21" s="120">
        <f t="shared" si="4"/>
        <v>79.124</v>
      </c>
      <c r="F21" s="120">
        <f t="shared" si="4"/>
        <v>146.983</v>
      </c>
      <c r="G21" s="120">
        <f t="shared" si="4"/>
        <v>78.541</v>
      </c>
      <c r="H21" s="120">
        <f t="shared" si="4"/>
        <v>202.119</v>
      </c>
      <c r="I21" s="120">
        <f t="shared" si="4"/>
        <v>185.84300000000002</v>
      </c>
      <c r="J21" s="120">
        <f t="shared" si="4"/>
        <v>215.05400000000003</v>
      </c>
      <c r="K21" s="120">
        <f t="shared" si="4"/>
        <v>261.545</v>
      </c>
      <c r="L21" s="120">
        <f t="shared" si="4"/>
        <v>212.041</v>
      </c>
      <c r="M21" s="120">
        <f t="shared" si="4"/>
        <v>201.53</v>
      </c>
      <c r="N21" s="120">
        <f t="shared" si="4"/>
        <v>261.187</v>
      </c>
      <c r="O21" s="120">
        <f t="shared" si="4"/>
        <v>1843.967</v>
      </c>
    </row>
    <row r="22" spans="1:15" s="2" customFormat="1" ht="12.75">
      <c r="A22" s="157"/>
      <c r="B22" s="36" t="s">
        <v>299</v>
      </c>
      <c r="C22" s="123">
        <v>0</v>
      </c>
      <c r="D22" s="106">
        <v>0</v>
      </c>
      <c r="E22" s="106">
        <v>38.295</v>
      </c>
      <c r="F22" s="123">
        <v>60.633</v>
      </c>
      <c r="G22" s="123">
        <v>78.517</v>
      </c>
      <c r="H22" s="123">
        <v>87.796</v>
      </c>
      <c r="I22" s="123">
        <v>54.948</v>
      </c>
      <c r="J22" s="123">
        <v>83.016</v>
      </c>
      <c r="K22" s="123">
        <v>66.795</v>
      </c>
      <c r="L22" s="123">
        <v>3.636</v>
      </c>
      <c r="M22" s="123">
        <v>0</v>
      </c>
      <c r="N22" s="123">
        <v>48.459</v>
      </c>
      <c r="O22" s="121">
        <f>SUM(C22:N22)</f>
        <v>522.095</v>
      </c>
    </row>
    <row r="23" spans="1:15" s="2" customFormat="1" ht="13.5" thickBot="1">
      <c r="A23" s="157"/>
      <c r="B23" s="35" t="s">
        <v>280</v>
      </c>
      <c r="C23" s="124">
        <v>0</v>
      </c>
      <c r="D23" s="125">
        <v>0</v>
      </c>
      <c r="E23" s="125">
        <v>40.829</v>
      </c>
      <c r="F23" s="124">
        <v>86.35</v>
      </c>
      <c r="G23" s="124">
        <v>0.024</v>
      </c>
      <c r="H23" s="124">
        <v>114.323</v>
      </c>
      <c r="I23" s="124">
        <v>130.895</v>
      </c>
      <c r="J23" s="124">
        <v>132.038</v>
      </c>
      <c r="K23" s="124">
        <v>194.75</v>
      </c>
      <c r="L23" s="124">
        <v>208.405</v>
      </c>
      <c r="M23" s="124">
        <v>201.53</v>
      </c>
      <c r="N23" s="124">
        <v>212.728</v>
      </c>
      <c r="O23" s="122">
        <f>SUM(C23:N23)</f>
        <v>1321.872</v>
      </c>
    </row>
    <row r="24" spans="1:15" s="2" customFormat="1" ht="13.5" thickBot="1">
      <c r="A24" s="157"/>
      <c r="B24" s="19" t="s">
        <v>300</v>
      </c>
      <c r="C24" s="55">
        <f>SUM(C25:C26)</f>
        <v>1277</v>
      </c>
      <c r="D24" s="55">
        <f aca="true" t="shared" si="5" ref="D24:O24">SUM(D25:D26)</f>
        <v>1318</v>
      </c>
      <c r="E24" s="55">
        <f t="shared" si="5"/>
        <v>1395</v>
      </c>
      <c r="F24" s="107">
        <f t="shared" si="5"/>
        <v>1408.6</v>
      </c>
      <c r="G24" s="55">
        <f>SUM(G25:G26)</f>
        <v>1325</v>
      </c>
      <c r="H24" s="55">
        <f>SUM(H25:H26)</f>
        <v>1498</v>
      </c>
      <c r="I24" s="55">
        <f t="shared" si="5"/>
        <v>1636</v>
      </c>
      <c r="J24" s="55">
        <f t="shared" si="5"/>
        <v>1659</v>
      </c>
      <c r="K24" s="55">
        <f t="shared" si="5"/>
        <v>1609.1999999999998</v>
      </c>
      <c r="L24" s="55">
        <f t="shared" si="5"/>
        <v>1640.3</v>
      </c>
      <c r="M24" s="55">
        <f t="shared" si="5"/>
        <v>1571</v>
      </c>
      <c r="N24" s="55">
        <f t="shared" si="5"/>
        <v>1609</v>
      </c>
      <c r="O24" s="55">
        <f t="shared" si="5"/>
        <v>17946.1</v>
      </c>
    </row>
    <row r="25" spans="1:15" s="6" customFormat="1" ht="11.25">
      <c r="A25" s="157"/>
      <c r="B25" s="36" t="s">
        <v>301</v>
      </c>
      <c r="C25" s="106">
        <v>175</v>
      </c>
      <c r="D25" s="20">
        <v>201</v>
      </c>
      <c r="E25" s="20">
        <v>190.2</v>
      </c>
      <c r="F25" s="27">
        <v>194.5</v>
      </c>
      <c r="G25" s="20">
        <v>174</v>
      </c>
      <c r="H25" s="20">
        <v>131</v>
      </c>
      <c r="I25" s="20">
        <v>106</v>
      </c>
      <c r="J25" s="20">
        <v>122</v>
      </c>
      <c r="K25" s="20">
        <v>108.1</v>
      </c>
      <c r="L25" s="20">
        <v>128</v>
      </c>
      <c r="M25" s="20">
        <v>124</v>
      </c>
      <c r="N25" s="20">
        <v>133</v>
      </c>
      <c r="O25" s="110">
        <f>SUM(C25:N25)</f>
        <v>1786.8</v>
      </c>
    </row>
    <row r="26" spans="1:15" s="6" customFormat="1" ht="12" thickBot="1">
      <c r="A26" s="158"/>
      <c r="B26" s="37" t="s">
        <v>271</v>
      </c>
      <c r="C26" s="22">
        <v>1102</v>
      </c>
      <c r="D26" s="22">
        <v>1117</v>
      </c>
      <c r="E26" s="22">
        <v>1204.8</v>
      </c>
      <c r="F26" s="47">
        <v>1214.1</v>
      </c>
      <c r="G26" s="22">
        <v>1151</v>
      </c>
      <c r="H26" s="22">
        <v>1367</v>
      </c>
      <c r="I26" s="22">
        <v>1530</v>
      </c>
      <c r="J26" s="22">
        <v>1537</v>
      </c>
      <c r="K26" s="22">
        <v>1501.1</v>
      </c>
      <c r="L26" s="22">
        <v>1512.3</v>
      </c>
      <c r="M26" s="22">
        <v>1447</v>
      </c>
      <c r="N26" s="22">
        <v>1476</v>
      </c>
      <c r="O26" s="111">
        <f>SUM(C26:N26)</f>
        <v>16159.3</v>
      </c>
    </row>
    <row r="28" spans="1:15" ht="18.75">
      <c r="A28" s="3" t="s">
        <v>303</v>
      </c>
      <c r="B28" s="12"/>
      <c r="C28" s="3"/>
      <c r="D28" s="4"/>
      <c r="E28" s="8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6.75" customHeight="1" thickBot="1">
      <c r="A29" s="2"/>
      <c r="B29" s="11"/>
      <c r="C29" s="2"/>
      <c r="D29" s="4"/>
      <c r="E29" s="8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3.5" customHeight="1" thickBot="1">
      <c r="A30" s="2"/>
      <c r="B30" s="11"/>
      <c r="C30" s="155">
        <v>2013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  <row r="31" spans="1:15" ht="13.5" thickBot="1">
      <c r="A31" s="2"/>
      <c r="B31" s="11"/>
      <c r="C31" s="132" t="s">
        <v>254</v>
      </c>
      <c r="D31" s="132" t="s">
        <v>255</v>
      </c>
      <c r="E31" s="132" t="s">
        <v>256</v>
      </c>
      <c r="F31" s="132" t="s">
        <v>257</v>
      </c>
      <c r="G31" s="132" t="s">
        <v>258</v>
      </c>
      <c r="H31" s="132" t="s">
        <v>259</v>
      </c>
      <c r="I31" s="132" t="s">
        <v>260</v>
      </c>
      <c r="J31" s="132" t="s">
        <v>261</v>
      </c>
      <c r="K31" s="132" t="s">
        <v>262</v>
      </c>
      <c r="L31" s="132" t="s">
        <v>263</v>
      </c>
      <c r="M31" s="132" t="s">
        <v>264</v>
      </c>
      <c r="N31" s="132" t="s">
        <v>265</v>
      </c>
      <c r="O31" s="131" t="s">
        <v>266</v>
      </c>
    </row>
    <row r="32" spans="1:15" ht="13.5" customHeight="1" thickBot="1">
      <c r="A32" s="156" t="s">
        <v>302</v>
      </c>
      <c r="B32" s="159" t="s">
        <v>284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</row>
    <row r="33" spans="1:15" ht="13.5" customHeight="1" thickBot="1">
      <c r="A33" s="157"/>
      <c r="B33" s="19" t="s">
        <v>285</v>
      </c>
      <c r="C33" s="63">
        <f aca="true" t="shared" si="6" ref="C33:O33">C34+C40+C48</f>
        <v>100.02000000000001</v>
      </c>
      <c r="D33" s="63">
        <f t="shared" si="6"/>
        <v>100.53999999999999</v>
      </c>
      <c r="E33" s="63">
        <f t="shared" si="6"/>
        <v>100.03000000000002</v>
      </c>
      <c r="F33" s="63">
        <f t="shared" si="6"/>
        <v>99.98</v>
      </c>
      <c r="G33" s="63">
        <f t="shared" si="6"/>
        <v>1122.7730000000001</v>
      </c>
      <c r="H33" s="63">
        <f t="shared" si="6"/>
        <v>99.99000000000001</v>
      </c>
      <c r="I33" s="63">
        <f t="shared" si="6"/>
        <v>100</v>
      </c>
      <c r="J33" s="63">
        <f t="shared" si="6"/>
        <v>99.97999999999999</v>
      </c>
      <c r="K33" s="63">
        <f t="shared" si="6"/>
        <v>100.00299999999999</v>
      </c>
      <c r="L33" s="63">
        <f t="shared" si="6"/>
        <v>100.00000000000001</v>
      </c>
      <c r="M33" s="63">
        <f t="shared" si="6"/>
        <v>100</v>
      </c>
      <c r="N33" s="63">
        <f t="shared" si="6"/>
        <v>124.17999999999999</v>
      </c>
      <c r="O33" s="63">
        <f t="shared" si="6"/>
        <v>2247.4959999999996</v>
      </c>
    </row>
    <row r="34" spans="1:15" ht="13.5" thickBot="1">
      <c r="A34" s="157"/>
      <c r="B34" s="29" t="s">
        <v>286</v>
      </c>
      <c r="C34" s="64">
        <f aca="true" t="shared" si="7" ref="C34:O34">SUM(C35:C39)</f>
        <v>14.09</v>
      </c>
      <c r="D34" s="65">
        <f t="shared" si="7"/>
        <v>16.18</v>
      </c>
      <c r="E34" s="64">
        <f t="shared" si="7"/>
        <v>13.4</v>
      </c>
      <c r="F34" s="64">
        <f t="shared" si="7"/>
        <v>13.53</v>
      </c>
      <c r="G34" s="64">
        <f t="shared" si="7"/>
        <v>1035.65</v>
      </c>
      <c r="H34" s="64">
        <f t="shared" si="7"/>
        <v>7.3100000000000005</v>
      </c>
      <c r="I34" s="64">
        <f t="shared" si="7"/>
        <v>5.04</v>
      </c>
      <c r="J34" s="64">
        <f t="shared" si="7"/>
        <v>5.0600000000000005</v>
      </c>
      <c r="K34" s="64">
        <f t="shared" si="7"/>
        <v>4.723</v>
      </c>
      <c r="L34" s="64">
        <f t="shared" si="7"/>
        <v>4.65</v>
      </c>
      <c r="M34" s="64">
        <f t="shared" si="7"/>
        <v>4.85</v>
      </c>
      <c r="N34" s="65">
        <f t="shared" si="7"/>
        <v>7.26</v>
      </c>
      <c r="O34" s="64">
        <f t="shared" si="7"/>
        <v>1131.7429999999997</v>
      </c>
    </row>
    <row r="35" spans="1:15" ht="12.75">
      <c r="A35" s="157"/>
      <c r="B35" s="36" t="s">
        <v>287</v>
      </c>
      <c r="C35" s="66">
        <v>10.48</v>
      </c>
      <c r="D35" s="67">
        <v>11.41</v>
      </c>
      <c r="E35" s="67">
        <v>9.22</v>
      </c>
      <c r="F35" s="66">
        <v>8.94</v>
      </c>
      <c r="G35" s="66">
        <v>8.93</v>
      </c>
      <c r="H35" s="66">
        <v>5.49</v>
      </c>
      <c r="I35" s="66">
        <v>4.26</v>
      </c>
      <c r="J35" s="66">
        <v>4.61</v>
      </c>
      <c r="K35" s="66">
        <v>4.31</v>
      </c>
      <c r="L35" s="66">
        <v>4.12</v>
      </c>
      <c r="M35" s="66">
        <v>4.38</v>
      </c>
      <c r="N35" s="66">
        <v>6.43</v>
      </c>
      <c r="O35" s="68">
        <f>SUM(C35:N35)</f>
        <v>82.57999999999998</v>
      </c>
    </row>
    <row r="36" spans="1:15" ht="12.75">
      <c r="A36" s="157"/>
      <c r="B36" s="35" t="s">
        <v>288</v>
      </c>
      <c r="C36" s="69">
        <v>1.96</v>
      </c>
      <c r="D36" s="70">
        <v>2.17</v>
      </c>
      <c r="E36" s="70">
        <v>1.71</v>
      </c>
      <c r="F36" s="69">
        <v>2.16</v>
      </c>
      <c r="G36" s="69">
        <v>1.77</v>
      </c>
      <c r="H36" s="69">
        <v>0.57</v>
      </c>
      <c r="I36" s="69">
        <v>0.2</v>
      </c>
      <c r="J36" s="69">
        <v>0.07</v>
      </c>
      <c r="K36" s="69">
        <v>0.04</v>
      </c>
      <c r="L36" s="69">
        <v>0.04</v>
      </c>
      <c r="M36" s="69">
        <v>0.03</v>
      </c>
      <c r="N36" s="69">
        <v>0.15</v>
      </c>
      <c r="O36" s="71">
        <f>SUM(C36:N36)</f>
        <v>10.869999999999997</v>
      </c>
    </row>
    <row r="37" spans="1:15" ht="12.75">
      <c r="A37" s="157"/>
      <c r="B37" s="35" t="s">
        <v>289</v>
      </c>
      <c r="C37" s="69">
        <v>0.62</v>
      </c>
      <c r="D37" s="70">
        <v>0.94</v>
      </c>
      <c r="E37" s="70">
        <v>0.87</v>
      </c>
      <c r="F37" s="69">
        <v>0.83</v>
      </c>
      <c r="G37" s="69">
        <v>0.71</v>
      </c>
      <c r="H37" s="69">
        <v>0.44</v>
      </c>
      <c r="I37" s="69">
        <v>0.23</v>
      </c>
      <c r="J37" s="69">
        <v>0.16</v>
      </c>
      <c r="K37" s="69">
        <v>0.16</v>
      </c>
      <c r="L37" s="69">
        <v>0.23</v>
      </c>
      <c r="M37" s="69">
        <v>0.2</v>
      </c>
      <c r="N37" s="69">
        <v>0.26</v>
      </c>
      <c r="O37" s="71">
        <f>SUM(C37:N37)</f>
        <v>5.650000000000001</v>
      </c>
    </row>
    <row r="38" spans="1:15" ht="12.75">
      <c r="A38" s="157"/>
      <c r="B38" s="35" t="s">
        <v>269</v>
      </c>
      <c r="C38" s="69">
        <v>0.08</v>
      </c>
      <c r="D38" s="70">
        <v>0.57</v>
      </c>
      <c r="E38" s="70">
        <v>0.46</v>
      </c>
      <c r="F38" s="69">
        <v>0.42</v>
      </c>
      <c r="G38" s="69">
        <v>0.24</v>
      </c>
      <c r="H38" s="69">
        <v>0.05</v>
      </c>
      <c r="I38" s="69">
        <v>0</v>
      </c>
      <c r="J38" s="69">
        <v>0</v>
      </c>
      <c r="K38" s="69">
        <v>0.003</v>
      </c>
      <c r="L38" s="69">
        <v>0.02</v>
      </c>
      <c r="M38" s="69">
        <v>0.02</v>
      </c>
      <c r="N38" s="69">
        <v>0.08</v>
      </c>
      <c r="O38" s="71">
        <f>SUM(C38:N38)</f>
        <v>1.9429999999999998</v>
      </c>
    </row>
    <row r="39" spans="1:15" ht="13.5" thickBot="1">
      <c r="A39" s="157"/>
      <c r="B39" s="37" t="s">
        <v>270</v>
      </c>
      <c r="C39" s="72">
        <v>0.95</v>
      </c>
      <c r="D39" s="73">
        <v>1.09</v>
      </c>
      <c r="E39" s="73">
        <v>1.14</v>
      </c>
      <c r="F39" s="72">
        <v>1.18</v>
      </c>
      <c r="G39" s="72">
        <v>1024</v>
      </c>
      <c r="H39" s="72">
        <v>0.76</v>
      </c>
      <c r="I39" s="72">
        <v>0.35</v>
      </c>
      <c r="J39" s="72">
        <v>0.22</v>
      </c>
      <c r="K39" s="72">
        <v>0.21</v>
      </c>
      <c r="L39" s="72">
        <v>0.24</v>
      </c>
      <c r="M39" s="72">
        <v>0.22</v>
      </c>
      <c r="N39" s="72">
        <v>0.34</v>
      </c>
      <c r="O39" s="74">
        <f>SUM(C39:N39)</f>
        <v>1030.6999999999998</v>
      </c>
    </row>
    <row r="40" spans="1:15" ht="13.5" thickBot="1">
      <c r="A40" s="157"/>
      <c r="B40" s="29" t="s">
        <v>290</v>
      </c>
      <c r="C40" s="75">
        <f aca="true" t="shared" si="8" ref="C40:O40">SUM(C41:C47)</f>
        <v>85.93</v>
      </c>
      <c r="D40" s="75">
        <f t="shared" si="8"/>
        <v>84.36</v>
      </c>
      <c r="E40" s="75">
        <f t="shared" si="8"/>
        <v>78.4</v>
      </c>
      <c r="F40" s="75">
        <f t="shared" si="8"/>
        <v>70.65</v>
      </c>
      <c r="G40" s="75">
        <f t="shared" si="8"/>
        <v>78.64</v>
      </c>
      <c r="H40" s="75">
        <f t="shared" si="8"/>
        <v>72.49000000000001</v>
      </c>
      <c r="I40" s="75">
        <f t="shared" si="8"/>
        <v>78.39</v>
      </c>
      <c r="J40" s="75">
        <f t="shared" si="8"/>
        <v>76.16</v>
      </c>
      <c r="K40" s="75">
        <f t="shared" si="8"/>
        <v>71.11999999999999</v>
      </c>
      <c r="L40" s="75">
        <f t="shared" si="8"/>
        <v>76.10000000000001</v>
      </c>
      <c r="M40" s="75">
        <f t="shared" si="8"/>
        <v>75.7</v>
      </c>
      <c r="N40" s="75">
        <f t="shared" si="8"/>
        <v>87.21999999999998</v>
      </c>
      <c r="O40" s="75">
        <f t="shared" si="8"/>
        <v>935.1600000000002</v>
      </c>
    </row>
    <row r="41" spans="1:15" ht="12.75">
      <c r="A41" s="157"/>
      <c r="B41" s="36" t="s">
        <v>291</v>
      </c>
      <c r="C41" s="66">
        <v>20.94</v>
      </c>
      <c r="D41" s="67">
        <v>22.13</v>
      </c>
      <c r="E41" s="67">
        <v>18.8</v>
      </c>
      <c r="F41" s="66">
        <v>13.79</v>
      </c>
      <c r="G41" s="66">
        <v>14.43</v>
      </c>
      <c r="H41" s="66">
        <v>10.5</v>
      </c>
      <c r="I41" s="66">
        <v>18.87</v>
      </c>
      <c r="J41" s="66">
        <v>18.03</v>
      </c>
      <c r="K41" s="66">
        <v>16.92</v>
      </c>
      <c r="L41" s="66">
        <v>18.27</v>
      </c>
      <c r="M41" s="66">
        <v>23.17</v>
      </c>
      <c r="N41" s="66">
        <v>22.04</v>
      </c>
      <c r="O41" s="68">
        <f aca="true" t="shared" si="9" ref="O41:O47">SUM(C41:N41)</f>
        <v>217.89000000000001</v>
      </c>
    </row>
    <row r="42" spans="1:15" ht="12.75">
      <c r="A42" s="157"/>
      <c r="B42" s="34" t="s">
        <v>292</v>
      </c>
      <c r="C42" s="76">
        <v>6.99</v>
      </c>
      <c r="D42" s="77">
        <v>8.34</v>
      </c>
      <c r="E42" s="77">
        <v>6.19</v>
      </c>
      <c r="F42" s="76">
        <v>7.3</v>
      </c>
      <c r="G42" s="76">
        <v>7.9</v>
      </c>
      <c r="H42" s="76">
        <v>7.11</v>
      </c>
      <c r="I42" s="76">
        <v>9.3</v>
      </c>
      <c r="J42" s="76">
        <v>6.69</v>
      </c>
      <c r="K42" s="76">
        <v>3.65</v>
      </c>
      <c r="L42" s="76">
        <v>6.52</v>
      </c>
      <c r="M42" s="76">
        <v>6.6</v>
      </c>
      <c r="N42" s="76">
        <v>9.81</v>
      </c>
      <c r="O42" s="78">
        <f t="shared" si="9"/>
        <v>86.39999999999999</v>
      </c>
    </row>
    <row r="43" spans="1:15" ht="12.75">
      <c r="A43" s="157"/>
      <c r="B43" s="34" t="s">
        <v>293</v>
      </c>
      <c r="C43" s="76">
        <v>15.36</v>
      </c>
      <c r="D43" s="77">
        <v>14.35</v>
      </c>
      <c r="E43" s="77">
        <v>24.14</v>
      </c>
      <c r="F43" s="76">
        <v>16.89</v>
      </c>
      <c r="G43" s="76">
        <v>24.17</v>
      </c>
      <c r="H43" s="76">
        <v>25.09</v>
      </c>
      <c r="I43" s="76">
        <v>23.24</v>
      </c>
      <c r="J43" s="76">
        <v>24.38</v>
      </c>
      <c r="K43" s="76">
        <v>24.21</v>
      </c>
      <c r="L43" s="76">
        <v>25.21</v>
      </c>
      <c r="M43" s="76">
        <v>26.61</v>
      </c>
      <c r="N43" s="76">
        <v>33.19</v>
      </c>
      <c r="O43" s="78">
        <f t="shared" si="9"/>
        <v>276.84000000000003</v>
      </c>
    </row>
    <row r="44" spans="1:15" ht="12.75">
      <c r="A44" s="157"/>
      <c r="B44" s="34" t="s">
        <v>294</v>
      </c>
      <c r="C44" s="76">
        <v>34.38</v>
      </c>
      <c r="D44" s="77">
        <v>30.6</v>
      </c>
      <c r="E44" s="77">
        <v>22.25</v>
      </c>
      <c r="F44" s="76">
        <v>27.29</v>
      </c>
      <c r="G44" s="76">
        <v>25.48</v>
      </c>
      <c r="H44" s="76">
        <v>25.2</v>
      </c>
      <c r="I44" s="76">
        <v>24.2</v>
      </c>
      <c r="J44" s="76">
        <v>24.35</v>
      </c>
      <c r="K44" s="76">
        <v>23.41</v>
      </c>
      <c r="L44" s="76">
        <v>25.98</v>
      </c>
      <c r="M44" s="76">
        <v>17.92</v>
      </c>
      <c r="N44" s="76">
        <v>17.82</v>
      </c>
      <c r="O44" s="78">
        <f t="shared" si="9"/>
        <v>298.88</v>
      </c>
    </row>
    <row r="45" spans="1:15" ht="12.75">
      <c r="A45" s="157"/>
      <c r="B45" s="35" t="s">
        <v>295</v>
      </c>
      <c r="C45" s="69">
        <v>2.61</v>
      </c>
      <c r="D45" s="70">
        <v>4.16</v>
      </c>
      <c r="E45" s="70">
        <v>2.93</v>
      </c>
      <c r="F45" s="69">
        <v>2.32</v>
      </c>
      <c r="G45" s="69">
        <v>3.41</v>
      </c>
      <c r="H45" s="69">
        <v>1.74</v>
      </c>
      <c r="I45" s="69">
        <v>1.67</v>
      </c>
      <c r="J45" s="69">
        <v>1.72</v>
      </c>
      <c r="K45" s="69">
        <v>1.8</v>
      </c>
      <c r="L45" s="69">
        <v>0.12</v>
      </c>
      <c r="M45" s="69">
        <v>0.6</v>
      </c>
      <c r="N45" s="69">
        <v>2.12</v>
      </c>
      <c r="O45" s="78">
        <f t="shared" si="9"/>
        <v>25.2</v>
      </c>
    </row>
    <row r="46" spans="1:15" ht="12.75">
      <c r="A46" s="157"/>
      <c r="B46" s="35" t="s">
        <v>296</v>
      </c>
      <c r="C46" s="69">
        <v>3.25</v>
      </c>
      <c r="D46" s="70">
        <v>2.47</v>
      </c>
      <c r="E46" s="70">
        <v>1.83</v>
      </c>
      <c r="F46" s="69">
        <v>1.61</v>
      </c>
      <c r="G46" s="69">
        <v>2.22</v>
      </c>
      <c r="H46" s="69">
        <v>1.59</v>
      </c>
      <c r="I46" s="69">
        <v>0.44</v>
      </c>
      <c r="J46" s="69">
        <v>0.99</v>
      </c>
      <c r="K46" s="69">
        <v>1.13</v>
      </c>
      <c r="L46" s="69">
        <v>0</v>
      </c>
      <c r="M46" s="69">
        <v>0.8</v>
      </c>
      <c r="N46" s="69">
        <v>2.24</v>
      </c>
      <c r="O46" s="78">
        <f t="shared" si="9"/>
        <v>18.57</v>
      </c>
    </row>
    <row r="47" spans="1:15" ht="13.5" thickBot="1">
      <c r="A47" s="157"/>
      <c r="B47" s="37" t="s">
        <v>297</v>
      </c>
      <c r="C47" s="72">
        <v>2.4</v>
      </c>
      <c r="D47" s="73">
        <v>2.31</v>
      </c>
      <c r="E47" s="73">
        <v>2.26</v>
      </c>
      <c r="F47" s="72">
        <v>1.45</v>
      </c>
      <c r="G47" s="72">
        <v>1.03</v>
      </c>
      <c r="H47" s="72">
        <v>1.26</v>
      </c>
      <c r="I47" s="72">
        <v>0.67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4">
        <f t="shared" si="9"/>
        <v>11.379999999999999</v>
      </c>
    </row>
    <row r="48" spans="1:15" ht="21.75" thickBot="1">
      <c r="A48" s="157"/>
      <c r="B48" s="53" t="s">
        <v>298</v>
      </c>
      <c r="C48" s="79">
        <f aca="true" t="shared" si="10" ref="C48:O48">SUM(C49:C50)</f>
        <v>0</v>
      </c>
      <c r="D48" s="79">
        <f t="shared" si="10"/>
        <v>0</v>
      </c>
      <c r="E48" s="79">
        <f t="shared" si="10"/>
        <v>8.23</v>
      </c>
      <c r="F48" s="79">
        <f t="shared" si="10"/>
        <v>15.799999999999999</v>
      </c>
      <c r="G48" s="79">
        <f t="shared" si="10"/>
        <v>8.483</v>
      </c>
      <c r="H48" s="79">
        <f t="shared" si="10"/>
        <v>20.189999999999998</v>
      </c>
      <c r="I48" s="79">
        <f t="shared" si="10"/>
        <v>16.57</v>
      </c>
      <c r="J48" s="79">
        <f t="shared" si="10"/>
        <v>18.759999999999998</v>
      </c>
      <c r="K48" s="79">
        <f t="shared" si="10"/>
        <v>24.159999999999997</v>
      </c>
      <c r="L48" s="79">
        <f t="shared" si="10"/>
        <v>19.25</v>
      </c>
      <c r="M48" s="79">
        <f t="shared" si="10"/>
        <v>19.45</v>
      </c>
      <c r="N48" s="79">
        <f t="shared" si="10"/>
        <v>29.700000000000003</v>
      </c>
      <c r="O48" s="79">
        <f t="shared" si="10"/>
        <v>180.59300000000002</v>
      </c>
    </row>
    <row r="49" spans="1:15" s="2" customFormat="1" ht="12.75">
      <c r="A49" s="157"/>
      <c r="B49" s="36" t="s">
        <v>299</v>
      </c>
      <c r="C49" s="123">
        <v>0</v>
      </c>
      <c r="D49" s="106">
        <v>0</v>
      </c>
      <c r="E49" s="106">
        <v>3.98</v>
      </c>
      <c r="F49" s="123">
        <v>6.52</v>
      </c>
      <c r="G49" s="123">
        <v>8.48</v>
      </c>
      <c r="H49" s="123">
        <v>8.77</v>
      </c>
      <c r="I49" s="123">
        <v>4.9</v>
      </c>
      <c r="J49" s="123">
        <v>7.24</v>
      </c>
      <c r="K49" s="123">
        <v>6.17</v>
      </c>
      <c r="L49" s="123">
        <v>0.33</v>
      </c>
      <c r="M49" s="123">
        <v>0</v>
      </c>
      <c r="N49" s="119">
        <v>5.51</v>
      </c>
      <c r="O49" s="121">
        <f>SUM(C49:N49)</f>
        <v>51.9</v>
      </c>
    </row>
    <row r="50" spans="1:15" s="2" customFormat="1" ht="13.5" thickBot="1">
      <c r="A50" s="157"/>
      <c r="B50" s="35" t="s">
        <v>280</v>
      </c>
      <c r="C50" s="124">
        <v>0</v>
      </c>
      <c r="D50" s="125">
        <v>0</v>
      </c>
      <c r="E50" s="125">
        <v>4.25</v>
      </c>
      <c r="F50" s="124">
        <v>9.28</v>
      </c>
      <c r="G50" s="124">
        <v>0.003</v>
      </c>
      <c r="H50" s="124">
        <v>11.42</v>
      </c>
      <c r="I50" s="124">
        <v>11.67</v>
      </c>
      <c r="J50" s="124">
        <v>11.52</v>
      </c>
      <c r="K50" s="124">
        <v>17.99</v>
      </c>
      <c r="L50" s="124">
        <v>18.92</v>
      </c>
      <c r="M50" s="124">
        <v>19.45</v>
      </c>
      <c r="N50" s="129">
        <v>24.19</v>
      </c>
      <c r="O50" s="122">
        <f>SUM(C50:N50)</f>
        <v>128.693</v>
      </c>
    </row>
    <row r="51" spans="1:15" ht="13.5" thickBot="1">
      <c r="A51" s="157"/>
      <c r="B51" s="19" t="s">
        <v>300</v>
      </c>
      <c r="C51" s="80">
        <f aca="true" t="shared" si="11" ref="C51:O51">SUM(C52:C53)</f>
        <v>100</v>
      </c>
      <c r="D51" s="80">
        <f t="shared" si="11"/>
        <v>100</v>
      </c>
      <c r="E51" s="80">
        <f t="shared" si="11"/>
        <v>100</v>
      </c>
      <c r="F51" s="80">
        <f t="shared" si="11"/>
        <v>100</v>
      </c>
      <c r="G51" s="80">
        <f t="shared" si="11"/>
        <v>100</v>
      </c>
      <c r="H51" s="80">
        <f t="shared" si="11"/>
        <v>100</v>
      </c>
      <c r="I51" s="80">
        <f t="shared" si="11"/>
        <v>100</v>
      </c>
      <c r="J51" s="80">
        <f t="shared" si="11"/>
        <v>100</v>
      </c>
      <c r="K51" s="80">
        <f t="shared" si="11"/>
        <v>100</v>
      </c>
      <c r="L51" s="80">
        <f t="shared" si="11"/>
        <v>100</v>
      </c>
      <c r="M51" s="80">
        <f t="shared" si="11"/>
        <v>100</v>
      </c>
      <c r="N51" s="80">
        <f t="shared" si="11"/>
        <v>100</v>
      </c>
      <c r="O51" s="80">
        <f t="shared" si="11"/>
        <v>1200</v>
      </c>
    </row>
    <row r="52" spans="1:15" ht="12.75">
      <c r="A52" s="157"/>
      <c r="B52" s="36" t="s">
        <v>301</v>
      </c>
      <c r="C52" s="67">
        <v>13.7</v>
      </c>
      <c r="D52" s="67">
        <v>15.25</v>
      </c>
      <c r="E52" s="67">
        <v>13.63</v>
      </c>
      <c r="F52" s="67">
        <v>13.81</v>
      </c>
      <c r="G52" s="67">
        <v>13.13</v>
      </c>
      <c r="H52" s="67">
        <v>8.74</v>
      </c>
      <c r="I52" s="67">
        <v>6.48</v>
      </c>
      <c r="J52" s="67">
        <v>7.35</v>
      </c>
      <c r="K52" s="67">
        <v>6.72</v>
      </c>
      <c r="L52" s="67">
        <v>7.8</v>
      </c>
      <c r="M52" s="67">
        <v>7.89</v>
      </c>
      <c r="N52" s="67">
        <v>8.27</v>
      </c>
      <c r="O52" s="68">
        <f>SUM(C52:N52)</f>
        <v>122.76999999999998</v>
      </c>
    </row>
    <row r="53" spans="1:15" ht="13.5" thickBot="1">
      <c r="A53" s="158"/>
      <c r="B53" s="37" t="s">
        <v>271</v>
      </c>
      <c r="C53" s="73">
        <v>86.3</v>
      </c>
      <c r="D53" s="73">
        <v>84.75</v>
      </c>
      <c r="E53" s="73">
        <v>86.37</v>
      </c>
      <c r="F53" s="73">
        <v>86.19</v>
      </c>
      <c r="G53" s="73">
        <v>86.87</v>
      </c>
      <c r="H53" s="73">
        <v>91.26</v>
      </c>
      <c r="I53" s="73">
        <v>93.52</v>
      </c>
      <c r="J53" s="73">
        <v>92.65</v>
      </c>
      <c r="K53" s="73">
        <v>93.28</v>
      </c>
      <c r="L53" s="73">
        <v>92.2</v>
      </c>
      <c r="M53" s="73">
        <v>92.11</v>
      </c>
      <c r="N53" s="73">
        <v>91.73</v>
      </c>
      <c r="O53" s="112">
        <f>SUM(C53:N53)</f>
        <v>1077.23</v>
      </c>
    </row>
  </sheetData>
  <sheetProtection/>
  <mergeCells count="6">
    <mergeCell ref="C3:O3"/>
    <mergeCell ref="B5:O5"/>
    <mergeCell ref="A5:A26"/>
    <mergeCell ref="C30:O30"/>
    <mergeCell ref="B32:O32"/>
    <mergeCell ref="A32:A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20"/>
  <sheetViews>
    <sheetView zoomScalePageLayoutView="0" workbookViewId="0" topLeftCell="A1">
      <pane ySplit="5" topLeftCell="A6" activePane="bottomLeft" state="frozen"/>
      <selection pane="topLeft" activeCell="B37" sqref="B37"/>
      <selection pane="bottomLeft" activeCell="B37" sqref="B37"/>
    </sheetView>
  </sheetViews>
  <sheetFormatPr defaultColWidth="9.140625" defaultRowHeight="12.75"/>
  <cols>
    <col min="1" max="1" width="27.00390625" style="1" customWidth="1"/>
    <col min="2" max="5" width="12.7109375" style="1" customWidth="1"/>
    <col min="6" max="6" width="14.421875" style="1" bestFit="1" customWidth="1"/>
    <col min="7" max="7" width="12.7109375" style="1" customWidth="1"/>
    <col min="8" max="8" width="15.00390625" style="1" bestFit="1" customWidth="1"/>
    <col min="9" max="9" width="12.7109375" style="1" customWidth="1"/>
    <col min="10" max="10" width="15.28125" style="1" customWidth="1"/>
    <col min="11" max="16384" width="9.140625" style="1" customWidth="1"/>
  </cols>
  <sheetData>
    <row r="1" spans="1:5" s="2" customFormat="1" ht="19.5" customHeight="1">
      <c r="A1" s="3" t="s">
        <v>304</v>
      </c>
      <c r="B1" s="12"/>
      <c r="C1" s="3"/>
      <c r="D1" s="4"/>
      <c r="E1" s="8"/>
    </row>
    <row r="2" spans="2:5" s="2" customFormat="1" ht="6.75" customHeight="1" thickBot="1">
      <c r="B2" s="11"/>
      <c r="D2" s="4"/>
      <c r="E2" s="8"/>
    </row>
    <row r="3" spans="2:10" s="2" customFormat="1" ht="13.5" customHeight="1" thickBot="1">
      <c r="B3" s="155">
        <v>2013</v>
      </c>
      <c r="C3" s="155"/>
      <c r="D3" s="155"/>
      <c r="E3" s="155"/>
      <c r="F3" s="155"/>
      <c r="G3" s="155"/>
      <c r="H3" s="155"/>
      <c r="I3" s="155"/>
      <c r="J3" s="155"/>
    </row>
    <row r="4" spans="1:10" s="2" customFormat="1" ht="13.5" customHeight="1" thickBot="1">
      <c r="A4" s="11"/>
      <c r="B4" s="160" t="s">
        <v>286</v>
      </c>
      <c r="C4" s="160"/>
      <c r="D4" s="160" t="s">
        <v>290</v>
      </c>
      <c r="E4" s="160"/>
      <c r="F4" s="159" t="s">
        <v>305</v>
      </c>
      <c r="G4" s="159"/>
      <c r="H4" s="159"/>
      <c r="I4" s="161" t="s">
        <v>285</v>
      </c>
      <c r="J4" s="161" t="s">
        <v>310</v>
      </c>
    </row>
    <row r="5" spans="1:10" s="2" customFormat="1" ht="13.5" customHeight="1" thickBot="1">
      <c r="A5" s="11"/>
      <c r="B5" s="92" t="s">
        <v>306</v>
      </c>
      <c r="C5" s="92" t="s">
        <v>307</v>
      </c>
      <c r="D5" s="92" t="s">
        <v>306</v>
      </c>
      <c r="E5" s="92" t="s">
        <v>307</v>
      </c>
      <c r="F5" s="92" t="s">
        <v>299</v>
      </c>
      <c r="G5" s="92" t="s">
        <v>280</v>
      </c>
      <c r="H5" s="93" t="s">
        <v>308</v>
      </c>
      <c r="I5" s="162"/>
      <c r="J5" s="162"/>
    </row>
    <row r="6" spans="1:10" s="2" customFormat="1" ht="13.5" customHeight="1">
      <c r="A6" s="141" t="s">
        <v>254</v>
      </c>
      <c r="B6" s="94">
        <v>0.667</v>
      </c>
      <c r="C6" s="94">
        <v>8.315</v>
      </c>
      <c r="D6" s="95">
        <v>733.39</v>
      </c>
      <c r="E6" s="95">
        <v>21.083</v>
      </c>
      <c r="F6" s="95">
        <v>0</v>
      </c>
      <c r="G6" s="95">
        <v>0</v>
      </c>
      <c r="H6" s="95">
        <v>114.622</v>
      </c>
      <c r="I6" s="96">
        <f aca="true" t="shared" si="0" ref="I6:I18">SUM(B6:H6)</f>
        <v>878.0769999999999</v>
      </c>
      <c r="J6" s="96">
        <f>I6</f>
        <v>878.0769999999999</v>
      </c>
    </row>
    <row r="7" spans="1:10" s="2" customFormat="1" ht="13.5" customHeight="1">
      <c r="A7" s="142" t="s">
        <v>255</v>
      </c>
      <c r="B7" s="97">
        <v>4.706</v>
      </c>
      <c r="C7" s="97">
        <v>8.896</v>
      </c>
      <c r="D7" s="98">
        <v>668.156</v>
      </c>
      <c r="E7" s="98">
        <v>18.932</v>
      </c>
      <c r="F7" s="98">
        <v>0</v>
      </c>
      <c r="G7" s="98">
        <v>0</v>
      </c>
      <c r="H7" s="98">
        <v>118.997</v>
      </c>
      <c r="I7" s="99">
        <f t="shared" si="0"/>
        <v>819.6869999999999</v>
      </c>
      <c r="J7" s="99">
        <f>I6+I7</f>
        <v>1697.7639999999997</v>
      </c>
    </row>
    <row r="8" spans="1:10" s="2" customFormat="1" ht="13.5" customHeight="1">
      <c r="A8" s="142" t="s">
        <v>256</v>
      </c>
      <c r="B8" s="97">
        <v>4.415</v>
      </c>
      <c r="C8" s="97">
        <v>10.918</v>
      </c>
      <c r="D8" s="98">
        <v>731.84</v>
      </c>
      <c r="E8" s="98">
        <v>21.687</v>
      </c>
      <c r="F8" s="98">
        <v>38.295</v>
      </c>
      <c r="G8" s="98">
        <v>40.829</v>
      </c>
      <c r="H8" s="98">
        <v>113.404</v>
      </c>
      <c r="I8" s="99">
        <f t="shared" si="0"/>
        <v>961.3879999999999</v>
      </c>
      <c r="J8" s="99">
        <f aca="true" t="shared" si="1" ref="J8:J17">J7+I8</f>
        <v>2659.1519999999996</v>
      </c>
    </row>
    <row r="9" spans="1:10" s="2" customFormat="1" ht="13.5" customHeight="1">
      <c r="A9" s="142" t="s">
        <v>257</v>
      </c>
      <c r="B9" s="100">
        <v>3.921</v>
      </c>
      <c r="C9" s="100">
        <v>10.994</v>
      </c>
      <c r="D9" s="100">
        <v>643.659</v>
      </c>
      <c r="E9" s="100">
        <v>13.516</v>
      </c>
      <c r="F9" s="100">
        <v>60.633</v>
      </c>
      <c r="G9" s="100">
        <v>86.35</v>
      </c>
      <c r="H9" s="100">
        <v>110.982</v>
      </c>
      <c r="I9" s="99">
        <f t="shared" si="0"/>
        <v>930.055</v>
      </c>
      <c r="J9" s="99">
        <f t="shared" si="1"/>
        <v>3589.2069999999994</v>
      </c>
    </row>
    <row r="10" spans="1:10" s="2" customFormat="1" ht="13.5" customHeight="1">
      <c r="A10" s="142" t="s">
        <v>258</v>
      </c>
      <c r="B10" s="101">
        <v>2.201</v>
      </c>
      <c r="C10" s="100">
        <v>11.441</v>
      </c>
      <c r="D10" s="100">
        <v>718.881</v>
      </c>
      <c r="E10" s="101">
        <v>9.544</v>
      </c>
      <c r="F10" s="101">
        <v>78.517</v>
      </c>
      <c r="G10" s="101">
        <v>0.024</v>
      </c>
      <c r="H10" s="101">
        <v>105.615</v>
      </c>
      <c r="I10" s="99">
        <f t="shared" si="0"/>
        <v>926.2230000000001</v>
      </c>
      <c r="J10" s="99">
        <f t="shared" si="1"/>
        <v>4515.429999999999</v>
      </c>
    </row>
    <row r="11" spans="1:10" s="2" customFormat="1" ht="13.5" customHeight="1">
      <c r="A11" s="142" t="s">
        <v>259</v>
      </c>
      <c r="B11" s="101">
        <v>0.479</v>
      </c>
      <c r="C11" s="100">
        <v>7.653</v>
      </c>
      <c r="D11" s="100">
        <v>712.869</v>
      </c>
      <c r="E11" s="101">
        <v>12.569</v>
      </c>
      <c r="F11" s="101">
        <v>87.796</v>
      </c>
      <c r="G11" s="101">
        <v>114.323</v>
      </c>
      <c r="H11" s="101">
        <v>65.125</v>
      </c>
      <c r="I11" s="99">
        <f t="shared" si="0"/>
        <v>1000.814</v>
      </c>
      <c r="J11" s="99">
        <f t="shared" si="1"/>
        <v>5516.244</v>
      </c>
    </row>
    <row r="12" spans="1:10" s="2" customFormat="1" ht="13.5" customHeight="1">
      <c r="A12" s="142" t="s">
        <v>260</v>
      </c>
      <c r="B12" s="101">
        <v>0</v>
      </c>
      <c r="C12" s="101">
        <v>3.906</v>
      </c>
      <c r="D12" s="101">
        <v>872.064</v>
      </c>
      <c r="E12" s="101">
        <v>7.461</v>
      </c>
      <c r="F12" s="101">
        <v>54.948</v>
      </c>
      <c r="G12" s="101">
        <v>130.895</v>
      </c>
      <c r="H12" s="101">
        <v>52.663</v>
      </c>
      <c r="I12" s="99">
        <f t="shared" si="0"/>
        <v>1121.937</v>
      </c>
      <c r="J12" s="99">
        <f t="shared" si="1"/>
        <v>6638.181</v>
      </c>
    </row>
    <row r="13" spans="1:10" s="2" customFormat="1" ht="13.5" customHeight="1">
      <c r="A13" s="142" t="s">
        <v>261</v>
      </c>
      <c r="B13" s="101">
        <v>0</v>
      </c>
      <c r="C13" s="100">
        <v>2.551</v>
      </c>
      <c r="D13" s="100">
        <v>873.059</v>
      </c>
      <c r="E13" s="101">
        <v>0</v>
      </c>
      <c r="F13" s="101">
        <v>83.016</v>
      </c>
      <c r="G13" s="101">
        <v>132.038</v>
      </c>
      <c r="H13" s="101">
        <v>55.537</v>
      </c>
      <c r="I13" s="99">
        <f t="shared" si="0"/>
        <v>1146.201</v>
      </c>
      <c r="J13" s="99">
        <f t="shared" si="1"/>
        <v>7784.382</v>
      </c>
    </row>
    <row r="14" spans="1:10" s="2" customFormat="1" ht="13.5" customHeight="1">
      <c r="A14" s="142" t="s">
        <v>262</v>
      </c>
      <c r="B14" s="101">
        <v>0.034</v>
      </c>
      <c r="C14" s="100">
        <v>2.26</v>
      </c>
      <c r="D14" s="100">
        <v>769.881</v>
      </c>
      <c r="E14" s="101">
        <v>0</v>
      </c>
      <c r="F14" s="101">
        <v>66.795</v>
      </c>
      <c r="G14" s="101">
        <v>194.75</v>
      </c>
      <c r="H14" s="101">
        <v>48.883</v>
      </c>
      <c r="I14" s="99">
        <f t="shared" si="0"/>
        <v>1082.6029999999998</v>
      </c>
      <c r="J14" s="99">
        <f t="shared" si="1"/>
        <v>8866.984999999999</v>
      </c>
    </row>
    <row r="15" spans="1:10" s="2" customFormat="1" ht="13.5" customHeight="1">
      <c r="A15" s="142" t="s">
        <v>263</v>
      </c>
      <c r="B15" s="101">
        <v>0.201</v>
      </c>
      <c r="C15" s="101">
        <v>2.65</v>
      </c>
      <c r="D15" s="101">
        <v>838.113</v>
      </c>
      <c r="E15" s="101">
        <v>0</v>
      </c>
      <c r="F15" s="101">
        <v>3.636</v>
      </c>
      <c r="G15" s="101">
        <v>208.405</v>
      </c>
      <c r="H15" s="101">
        <v>48.282</v>
      </c>
      <c r="I15" s="99">
        <f t="shared" si="0"/>
        <v>1101.287</v>
      </c>
      <c r="J15" s="99">
        <f t="shared" si="1"/>
        <v>9968.271999999999</v>
      </c>
    </row>
    <row r="16" spans="1:10" s="2" customFormat="1" ht="13.5" customHeight="1">
      <c r="A16" s="142" t="s">
        <v>264</v>
      </c>
      <c r="B16" s="101">
        <v>0.184</v>
      </c>
      <c r="C16" s="100">
        <v>2.242</v>
      </c>
      <c r="D16" s="100">
        <v>784.384</v>
      </c>
      <c r="E16" s="101">
        <v>0</v>
      </c>
      <c r="F16" s="101">
        <v>0</v>
      </c>
      <c r="G16" s="101">
        <v>201.53</v>
      </c>
      <c r="H16" s="101">
        <v>47.854</v>
      </c>
      <c r="I16" s="99">
        <f t="shared" si="0"/>
        <v>1036.194</v>
      </c>
      <c r="J16" s="99">
        <f t="shared" si="1"/>
        <v>11004.465999999999</v>
      </c>
    </row>
    <row r="17" spans="1:10" s="2" customFormat="1" ht="13.5" customHeight="1" thickBot="1">
      <c r="A17" s="143" t="s">
        <v>265</v>
      </c>
      <c r="B17" s="102">
        <v>0.737</v>
      </c>
      <c r="C17" s="103">
        <v>2.986</v>
      </c>
      <c r="D17" s="103">
        <v>767.065</v>
      </c>
      <c r="E17" s="102">
        <v>0</v>
      </c>
      <c r="F17" s="102">
        <v>48.459</v>
      </c>
      <c r="G17" s="102">
        <v>212.728</v>
      </c>
      <c r="H17" s="102">
        <v>60.192</v>
      </c>
      <c r="I17" s="99">
        <f t="shared" si="0"/>
        <v>1092.1670000000001</v>
      </c>
      <c r="J17" s="99">
        <f t="shared" si="1"/>
        <v>12096.632999999998</v>
      </c>
    </row>
    <row r="18" spans="1:10" s="2" customFormat="1" ht="13.5" customHeight="1" thickBot="1">
      <c r="A18" s="19" t="s">
        <v>266</v>
      </c>
      <c r="B18" s="104">
        <f>SUM(B6:B17)</f>
        <v>17.544999999999998</v>
      </c>
      <c r="C18" s="104">
        <f aca="true" t="shared" si="2" ref="C18:H18">SUM(C6:C17)</f>
        <v>74.81200000000001</v>
      </c>
      <c r="D18" s="104">
        <f t="shared" si="2"/>
        <v>9113.361000000003</v>
      </c>
      <c r="E18" s="104">
        <f t="shared" si="2"/>
        <v>104.792</v>
      </c>
      <c r="F18" s="104">
        <f t="shared" si="2"/>
        <v>522.095</v>
      </c>
      <c r="G18" s="104">
        <f t="shared" si="2"/>
        <v>1321.872</v>
      </c>
      <c r="H18" s="104">
        <f t="shared" si="2"/>
        <v>942.1560000000002</v>
      </c>
      <c r="I18" s="104">
        <f t="shared" si="0"/>
        <v>12096.633000000002</v>
      </c>
      <c r="J18" s="163"/>
    </row>
    <row r="19" spans="1:10" ht="13.5" customHeight="1" thickBot="1">
      <c r="A19" s="19" t="s">
        <v>309</v>
      </c>
      <c r="B19" s="105">
        <f>B18/12</f>
        <v>1.4620833333333332</v>
      </c>
      <c r="C19" s="105">
        <f aca="true" t="shared" si="3" ref="C19:I19">C18/12</f>
        <v>6.234333333333335</v>
      </c>
      <c r="D19" s="105">
        <f t="shared" si="3"/>
        <v>759.4467500000002</v>
      </c>
      <c r="E19" s="105">
        <f t="shared" si="3"/>
        <v>8.732666666666667</v>
      </c>
      <c r="F19" s="105">
        <f t="shared" si="3"/>
        <v>43.50791666666667</v>
      </c>
      <c r="G19" s="105">
        <f t="shared" si="3"/>
        <v>110.156</v>
      </c>
      <c r="H19" s="105">
        <f t="shared" si="3"/>
        <v>78.51300000000002</v>
      </c>
      <c r="I19" s="105">
        <f t="shared" si="3"/>
        <v>1008.0527500000002</v>
      </c>
      <c r="J19" s="164"/>
    </row>
    <row r="20" spans="1:14" s="2" customFormat="1" ht="13.5" customHeight="1">
      <c r="A20" s="2" t="s">
        <v>281</v>
      </c>
      <c r="B20" s="11"/>
      <c r="D20" s="4"/>
      <c r="E20" s="8"/>
      <c r="J20" s="2" t="s">
        <v>282</v>
      </c>
      <c r="N20" s="140"/>
    </row>
  </sheetData>
  <sheetProtection/>
  <mergeCells count="7">
    <mergeCell ref="B4:C4"/>
    <mergeCell ref="D4:E4"/>
    <mergeCell ref="F4:H4"/>
    <mergeCell ref="I4:I5"/>
    <mergeCell ref="B3:J3"/>
    <mergeCell ref="J18:J19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5.28125" style="0" customWidth="1"/>
    <col min="3" max="14" width="9.140625" style="0" customWidth="1"/>
  </cols>
  <sheetData>
    <row r="1" spans="1:15" s="2" customFormat="1" ht="18.75">
      <c r="A1" s="3" t="s">
        <v>311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5" s="2" customFormat="1" ht="6.75" customHeight="1" thickBot="1">
      <c r="B2" s="11"/>
      <c r="D2" s="4"/>
      <c r="E2" s="8"/>
    </row>
    <row r="3" spans="2:15" s="2" customFormat="1" ht="13.5" thickBot="1">
      <c r="B3" s="11"/>
      <c r="C3" s="155">
        <v>2013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2" customFormat="1" ht="13.5" thickBot="1">
      <c r="A4"/>
      <c r="B4" s="144" t="s">
        <v>312</v>
      </c>
      <c r="C4" s="132" t="s">
        <v>254</v>
      </c>
      <c r="D4" s="132" t="s">
        <v>255</v>
      </c>
      <c r="E4" s="132" t="s">
        <v>256</v>
      </c>
      <c r="F4" s="132" t="s">
        <v>257</v>
      </c>
      <c r="G4" s="132" t="s">
        <v>258</v>
      </c>
      <c r="H4" s="132" t="s">
        <v>259</v>
      </c>
      <c r="I4" s="132" t="s">
        <v>260</v>
      </c>
      <c r="J4" s="132" t="s">
        <v>261</v>
      </c>
      <c r="K4" s="132" t="s">
        <v>262</v>
      </c>
      <c r="L4" s="132" t="s">
        <v>263</v>
      </c>
      <c r="M4" s="132" t="s">
        <v>264</v>
      </c>
      <c r="N4" s="132" t="s">
        <v>265</v>
      </c>
      <c r="O4" s="131" t="s">
        <v>266</v>
      </c>
    </row>
    <row r="5" spans="1:15" s="10" customFormat="1" ht="22.5">
      <c r="A5" s="165" t="s">
        <v>326</v>
      </c>
      <c r="B5" s="36" t="s">
        <v>318</v>
      </c>
      <c r="C5" s="20">
        <v>59997.142</v>
      </c>
      <c r="D5" s="20">
        <v>120579.937</v>
      </c>
      <c r="E5" s="20">
        <v>61664.726</v>
      </c>
      <c r="F5" s="20">
        <v>125286.946</v>
      </c>
      <c r="G5" s="20">
        <v>118489.736</v>
      </c>
      <c r="H5" s="20">
        <v>130763.747</v>
      </c>
      <c r="I5" s="20">
        <v>602369.377</v>
      </c>
      <c r="J5" s="20">
        <v>123876.973</v>
      </c>
      <c r="K5" s="20">
        <v>56503.129</v>
      </c>
      <c r="L5" s="20">
        <v>119941.133</v>
      </c>
      <c r="M5" s="20">
        <v>65776.2</v>
      </c>
      <c r="N5" s="20">
        <v>122179.447</v>
      </c>
      <c r="O5" s="32">
        <f>SUM(C5:N5)</f>
        <v>1707428.4929999998</v>
      </c>
    </row>
    <row r="6" spans="1:15" s="10" customFormat="1" ht="11.25">
      <c r="A6" s="166"/>
      <c r="B6" s="35" t="s">
        <v>315</v>
      </c>
      <c r="C6" s="21">
        <v>132838.408</v>
      </c>
      <c r="D6" s="21">
        <v>132838.408</v>
      </c>
      <c r="E6" s="21">
        <v>115783.92</v>
      </c>
      <c r="F6" s="21">
        <v>74108.72</v>
      </c>
      <c r="G6" s="21">
        <v>82491.704</v>
      </c>
      <c r="H6" s="21">
        <v>181756.508</v>
      </c>
      <c r="I6" s="21">
        <v>102294.964</v>
      </c>
      <c r="J6" s="21">
        <v>71879.023</v>
      </c>
      <c r="K6" s="21">
        <v>134739.756</v>
      </c>
      <c r="L6" s="21">
        <v>72029.149</v>
      </c>
      <c r="M6" s="21">
        <v>61947.703</v>
      </c>
      <c r="N6" s="21">
        <v>119922.647</v>
      </c>
      <c r="O6" s="33">
        <f>SUM(C6:N6)</f>
        <v>1282630.9100000001</v>
      </c>
    </row>
    <row r="7" spans="1:15" s="10" customFormat="1" ht="11.25">
      <c r="A7" s="166"/>
      <c r="B7" s="35" t="s">
        <v>317</v>
      </c>
      <c r="C7" s="21">
        <v>157326.763</v>
      </c>
      <c r="D7" s="21">
        <v>165183.441</v>
      </c>
      <c r="E7" s="21">
        <v>117257.503</v>
      </c>
      <c r="F7" s="21">
        <v>110324.102</v>
      </c>
      <c r="G7" s="21">
        <v>108080.04</v>
      </c>
      <c r="H7" s="21">
        <v>170570.703</v>
      </c>
      <c r="I7" s="21">
        <v>76447.055</v>
      </c>
      <c r="J7" s="21">
        <v>44674.332</v>
      </c>
      <c r="K7" s="21">
        <v>91433.483</v>
      </c>
      <c r="L7" s="21">
        <v>60266.002</v>
      </c>
      <c r="M7" s="21">
        <v>45666.535</v>
      </c>
      <c r="N7" s="21">
        <v>115529.399</v>
      </c>
      <c r="O7" s="33">
        <f>SUM(C7:N7)</f>
        <v>1262759.358</v>
      </c>
    </row>
    <row r="8" spans="1:15" s="10" customFormat="1" ht="22.5">
      <c r="A8" s="166"/>
      <c r="B8" s="35" t="s">
        <v>321</v>
      </c>
      <c r="C8" s="21">
        <v>57296.595</v>
      </c>
      <c r="D8" s="21">
        <v>59493.058</v>
      </c>
      <c r="E8" s="21">
        <v>59930.572</v>
      </c>
      <c r="F8" s="21">
        <v>121219.895</v>
      </c>
      <c r="G8" s="21">
        <v>60296.05</v>
      </c>
      <c r="H8" s="21">
        <v>90462.832</v>
      </c>
      <c r="I8" s="21">
        <v>79923.712</v>
      </c>
      <c r="J8" s="21">
        <v>183978.033</v>
      </c>
      <c r="K8" s="21">
        <v>95281.705</v>
      </c>
      <c r="L8" s="21">
        <v>95393.057</v>
      </c>
      <c r="M8" s="21">
        <v>117489.293</v>
      </c>
      <c r="N8" s="21">
        <v>152965.891</v>
      </c>
      <c r="O8" s="33">
        <f>SUM(C8:N8)</f>
        <v>1173730.693</v>
      </c>
    </row>
    <row r="9" spans="1:15" s="10" customFormat="1" ht="22.5">
      <c r="A9" s="166"/>
      <c r="B9" s="35" t="s">
        <v>319</v>
      </c>
      <c r="C9" s="21">
        <v>61853.426</v>
      </c>
      <c r="D9" s="21">
        <v>62743.576</v>
      </c>
      <c r="E9" s="21">
        <v>31095.221</v>
      </c>
      <c r="F9" s="21">
        <v>37596.755</v>
      </c>
      <c r="G9" s="21">
        <v>68452.355</v>
      </c>
      <c r="H9" s="21">
        <v>29898.65</v>
      </c>
      <c r="I9" s="21">
        <v>32777.836</v>
      </c>
      <c r="J9" s="21">
        <v>32893.74</v>
      </c>
      <c r="K9" s="21">
        <v>34460.195</v>
      </c>
      <c r="L9" s="21">
        <v>76110.796</v>
      </c>
      <c r="M9" s="21">
        <v>0</v>
      </c>
      <c r="N9" s="21">
        <v>57778.569</v>
      </c>
      <c r="O9" s="33">
        <f>SUM(C9:N9)</f>
        <v>525661.1190000001</v>
      </c>
    </row>
    <row r="10" spans="1:15" s="10" customFormat="1" ht="11.25">
      <c r="A10" s="166"/>
      <c r="B10" s="35" t="s">
        <v>316</v>
      </c>
      <c r="C10" s="21">
        <v>26087.25</v>
      </c>
      <c r="D10" s="21">
        <v>0</v>
      </c>
      <c r="E10" s="21">
        <v>33252.959</v>
      </c>
      <c r="F10" s="21">
        <v>20323.84</v>
      </c>
      <c r="G10" s="21">
        <v>24825.711</v>
      </c>
      <c r="H10" s="21">
        <v>24804.683</v>
      </c>
      <c r="I10" s="21">
        <v>24839.227</v>
      </c>
      <c r="J10" s="21">
        <v>26364.252</v>
      </c>
      <c r="K10" s="21">
        <v>25943.867</v>
      </c>
      <c r="L10" s="21">
        <v>0</v>
      </c>
      <c r="M10" s="21">
        <v>26245.571</v>
      </c>
      <c r="N10" s="21">
        <v>26203.679</v>
      </c>
      <c r="O10" s="33">
        <f>SUM(C10:N10)</f>
        <v>258891.039</v>
      </c>
    </row>
    <row r="11" spans="1:15" s="10" customFormat="1" ht="11.25">
      <c r="A11" s="166"/>
      <c r="B11" s="35" t="s">
        <v>314</v>
      </c>
      <c r="C11" s="21">
        <v>23413.484</v>
      </c>
      <c r="D11" s="21">
        <v>20100.965</v>
      </c>
      <c r="E11" s="21">
        <v>10166.933</v>
      </c>
      <c r="F11" s="21">
        <v>15281.756</v>
      </c>
      <c r="G11" s="21">
        <v>13872.405</v>
      </c>
      <c r="H11" s="21">
        <v>30273.871</v>
      </c>
      <c r="I11" s="21">
        <v>24005.588</v>
      </c>
      <c r="J11" s="21">
        <v>21277.798</v>
      </c>
      <c r="K11" s="21">
        <v>19560.461</v>
      </c>
      <c r="L11" s="21">
        <v>8443.845</v>
      </c>
      <c r="M11" s="21">
        <v>19460.726</v>
      </c>
      <c r="N11" s="21">
        <v>17308.648</v>
      </c>
      <c r="O11" s="33">
        <f>SUM(C11:N11)</f>
        <v>223166.47999999998</v>
      </c>
    </row>
    <row r="12" spans="1:15" s="10" customFormat="1" ht="11.25">
      <c r="A12" s="166"/>
      <c r="B12" s="35" t="s">
        <v>313</v>
      </c>
      <c r="C12" s="21">
        <v>14462.84</v>
      </c>
      <c r="D12" s="21">
        <v>19185.815</v>
      </c>
      <c r="E12" s="21">
        <v>12481.991</v>
      </c>
      <c r="F12" s="21">
        <v>19517.143</v>
      </c>
      <c r="G12" s="21">
        <v>9136.592</v>
      </c>
      <c r="H12" s="21">
        <v>29619.387</v>
      </c>
      <c r="I12" s="21">
        <v>17392.865</v>
      </c>
      <c r="J12" s="21">
        <v>9715.758</v>
      </c>
      <c r="K12" s="21">
        <v>22300.415</v>
      </c>
      <c r="L12" s="21">
        <v>12652.921</v>
      </c>
      <c r="M12" s="21">
        <v>11790.329</v>
      </c>
      <c r="N12" s="21">
        <v>13814.699</v>
      </c>
      <c r="O12" s="33">
        <f>SUM(C12:N12)</f>
        <v>192070.755</v>
      </c>
    </row>
    <row r="13" spans="1:15" s="10" customFormat="1" ht="11.25">
      <c r="A13" s="166"/>
      <c r="B13" s="35" t="s">
        <v>320</v>
      </c>
      <c r="C13" s="21">
        <v>0</v>
      </c>
      <c r="D13" s="21">
        <v>36104.481</v>
      </c>
      <c r="E13" s="21">
        <v>21752.68</v>
      </c>
      <c r="F13" s="21">
        <v>0</v>
      </c>
      <c r="G13" s="21">
        <v>10038.001</v>
      </c>
      <c r="H13" s="21">
        <v>0</v>
      </c>
      <c r="I13" s="21">
        <v>0</v>
      </c>
      <c r="J13" s="21">
        <v>6754.237</v>
      </c>
      <c r="K13" s="21">
        <v>6981.606</v>
      </c>
      <c r="L13" s="21">
        <v>29924.981</v>
      </c>
      <c r="M13" s="21">
        <v>0</v>
      </c>
      <c r="N13" s="21">
        <v>7592.844</v>
      </c>
      <c r="O13" s="33">
        <f>SUM(C13:N13)</f>
        <v>119148.82999999999</v>
      </c>
    </row>
    <row r="14" spans="1:15" s="10" customFormat="1" ht="12" thickBot="1">
      <c r="A14" s="166"/>
      <c r="B14" s="35" t="s">
        <v>322</v>
      </c>
      <c r="C14" s="172">
        <f>232.5+5976.245</f>
        <v>6208.745</v>
      </c>
      <c r="D14" s="172">
        <v>208.26</v>
      </c>
      <c r="E14" s="172">
        <v>0</v>
      </c>
      <c r="F14" s="172">
        <v>2913.345</v>
      </c>
      <c r="G14" s="172">
        <v>2402.16</v>
      </c>
      <c r="H14" s="172">
        <v>7368.713</v>
      </c>
      <c r="I14" s="172">
        <v>9631.927</v>
      </c>
      <c r="J14" s="172">
        <v>8099.495</v>
      </c>
      <c r="K14" s="172">
        <v>2898.94</v>
      </c>
      <c r="L14" s="172">
        <v>0</v>
      </c>
      <c r="M14" s="172">
        <v>7985.073</v>
      </c>
      <c r="N14" s="172">
        <f>649.4+2970.258</f>
        <v>3619.658</v>
      </c>
      <c r="O14" s="173">
        <f>SUM(C14:N14)</f>
        <v>51336.316</v>
      </c>
    </row>
    <row r="15" spans="1:15" s="6" customFormat="1" ht="111" customHeight="1" thickBot="1">
      <c r="A15" s="145" t="s">
        <v>324</v>
      </c>
      <c r="B15" s="108" t="s">
        <v>323</v>
      </c>
      <c r="C15" s="109">
        <v>61853.426</v>
      </c>
      <c r="D15" s="109">
        <f>29928.093+32815.483</f>
        <v>62743.576</v>
      </c>
      <c r="E15" s="109">
        <v>31095.221</v>
      </c>
      <c r="F15" s="109">
        <v>37596.765</v>
      </c>
      <c r="G15" s="109">
        <v>68452.355</v>
      </c>
      <c r="H15" s="109">
        <v>29898.65</v>
      </c>
      <c r="I15" s="109">
        <v>32777.836</v>
      </c>
      <c r="J15" s="109">
        <v>32893.74</v>
      </c>
      <c r="K15" s="109">
        <v>34460.195</v>
      </c>
      <c r="L15" s="109">
        <f>34646.318+5157.098+36307.38</f>
        <v>76110.796</v>
      </c>
      <c r="M15" s="109">
        <v>0</v>
      </c>
      <c r="N15" s="109">
        <f>31001.8+26776.769</f>
        <v>57778.569</v>
      </c>
      <c r="O15" s="109">
        <f>SUM(C15:N15)</f>
        <v>525661.1290000001</v>
      </c>
    </row>
    <row r="16" spans="1:10" s="2" customFormat="1" ht="12.75">
      <c r="A16" s="2" t="s">
        <v>325</v>
      </c>
      <c r="B16" s="11"/>
      <c r="D16" s="4"/>
      <c r="E16" s="8"/>
      <c r="J16" s="2" t="s">
        <v>282</v>
      </c>
    </row>
  </sheetData>
  <sheetProtection/>
  <mergeCells count="2">
    <mergeCell ref="A5:A14"/>
    <mergeCell ref="C3:O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367"/>
  <sheetViews>
    <sheetView zoomScalePageLayoutView="0" workbookViewId="0" topLeftCell="A1">
      <pane ySplit="4" topLeftCell="A5" activePane="bottomLeft" state="frozen"/>
      <selection pane="topLeft" activeCell="B37" sqref="B37"/>
      <selection pane="bottomLeft" activeCell="A1" sqref="A1"/>
    </sheetView>
  </sheetViews>
  <sheetFormatPr defaultColWidth="9.140625" defaultRowHeight="12.75"/>
  <cols>
    <col min="1" max="1" width="16.00390625" style="91" customWidth="1"/>
    <col min="2" max="2" width="10.57421875" style="86" customWidth="1"/>
    <col min="3" max="3" width="20.00390625" style="2" customWidth="1"/>
    <col min="4" max="4" width="15.00390625" style="2" customWidth="1"/>
    <col min="5" max="5" width="12.7109375" style="2" customWidth="1"/>
    <col min="6" max="6" width="14.00390625" style="2" customWidth="1"/>
    <col min="7" max="9" width="16.8515625" style="2" customWidth="1"/>
    <col min="10" max="11" width="11.421875" style="2" customWidth="1"/>
    <col min="12" max="14" width="26.421875" style="2" customWidth="1"/>
    <col min="15" max="16" width="9.140625" style="2" customWidth="1"/>
    <col min="17" max="16384" width="9.140625" style="2" customWidth="1"/>
  </cols>
  <sheetData>
    <row r="1" spans="1:12" s="150" customFormat="1" ht="20.25">
      <c r="A1" s="3" t="s">
        <v>345</v>
      </c>
      <c r="B1" s="81"/>
      <c r="C1" s="146"/>
      <c r="D1" s="147"/>
      <c r="E1" s="148"/>
      <c r="F1" s="149"/>
      <c r="G1" s="149"/>
      <c r="H1" s="147"/>
      <c r="I1" s="147"/>
      <c r="J1" s="147"/>
      <c r="K1" s="147"/>
      <c r="L1" s="147"/>
    </row>
    <row r="2" spans="1:12" s="150" customFormat="1" ht="16.5" thickBot="1">
      <c r="A2" s="151"/>
      <c r="B2" s="81"/>
      <c r="C2" s="146"/>
      <c r="D2" s="147"/>
      <c r="E2" s="147"/>
      <c r="F2" s="147"/>
      <c r="G2" s="147"/>
      <c r="H2" s="82"/>
      <c r="I2" s="147"/>
      <c r="J2" s="147"/>
      <c r="K2" s="147"/>
      <c r="L2" s="147"/>
    </row>
    <row r="3" spans="1:14" s="7" customFormat="1" ht="26.25" thickBot="1">
      <c r="A3" s="168" t="s">
        <v>327</v>
      </c>
      <c r="B3" s="169" t="s">
        <v>328</v>
      </c>
      <c r="C3" s="170" t="s">
        <v>329</v>
      </c>
      <c r="D3" s="170" t="s">
        <v>330</v>
      </c>
      <c r="E3" s="170" t="s">
        <v>331</v>
      </c>
      <c r="F3" s="170" t="s">
        <v>332</v>
      </c>
      <c r="G3" s="18" t="s">
        <v>333</v>
      </c>
      <c r="H3" s="18" t="s">
        <v>334</v>
      </c>
      <c r="I3" s="18" t="s">
        <v>335</v>
      </c>
      <c r="J3" s="167" t="s">
        <v>336</v>
      </c>
      <c r="K3" s="167"/>
      <c r="L3" s="18" t="s">
        <v>337</v>
      </c>
      <c r="M3" s="18" t="s">
        <v>338</v>
      </c>
      <c r="N3" s="18" t="s">
        <v>339</v>
      </c>
    </row>
    <row r="4" spans="1:14" ht="39" thickBot="1">
      <c r="A4" s="168"/>
      <c r="B4" s="169"/>
      <c r="C4" s="171"/>
      <c r="D4" s="171"/>
      <c r="E4" s="171"/>
      <c r="F4" s="171"/>
      <c r="G4" s="18" t="s">
        <v>340</v>
      </c>
      <c r="H4" s="18" t="s">
        <v>341</v>
      </c>
      <c r="I4" s="18" t="s">
        <v>341</v>
      </c>
      <c r="J4" s="18" t="s">
        <v>342</v>
      </c>
      <c r="K4" s="18" t="s">
        <v>343</v>
      </c>
      <c r="L4" s="18" t="s">
        <v>344</v>
      </c>
      <c r="M4" s="18" t="s">
        <v>344</v>
      </c>
      <c r="N4" s="18" t="s">
        <v>344</v>
      </c>
    </row>
    <row r="5" spans="1:14" s="8" customFormat="1" ht="12.75">
      <c r="A5" s="83" t="s">
        <v>8</v>
      </c>
      <c r="B5" s="83" t="s">
        <v>9</v>
      </c>
      <c r="C5" s="87">
        <v>34200</v>
      </c>
      <c r="D5" s="87">
        <v>33500</v>
      </c>
      <c r="E5" s="87">
        <v>28700</v>
      </c>
      <c r="F5" s="87">
        <v>26300</v>
      </c>
      <c r="G5" s="87">
        <v>26500</v>
      </c>
      <c r="H5" s="87"/>
      <c r="I5" s="87"/>
      <c r="J5" s="87"/>
      <c r="K5" s="87"/>
      <c r="L5" s="87"/>
      <c r="M5" s="87"/>
      <c r="N5" s="87"/>
    </row>
    <row r="6" spans="1:14" s="8" customFormat="1" ht="12.75">
      <c r="A6" s="84" t="s">
        <v>10</v>
      </c>
      <c r="B6" s="84" t="s">
        <v>9</v>
      </c>
      <c r="C6" s="88"/>
      <c r="D6" s="88"/>
      <c r="E6" s="88"/>
      <c r="F6" s="88"/>
      <c r="G6" s="88"/>
      <c r="H6" s="88">
        <v>632</v>
      </c>
      <c r="I6" s="88"/>
      <c r="J6" s="88"/>
      <c r="K6" s="88"/>
      <c r="L6" s="88"/>
      <c r="M6" s="88"/>
      <c r="N6" s="88"/>
    </row>
    <row r="7" spans="1:14" s="8" customFormat="1" ht="12.75">
      <c r="A7" s="84" t="s">
        <v>11</v>
      </c>
      <c r="B7" s="84" t="s">
        <v>9</v>
      </c>
      <c r="C7" s="88"/>
      <c r="D7" s="88"/>
      <c r="E7" s="88"/>
      <c r="F7" s="88"/>
      <c r="G7" s="88"/>
      <c r="H7" s="88"/>
      <c r="I7" s="88">
        <v>663</v>
      </c>
      <c r="J7" s="88"/>
      <c r="K7" s="88"/>
      <c r="L7" s="88"/>
      <c r="M7" s="88"/>
      <c r="N7" s="88"/>
    </row>
    <row r="8" spans="1:14" s="8" customFormat="1" ht="13.5" thickBot="1">
      <c r="A8" s="85" t="s">
        <v>12</v>
      </c>
      <c r="B8" s="85" t="s">
        <v>9</v>
      </c>
      <c r="C8" s="89"/>
      <c r="D8" s="89"/>
      <c r="E8" s="89"/>
      <c r="F8" s="89"/>
      <c r="G8" s="89"/>
      <c r="H8" s="89"/>
      <c r="I8" s="89"/>
      <c r="J8" s="89">
        <v>19100</v>
      </c>
      <c r="K8" s="89">
        <v>23300</v>
      </c>
      <c r="L8" s="89">
        <v>1117</v>
      </c>
      <c r="M8" s="89">
        <v>1165</v>
      </c>
      <c r="N8" s="89">
        <v>1105</v>
      </c>
    </row>
    <row r="9" spans="1:14" s="8" customFormat="1" ht="12.75">
      <c r="A9" s="83" t="s">
        <v>13</v>
      </c>
      <c r="B9" s="83" t="s">
        <v>14</v>
      </c>
      <c r="C9" s="87">
        <v>34500</v>
      </c>
      <c r="D9" s="87">
        <v>33800</v>
      </c>
      <c r="E9" s="87">
        <v>28900</v>
      </c>
      <c r="F9" s="87">
        <v>26600</v>
      </c>
      <c r="G9" s="87">
        <v>26700</v>
      </c>
      <c r="H9" s="87"/>
      <c r="I9" s="87"/>
      <c r="J9" s="87"/>
      <c r="K9" s="87"/>
      <c r="L9" s="87"/>
      <c r="M9" s="87"/>
      <c r="N9" s="87"/>
    </row>
    <row r="10" spans="1:14" s="8" customFormat="1" ht="12.75">
      <c r="A10" s="84" t="s">
        <v>15</v>
      </c>
      <c r="B10" s="84" t="s">
        <v>14</v>
      </c>
      <c r="C10" s="88"/>
      <c r="D10" s="88"/>
      <c r="E10" s="88"/>
      <c r="F10" s="88"/>
      <c r="G10" s="88"/>
      <c r="H10" s="88">
        <v>643</v>
      </c>
      <c r="I10" s="88"/>
      <c r="J10" s="88"/>
      <c r="K10" s="88"/>
      <c r="L10" s="88"/>
      <c r="M10" s="88"/>
      <c r="N10" s="88"/>
    </row>
    <row r="11" spans="1:14" s="8" customFormat="1" ht="12.75">
      <c r="A11" s="84" t="s">
        <v>16</v>
      </c>
      <c r="B11" s="84" t="s">
        <v>14</v>
      </c>
      <c r="C11" s="88"/>
      <c r="D11" s="88"/>
      <c r="E11" s="88"/>
      <c r="F11" s="88"/>
      <c r="G11" s="88"/>
      <c r="H11" s="88"/>
      <c r="I11" s="88">
        <v>675</v>
      </c>
      <c r="J11" s="88"/>
      <c r="K11" s="88"/>
      <c r="L11" s="88"/>
      <c r="M11" s="88"/>
      <c r="N11" s="88"/>
    </row>
    <row r="12" spans="1:14" s="8" customFormat="1" ht="13.5" thickBot="1">
      <c r="A12" s="85" t="s">
        <v>17</v>
      </c>
      <c r="B12" s="85" t="s">
        <v>14</v>
      </c>
      <c r="C12" s="89"/>
      <c r="D12" s="89"/>
      <c r="E12" s="89"/>
      <c r="F12" s="89"/>
      <c r="G12" s="89"/>
      <c r="H12" s="89"/>
      <c r="I12" s="89"/>
      <c r="J12" s="89">
        <v>18800</v>
      </c>
      <c r="K12" s="89">
        <v>22900</v>
      </c>
      <c r="L12" s="89">
        <v>1096</v>
      </c>
      <c r="M12" s="89">
        <v>1137</v>
      </c>
      <c r="N12" s="89">
        <v>1085</v>
      </c>
    </row>
    <row r="13" spans="1:14" s="8" customFormat="1" ht="12.75">
      <c r="A13" s="83" t="s">
        <v>18</v>
      </c>
      <c r="B13" s="83" t="s">
        <v>19</v>
      </c>
      <c r="C13" s="87">
        <v>34700</v>
      </c>
      <c r="D13" s="87">
        <v>34100</v>
      </c>
      <c r="E13" s="87">
        <v>29100</v>
      </c>
      <c r="F13" s="87">
        <v>26800</v>
      </c>
      <c r="G13" s="87">
        <v>26900</v>
      </c>
      <c r="H13" s="87"/>
      <c r="I13" s="87"/>
      <c r="J13" s="87"/>
      <c r="K13" s="87"/>
      <c r="L13" s="87"/>
      <c r="M13" s="87"/>
      <c r="N13" s="87"/>
    </row>
    <row r="14" spans="1:14" s="8" customFormat="1" ht="12.75">
      <c r="A14" s="84" t="s">
        <v>20</v>
      </c>
      <c r="B14" s="84" t="s">
        <v>19</v>
      </c>
      <c r="C14" s="88"/>
      <c r="D14" s="88"/>
      <c r="E14" s="88"/>
      <c r="F14" s="88"/>
      <c r="G14" s="88"/>
      <c r="H14" s="88">
        <v>653</v>
      </c>
      <c r="I14" s="88"/>
      <c r="J14" s="88"/>
      <c r="K14" s="88"/>
      <c r="L14" s="88"/>
      <c r="M14" s="88"/>
      <c r="N14" s="88"/>
    </row>
    <row r="15" spans="1:14" s="8" customFormat="1" ht="12.75">
      <c r="A15" s="84" t="s">
        <v>21</v>
      </c>
      <c r="B15" s="84" t="s">
        <v>19</v>
      </c>
      <c r="C15" s="88"/>
      <c r="D15" s="88"/>
      <c r="E15" s="88"/>
      <c r="F15" s="88"/>
      <c r="G15" s="88"/>
      <c r="H15" s="88"/>
      <c r="I15" s="88">
        <v>685</v>
      </c>
      <c r="J15" s="88"/>
      <c r="K15" s="88"/>
      <c r="L15" s="88"/>
      <c r="M15" s="88"/>
      <c r="N15" s="88"/>
    </row>
    <row r="16" spans="1:14" s="8" customFormat="1" ht="13.5" thickBot="1">
      <c r="A16" s="85" t="s">
        <v>0</v>
      </c>
      <c r="B16" s="85" t="s">
        <v>19</v>
      </c>
      <c r="C16" s="89"/>
      <c r="D16" s="89"/>
      <c r="E16" s="89"/>
      <c r="F16" s="89"/>
      <c r="G16" s="89"/>
      <c r="H16" s="89"/>
      <c r="I16" s="89"/>
      <c r="J16" s="89">
        <v>18500</v>
      </c>
      <c r="K16" s="89">
        <v>22600</v>
      </c>
      <c r="L16" s="89">
        <v>1078</v>
      </c>
      <c r="M16" s="89">
        <v>1109</v>
      </c>
      <c r="N16" s="89">
        <v>1070</v>
      </c>
    </row>
    <row r="17" spans="1:14" s="8" customFormat="1" ht="12.75">
      <c r="A17" s="83" t="s">
        <v>1</v>
      </c>
      <c r="B17" s="83" t="s">
        <v>22</v>
      </c>
      <c r="C17" s="87">
        <v>35200</v>
      </c>
      <c r="D17" s="87">
        <v>34500</v>
      </c>
      <c r="E17" s="87">
        <v>29300</v>
      </c>
      <c r="F17" s="87">
        <v>27100</v>
      </c>
      <c r="G17" s="87">
        <v>27100</v>
      </c>
      <c r="H17" s="87"/>
      <c r="I17" s="87"/>
      <c r="J17" s="87"/>
      <c r="K17" s="87"/>
      <c r="L17" s="87"/>
      <c r="M17" s="87"/>
      <c r="N17" s="87"/>
    </row>
    <row r="18" spans="1:14" s="8" customFormat="1" ht="12.75">
      <c r="A18" s="84" t="s">
        <v>3</v>
      </c>
      <c r="B18" s="84" t="s">
        <v>22</v>
      </c>
      <c r="C18" s="88"/>
      <c r="D18" s="88"/>
      <c r="E18" s="88"/>
      <c r="F18" s="88"/>
      <c r="G18" s="88"/>
      <c r="H18" s="88">
        <v>663</v>
      </c>
      <c r="I18" s="88"/>
      <c r="J18" s="88"/>
      <c r="K18" s="88"/>
      <c r="L18" s="88"/>
      <c r="M18" s="88"/>
      <c r="N18" s="88"/>
    </row>
    <row r="19" spans="1:14" s="8" customFormat="1" ht="12.75">
      <c r="A19" s="84" t="s">
        <v>5</v>
      </c>
      <c r="B19" s="84" t="s">
        <v>22</v>
      </c>
      <c r="C19" s="88"/>
      <c r="D19" s="88"/>
      <c r="E19" s="88"/>
      <c r="F19" s="88"/>
      <c r="G19" s="88"/>
      <c r="H19" s="88"/>
      <c r="I19" s="88">
        <v>703</v>
      </c>
      <c r="J19" s="88"/>
      <c r="K19" s="88"/>
      <c r="L19" s="88"/>
      <c r="M19" s="88"/>
      <c r="N19" s="88"/>
    </row>
    <row r="20" spans="1:14" s="8" customFormat="1" ht="13.5" thickBot="1">
      <c r="A20" s="85" t="s">
        <v>23</v>
      </c>
      <c r="B20" s="85" t="s">
        <v>22</v>
      </c>
      <c r="C20" s="89"/>
      <c r="D20" s="89"/>
      <c r="E20" s="89"/>
      <c r="F20" s="89"/>
      <c r="G20" s="89"/>
      <c r="H20" s="89"/>
      <c r="I20" s="89"/>
      <c r="J20" s="89">
        <v>18400</v>
      </c>
      <c r="K20" s="89">
        <v>22400</v>
      </c>
      <c r="L20" s="89">
        <v>1068</v>
      </c>
      <c r="M20" s="89">
        <v>1097</v>
      </c>
      <c r="N20" s="89">
        <v>1061</v>
      </c>
    </row>
    <row r="21" spans="1:14" s="8" customFormat="1" ht="12.75">
      <c r="A21" s="83" t="s">
        <v>2</v>
      </c>
      <c r="B21" s="83" t="s">
        <v>24</v>
      </c>
      <c r="C21" s="87">
        <v>35900</v>
      </c>
      <c r="D21" s="87">
        <v>35200</v>
      </c>
      <c r="E21" s="87">
        <v>29700</v>
      </c>
      <c r="F21" s="87">
        <v>27400</v>
      </c>
      <c r="G21" s="87">
        <v>27400</v>
      </c>
      <c r="H21" s="87"/>
      <c r="I21" s="87"/>
      <c r="J21" s="87"/>
      <c r="K21" s="87"/>
      <c r="L21" s="87"/>
      <c r="M21" s="87"/>
      <c r="N21" s="87"/>
    </row>
    <row r="22" spans="1:14" s="8" customFormat="1" ht="12.75">
      <c r="A22" s="84" t="s">
        <v>4</v>
      </c>
      <c r="B22" s="84" t="s">
        <v>24</v>
      </c>
      <c r="C22" s="88"/>
      <c r="D22" s="88"/>
      <c r="E22" s="88"/>
      <c r="F22" s="88"/>
      <c r="G22" s="88"/>
      <c r="H22" s="88">
        <v>671</v>
      </c>
      <c r="I22" s="88"/>
      <c r="J22" s="88"/>
      <c r="K22" s="88"/>
      <c r="L22" s="88"/>
      <c r="M22" s="88"/>
      <c r="N22" s="88"/>
    </row>
    <row r="23" spans="1:14" s="8" customFormat="1" ht="12.75">
      <c r="A23" s="84" t="s">
        <v>6</v>
      </c>
      <c r="B23" s="84" t="s">
        <v>24</v>
      </c>
      <c r="C23" s="88"/>
      <c r="D23" s="88"/>
      <c r="E23" s="88"/>
      <c r="F23" s="88"/>
      <c r="G23" s="88"/>
      <c r="H23" s="88"/>
      <c r="I23" s="88">
        <v>715</v>
      </c>
      <c r="J23" s="88"/>
      <c r="K23" s="88"/>
      <c r="L23" s="88"/>
      <c r="M23" s="88"/>
      <c r="N23" s="88"/>
    </row>
    <row r="24" spans="1:14" s="8" customFormat="1" ht="13.5" thickBot="1">
      <c r="A24" s="85" t="s">
        <v>25</v>
      </c>
      <c r="B24" s="85" t="s">
        <v>24</v>
      </c>
      <c r="C24" s="89"/>
      <c r="D24" s="89"/>
      <c r="E24" s="89"/>
      <c r="F24" s="89"/>
      <c r="G24" s="89"/>
      <c r="H24" s="89"/>
      <c r="I24" s="89"/>
      <c r="J24" s="89">
        <v>18500</v>
      </c>
      <c r="K24" s="89">
        <v>22500</v>
      </c>
      <c r="L24" s="89">
        <v>1077</v>
      </c>
      <c r="M24" s="89">
        <v>1100</v>
      </c>
      <c r="N24" s="89">
        <v>1071</v>
      </c>
    </row>
    <row r="25" spans="1:14" s="8" customFormat="1" ht="12.75">
      <c r="A25" s="83" t="s">
        <v>27</v>
      </c>
      <c r="B25" s="83" t="s">
        <v>28</v>
      </c>
      <c r="C25" s="87">
        <v>36500</v>
      </c>
      <c r="D25" s="87">
        <v>35800</v>
      </c>
      <c r="E25" s="87">
        <v>30100</v>
      </c>
      <c r="F25" s="87">
        <v>27700</v>
      </c>
      <c r="G25" s="87">
        <v>27700</v>
      </c>
      <c r="H25" s="87"/>
      <c r="I25" s="87"/>
      <c r="J25" s="87"/>
      <c r="K25" s="87"/>
      <c r="L25" s="87"/>
      <c r="M25" s="87"/>
      <c r="N25" s="87"/>
    </row>
    <row r="26" spans="1:14" s="8" customFormat="1" ht="12.75">
      <c r="A26" s="84" t="s">
        <v>29</v>
      </c>
      <c r="B26" s="84" t="s">
        <v>28</v>
      </c>
      <c r="C26" s="88"/>
      <c r="D26" s="88"/>
      <c r="E26" s="88"/>
      <c r="F26" s="88"/>
      <c r="G26" s="88"/>
      <c r="H26" s="88">
        <v>676</v>
      </c>
      <c r="I26" s="88"/>
      <c r="J26" s="88"/>
      <c r="K26" s="88"/>
      <c r="L26" s="88"/>
      <c r="M26" s="88"/>
      <c r="N26" s="88"/>
    </row>
    <row r="27" spans="1:14" s="8" customFormat="1" ht="12.75">
      <c r="A27" s="84" t="s">
        <v>30</v>
      </c>
      <c r="B27" s="84" t="s">
        <v>28</v>
      </c>
      <c r="C27" s="88"/>
      <c r="D27" s="88"/>
      <c r="E27" s="88"/>
      <c r="F27" s="88"/>
      <c r="G27" s="88"/>
      <c r="H27" s="88"/>
      <c r="I27" s="88">
        <v>725</v>
      </c>
      <c r="J27" s="88"/>
      <c r="K27" s="88"/>
      <c r="L27" s="88"/>
      <c r="M27" s="88"/>
      <c r="N27" s="88"/>
    </row>
    <row r="28" spans="1:14" s="8" customFormat="1" ht="13.5" thickBot="1">
      <c r="A28" s="85" t="s">
        <v>31</v>
      </c>
      <c r="B28" s="85" t="s">
        <v>28</v>
      </c>
      <c r="C28" s="89"/>
      <c r="D28" s="89"/>
      <c r="E28" s="89"/>
      <c r="F28" s="89"/>
      <c r="G28" s="89"/>
      <c r="H28" s="89"/>
      <c r="I28" s="89"/>
      <c r="J28" s="89">
        <v>18800</v>
      </c>
      <c r="K28" s="89">
        <v>22900</v>
      </c>
      <c r="L28" s="89">
        <v>1097</v>
      </c>
      <c r="M28" s="89">
        <v>1109</v>
      </c>
      <c r="N28" s="89">
        <v>1095</v>
      </c>
    </row>
    <row r="29" spans="1:14" s="8" customFormat="1" ht="12.75">
      <c r="A29" s="83" t="s">
        <v>32</v>
      </c>
      <c r="B29" s="83" t="s">
        <v>33</v>
      </c>
      <c r="C29" s="87">
        <v>37300</v>
      </c>
      <c r="D29" s="87">
        <v>36600</v>
      </c>
      <c r="E29" s="87">
        <v>30500</v>
      </c>
      <c r="F29" s="87">
        <v>28100</v>
      </c>
      <c r="G29" s="87">
        <v>28100</v>
      </c>
      <c r="H29" s="87"/>
      <c r="I29" s="87"/>
      <c r="J29" s="87"/>
      <c r="K29" s="87"/>
      <c r="L29" s="87"/>
      <c r="M29" s="87"/>
      <c r="N29" s="87"/>
    </row>
    <row r="30" spans="1:14" s="8" customFormat="1" ht="12.75">
      <c r="A30" s="84" t="s">
        <v>34</v>
      </c>
      <c r="B30" s="84" t="s">
        <v>33</v>
      </c>
      <c r="C30" s="88"/>
      <c r="D30" s="88"/>
      <c r="E30" s="88"/>
      <c r="F30" s="88"/>
      <c r="G30" s="88"/>
      <c r="H30" s="88">
        <v>683</v>
      </c>
      <c r="I30" s="88"/>
      <c r="J30" s="88"/>
      <c r="K30" s="88"/>
      <c r="L30" s="88"/>
      <c r="M30" s="88"/>
      <c r="N30" s="88"/>
    </row>
    <row r="31" spans="1:14" s="8" customFormat="1" ht="12.75">
      <c r="A31" s="84" t="s">
        <v>35</v>
      </c>
      <c r="B31" s="84" t="s">
        <v>33</v>
      </c>
      <c r="C31" s="88"/>
      <c r="D31" s="88"/>
      <c r="E31" s="88"/>
      <c r="F31" s="88"/>
      <c r="G31" s="88"/>
      <c r="H31" s="88"/>
      <c r="I31" s="88">
        <v>736</v>
      </c>
      <c r="J31" s="88"/>
      <c r="K31" s="88"/>
      <c r="L31" s="88"/>
      <c r="M31" s="88"/>
      <c r="N31" s="88"/>
    </row>
    <row r="32" spans="1:14" s="8" customFormat="1" ht="13.5" thickBot="1">
      <c r="A32" s="85" t="s">
        <v>36</v>
      </c>
      <c r="B32" s="85" t="s">
        <v>33</v>
      </c>
      <c r="C32" s="89"/>
      <c r="D32" s="89"/>
      <c r="E32" s="89"/>
      <c r="F32" s="89"/>
      <c r="G32" s="89"/>
      <c r="H32" s="89"/>
      <c r="I32" s="89"/>
      <c r="J32" s="89">
        <v>19200</v>
      </c>
      <c r="K32" s="89">
        <v>23400</v>
      </c>
      <c r="L32" s="89">
        <v>1121</v>
      </c>
      <c r="M32" s="89">
        <v>1123</v>
      </c>
      <c r="N32" s="89">
        <v>1120</v>
      </c>
    </row>
    <row r="33" spans="1:14" s="8" customFormat="1" ht="12.75">
      <c r="A33" s="83" t="s">
        <v>37</v>
      </c>
      <c r="B33" s="83" t="s">
        <v>38</v>
      </c>
      <c r="C33" s="87">
        <v>37800</v>
      </c>
      <c r="D33" s="87">
        <v>37100</v>
      </c>
      <c r="E33" s="87">
        <v>30700</v>
      </c>
      <c r="F33" s="87">
        <v>28200</v>
      </c>
      <c r="G33" s="87">
        <v>28200</v>
      </c>
      <c r="H33" s="87"/>
      <c r="I33" s="87"/>
      <c r="J33" s="87"/>
      <c r="K33" s="87"/>
      <c r="L33" s="87"/>
      <c r="M33" s="87"/>
      <c r="N33" s="87"/>
    </row>
    <row r="34" spans="1:14" s="8" customFormat="1" ht="12.75">
      <c r="A34" s="84" t="s">
        <v>39</v>
      </c>
      <c r="B34" s="84" t="s">
        <v>38</v>
      </c>
      <c r="C34" s="88"/>
      <c r="D34" s="88"/>
      <c r="E34" s="88"/>
      <c r="F34" s="88"/>
      <c r="G34" s="88"/>
      <c r="H34" s="88">
        <v>687</v>
      </c>
      <c r="I34" s="88"/>
      <c r="J34" s="88"/>
      <c r="K34" s="88"/>
      <c r="L34" s="88"/>
      <c r="M34" s="88"/>
      <c r="N34" s="88"/>
    </row>
    <row r="35" spans="1:14" s="8" customFormat="1" ht="12.75">
      <c r="A35" s="84" t="s">
        <v>40</v>
      </c>
      <c r="B35" s="84" t="s">
        <v>38</v>
      </c>
      <c r="C35" s="88"/>
      <c r="D35" s="88"/>
      <c r="E35" s="88"/>
      <c r="F35" s="88"/>
      <c r="G35" s="88"/>
      <c r="H35" s="88"/>
      <c r="I35" s="88">
        <v>738</v>
      </c>
      <c r="J35" s="88"/>
      <c r="K35" s="88"/>
      <c r="L35" s="88"/>
      <c r="M35" s="88"/>
      <c r="N35" s="88"/>
    </row>
    <row r="36" spans="1:14" s="8" customFormat="1" ht="13.5" thickBot="1">
      <c r="A36" s="85" t="s">
        <v>41</v>
      </c>
      <c r="B36" s="85" t="s">
        <v>38</v>
      </c>
      <c r="C36" s="89"/>
      <c r="D36" s="89"/>
      <c r="E36" s="89"/>
      <c r="F36" s="89"/>
      <c r="G36" s="89"/>
      <c r="H36" s="89"/>
      <c r="I36" s="89"/>
      <c r="J36" s="89">
        <v>19400</v>
      </c>
      <c r="K36" s="89">
        <v>23600</v>
      </c>
      <c r="L36" s="89">
        <v>1134</v>
      </c>
      <c r="M36" s="89">
        <v>1116</v>
      </c>
      <c r="N36" s="89">
        <v>1138</v>
      </c>
    </row>
    <row r="37" spans="1:14" s="8" customFormat="1" ht="12.75">
      <c r="A37" s="83" t="s">
        <v>42</v>
      </c>
      <c r="B37" s="83" t="s">
        <v>43</v>
      </c>
      <c r="C37" s="87">
        <v>37500</v>
      </c>
      <c r="D37" s="87">
        <v>36800</v>
      </c>
      <c r="E37" s="87">
        <v>30600</v>
      </c>
      <c r="F37" s="87">
        <v>27900</v>
      </c>
      <c r="G37" s="87">
        <v>28100</v>
      </c>
      <c r="H37" s="87"/>
      <c r="I37" s="87"/>
      <c r="J37" s="87"/>
      <c r="K37" s="87"/>
      <c r="L37" s="87"/>
      <c r="M37" s="87"/>
      <c r="N37" s="87"/>
    </row>
    <row r="38" spans="1:14" s="8" customFormat="1" ht="12.75">
      <c r="A38" s="84" t="s">
        <v>44</v>
      </c>
      <c r="B38" s="84" t="s">
        <v>43</v>
      </c>
      <c r="C38" s="88"/>
      <c r="D38" s="88"/>
      <c r="E38" s="88"/>
      <c r="F38" s="88"/>
      <c r="G38" s="88"/>
      <c r="H38" s="88">
        <v>684</v>
      </c>
      <c r="I38" s="88"/>
      <c r="J38" s="88"/>
      <c r="K38" s="88"/>
      <c r="L38" s="88"/>
      <c r="M38" s="88"/>
      <c r="N38" s="88"/>
    </row>
    <row r="39" spans="1:14" s="8" customFormat="1" ht="12.75">
      <c r="A39" s="84" t="s">
        <v>45</v>
      </c>
      <c r="B39" s="84" t="s">
        <v>43</v>
      </c>
      <c r="C39" s="88"/>
      <c r="D39" s="88"/>
      <c r="E39" s="88"/>
      <c r="F39" s="88"/>
      <c r="G39" s="88"/>
      <c r="H39" s="88"/>
      <c r="I39" s="88">
        <v>731</v>
      </c>
      <c r="J39" s="88"/>
      <c r="K39" s="88"/>
      <c r="L39" s="88"/>
      <c r="M39" s="88"/>
      <c r="N39" s="88"/>
    </row>
    <row r="40" spans="1:14" s="8" customFormat="1" ht="13.5" thickBot="1">
      <c r="A40" s="85" t="s">
        <v>46</v>
      </c>
      <c r="B40" s="85" t="s">
        <v>43</v>
      </c>
      <c r="C40" s="89"/>
      <c r="D40" s="89"/>
      <c r="E40" s="89"/>
      <c r="F40" s="89"/>
      <c r="G40" s="89"/>
      <c r="H40" s="89"/>
      <c r="I40" s="89"/>
      <c r="J40" s="89">
        <v>19200</v>
      </c>
      <c r="K40" s="89">
        <v>23400</v>
      </c>
      <c r="L40" s="89">
        <v>1123</v>
      </c>
      <c r="M40" s="89">
        <v>1109</v>
      </c>
      <c r="N40" s="89">
        <v>1127</v>
      </c>
    </row>
    <row r="41" spans="1:14" s="8" customFormat="1" ht="12.75">
      <c r="A41" s="83" t="s">
        <v>47</v>
      </c>
      <c r="B41" s="83" t="s">
        <v>48</v>
      </c>
      <c r="C41" s="87">
        <v>36900</v>
      </c>
      <c r="D41" s="87">
        <v>36200</v>
      </c>
      <c r="E41" s="87">
        <v>30000</v>
      </c>
      <c r="F41" s="87">
        <v>27400</v>
      </c>
      <c r="G41" s="87">
        <v>27700</v>
      </c>
      <c r="H41" s="87"/>
      <c r="I41" s="87"/>
      <c r="J41" s="87"/>
      <c r="K41" s="87"/>
      <c r="L41" s="87"/>
      <c r="M41" s="87"/>
      <c r="N41" s="87"/>
    </row>
    <row r="42" spans="1:14" s="8" customFormat="1" ht="12.75">
      <c r="A42" s="84" t="s">
        <v>49</v>
      </c>
      <c r="B42" s="84" t="s">
        <v>48</v>
      </c>
      <c r="C42" s="88"/>
      <c r="D42" s="88"/>
      <c r="E42" s="88"/>
      <c r="F42" s="88"/>
      <c r="G42" s="88"/>
      <c r="H42" s="88">
        <v>678</v>
      </c>
      <c r="I42" s="88"/>
      <c r="J42" s="88"/>
      <c r="K42" s="88"/>
      <c r="L42" s="88"/>
      <c r="M42" s="88"/>
      <c r="N42" s="88"/>
    </row>
    <row r="43" spans="1:14" s="8" customFormat="1" ht="12.75">
      <c r="A43" s="84" t="s">
        <v>50</v>
      </c>
      <c r="B43" s="84" t="s">
        <v>48</v>
      </c>
      <c r="C43" s="88"/>
      <c r="D43" s="88"/>
      <c r="E43" s="88"/>
      <c r="F43" s="88"/>
      <c r="G43" s="88"/>
      <c r="H43" s="88"/>
      <c r="I43" s="88">
        <v>715</v>
      </c>
      <c r="J43" s="88"/>
      <c r="K43" s="88"/>
      <c r="L43" s="88"/>
      <c r="M43" s="88"/>
      <c r="N43" s="88"/>
    </row>
    <row r="44" spans="1:14" s="8" customFormat="1" ht="13.5" thickBot="1">
      <c r="A44" s="85" t="s">
        <v>51</v>
      </c>
      <c r="B44" s="85" t="s">
        <v>48</v>
      </c>
      <c r="C44" s="89"/>
      <c r="D44" s="89"/>
      <c r="E44" s="89"/>
      <c r="F44" s="89"/>
      <c r="G44" s="89"/>
      <c r="H44" s="89"/>
      <c r="I44" s="89"/>
      <c r="J44" s="89">
        <v>18900</v>
      </c>
      <c r="K44" s="89">
        <v>23000</v>
      </c>
      <c r="L44" s="89">
        <v>1101</v>
      </c>
      <c r="M44" s="89">
        <v>1091</v>
      </c>
      <c r="N44" s="89">
        <v>1104</v>
      </c>
    </row>
    <row r="45" spans="1:14" s="8" customFormat="1" ht="12.75">
      <c r="A45" s="83" t="s">
        <v>52</v>
      </c>
      <c r="B45" s="83" t="s">
        <v>53</v>
      </c>
      <c r="C45" s="87">
        <v>36200</v>
      </c>
      <c r="D45" s="87">
        <v>35500</v>
      </c>
      <c r="E45" s="87">
        <v>29400</v>
      </c>
      <c r="F45" s="87">
        <v>26700</v>
      </c>
      <c r="G45" s="87">
        <v>27100</v>
      </c>
      <c r="H45" s="87"/>
      <c r="I45" s="87"/>
      <c r="J45" s="87"/>
      <c r="K45" s="87"/>
      <c r="L45" s="87"/>
      <c r="M45" s="87"/>
      <c r="N45" s="87"/>
    </row>
    <row r="46" spans="1:14" s="8" customFormat="1" ht="12.75">
      <c r="A46" s="84" t="s">
        <v>54</v>
      </c>
      <c r="B46" s="84" t="s">
        <v>53</v>
      </c>
      <c r="C46" s="88"/>
      <c r="D46" s="88"/>
      <c r="E46" s="88"/>
      <c r="F46" s="88"/>
      <c r="G46" s="88"/>
      <c r="H46" s="88">
        <v>669</v>
      </c>
      <c r="I46" s="88"/>
      <c r="J46" s="88"/>
      <c r="K46" s="88"/>
      <c r="L46" s="88"/>
      <c r="M46" s="88"/>
      <c r="N46" s="88"/>
    </row>
    <row r="47" spans="1:14" s="8" customFormat="1" ht="12.75">
      <c r="A47" s="84" t="s">
        <v>55</v>
      </c>
      <c r="B47" s="84" t="s">
        <v>53</v>
      </c>
      <c r="C47" s="88"/>
      <c r="D47" s="88"/>
      <c r="E47" s="88"/>
      <c r="F47" s="88"/>
      <c r="G47" s="88"/>
      <c r="H47" s="88"/>
      <c r="I47" s="88">
        <v>696</v>
      </c>
      <c r="J47" s="88"/>
      <c r="K47" s="88"/>
      <c r="L47" s="88"/>
      <c r="M47" s="88"/>
      <c r="N47" s="88"/>
    </row>
    <row r="48" spans="1:14" s="8" customFormat="1" ht="13.5" thickBot="1">
      <c r="A48" s="85" t="s">
        <v>56</v>
      </c>
      <c r="B48" s="85" t="s">
        <v>53</v>
      </c>
      <c r="C48" s="89"/>
      <c r="D48" s="89"/>
      <c r="E48" s="89"/>
      <c r="F48" s="89"/>
      <c r="G48" s="89"/>
      <c r="H48" s="89"/>
      <c r="I48" s="89"/>
      <c r="J48" s="89">
        <v>18400</v>
      </c>
      <c r="K48" s="89">
        <v>22400</v>
      </c>
      <c r="L48" s="89">
        <v>1071</v>
      </c>
      <c r="M48" s="89">
        <v>1072</v>
      </c>
      <c r="N48" s="89">
        <v>1070</v>
      </c>
    </row>
    <row r="49" spans="1:14" s="8" customFormat="1" ht="12.75">
      <c r="A49" s="83" t="s">
        <v>57</v>
      </c>
      <c r="B49" s="83" t="s">
        <v>58</v>
      </c>
      <c r="C49" s="87">
        <v>35500</v>
      </c>
      <c r="D49" s="87">
        <v>34800</v>
      </c>
      <c r="E49" s="87">
        <v>28600</v>
      </c>
      <c r="F49" s="87">
        <v>26200</v>
      </c>
      <c r="G49" s="87">
        <v>26500</v>
      </c>
      <c r="H49" s="87"/>
      <c r="I49" s="87"/>
      <c r="J49" s="87"/>
      <c r="K49" s="87"/>
      <c r="L49" s="87"/>
      <c r="M49" s="87"/>
      <c r="N49" s="87"/>
    </row>
    <row r="50" spans="1:14" s="8" customFormat="1" ht="12.75">
      <c r="A50" s="84" t="s">
        <v>59</v>
      </c>
      <c r="B50" s="84" t="s">
        <v>58</v>
      </c>
      <c r="C50" s="88"/>
      <c r="D50" s="88"/>
      <c r="E50" s="88"/>
      <c r="F50" s="88"/>
      <c r="G50" s="88"/>
      <c r="H50" s="88">
        <v>661</v>
      </c>
      <c r="I50" s="88"/>
      <c r="J50" s="88"/>
      <c r="K50" s="88"/>
      <c r="L50" s="88"/>
      <c r="M50" s="88"/>
      <c r="N50" s="88"/>
    </row>
    <row r="51" spans="1:14" s="8" customFormat="1" ht="12.75">
      <c r="A51" s="84" t="s">
        <v>60</v>
      </c>
      <c r="B51" s="84" t="s">
        <v>58</v>
      </c>
      <c r="C51" s="88"/>
      <c r="D51" s="88"/>
      <c r="E51" s="88"/>
      <c r="F51" s="88"/>
      <c r="G51" s="88"/>
      <c r="H51" s="88"/>
      <c r="I51" s="88">
        <v>683</v>
      </c>
      <c r="J51" s="88"/>
      <c r="K51" s="88"/>
      <c r="L51" s="88"/>
      <c r="M51" s="88"/>
      <c r="N51" s="88"/>
    </row>
    <row r="52" spans="1:14" s="8" customFormat="1" ht="13.5" thickBot="1">
      <c r="A52" s="85" t="s">
        <v>61</v>
      </c>
      <c r="B52" s="85" t="s">
        <v>58</v>
      </c>
      <c r="C52" s="89"/>
      <c r="D52" s="89"/>
      <c r="E52" s="89"/>
      <c r="F52" s="89"/>
      <c r="G52" s="89"/>
      <c r="H52" s="89"/>
      <c r="I52" s="89"/>
      <c r="J52" s="89">
        <v>18000</v>
      </c>
      <c r="K52" s="89">
        <v>21900</v>
      </c>
      <c r="L52" s="89">
        <v>1042</v>
      </c>
      <c r="M52" s="89">
        <v>1059</v>
      </c>
      <c r="N52" s="89">
        <v>1037</v>
      </c>
    </row>
    <row r="53" spans="1:14" s="8" customFormat="1" ht="12.75">
      <c r="A53" s="83" t="s">
        <v>62</v>
      </c>
      <c r="B53" s="83" t="s">
        <v>63</v>
      </c>
      <c r="C53" s="87">
        <v>35200</v>
      </c>
      <c r="D53" s="87">
        <v>34500</v>
      </c>
      <c r="E53" s="87">
        <v>28100</v>
      </c>
      <c r="F53" s="87">
        <v>26000</v>
      </c>
      <c r="G53" s="87">
        <v>26200</v>
      </c>
      <c r="H53" s="87"/>
      <c r="I53" s="87"/>
      <c r="J53" s="87"/>
      <c r="K53" s="87"/>
      <c r="L53" s="87"/>
      <c r="M53" s="87"/>
      <c r="N53" s="87"/>
    </row>
    <row r="54" spans="1:14" s="8" customFormat="1" ht="12.75">
      <c r="A54" s="84" t="s">
        <v>64</v>
      </c>
      <c r="B54" s="84" t="s">
        <v>63</v>
      </c>
      <c r="C54" s="88"/>
      <c r="D54" s="88"/>
      <c r="E54" s="88"/>
      <c r="F54" s="88"/>
      <c r="G54" s="88"/>
      <c r="H54" s="88">
        <v>659</v>
      </c>
      <c r="I54" s="88"/>
      <c r="J54" s="88"/>
      <c r="K54" s="88"/>
      <c r="L54" s="88"/>
      <c r="M54" s="88"/>
      <c r="N54" s="88"/>
    </row>
    <row r="55" spans="1:14" s="8" customFormat="1" ht="12.75">
      <c r="A55" s="84" t="s">
        <v>65</v>
      </c>
      <c r="B55" s="84" t="s">
        <v>63</v>
      </c>
      <c r="C55" s="88"/>
      <c r="D55" s="88"/>
      <c r="E55" s="88"/>
      <c r="F55" s="88"/>
      <c r="G55" s="88"/>
      <c r="H55" s="88"/>
      <c r="I55" s="88">
        <v>677</v>
      </c>
      <c r="J55" s="88"/>
      <c r="K55" s="88"/>
      <c r="L55" s="88"/>
      <c r="M55" s="88"/>
      <c r="N55" s="88"/>
    </row>
    <row r="56" spans="1:14" s="8" customFormat="1" ht="13.5" thickBot="1">
      <c r="A56" s="85" t="s">
        <v>66</v>
      </c>
      <c r="B56" s="85" t="s">
        <v>63</v>
      </c>
      <c r="C56" s="89"/>
      <c r="D56" s="89"/>
      <c r="E56" s="89"/>
      <c r="F56" s="89"/>
      <c r="G56" s="89"/>
      <c r="H56" s="89"/>
      <c r="I56" s="89"/>
      <c r="J56" s="89">
        <v>17700</v>
      </c>
      <c r="K56" s="89">
        <v>21500</v>
      </c>
      <c r="L56" s="89">
        <v>1022</v>
      </c>
      <c r="M56" s="89">
        <v>1036</v>
      </c>
      <c r="N56" s="89">
        <v>1019</v>
      </c>
    </row>
    <row r="57" spans="1:14" s="8" customFormat="1" ht="12.75">
      <c r="A57" s="83" t="s">
        <v>67</v>
      </c>
      <c r="B57" s="83" t="s">
        <v>68</v>
      </c>
      <c r="C57" s="87">
        <v>34900</v>
      </c>
      <c r="D57" s="87">
        <v>34200</v>
      </c>
      <c r="E57" s="87">
        <v>27800</v>
      </c>
      <c r="F57" s="87">
        <v>25900</v>
      </c>
      <c r="G57" s="87">
        <v>26000</v>
      </c>
      <c r="H57" s="87"/>
      <c r="I57" s="87"/>
      <c r="J57" s="87"/>
      <c r="K57" s="87"/>
      <c r="L57" s="87"/>
      <c r="M57" s="87"/>
      <c r="N57" s="87"/>
    </row>
    <row r="58" spans="1:14" s="8" customFormat="1" ht="12.75">
      <c r="A58" s="84" t="s">
        <v>69</v>
      </c>
      <c r="B58" s="84" t="s">
        <v>68</v>
      </c>
      <c r="C58" s="88"/>
      <c r="D58" s="88"/>
      <c r="E58" s="88"/>
      <c r="F58" s="88"/>
      <c r="G58" s="88"/>
      <c r="H58" s="88">
        <v>655</v>
      </c>
      <c r="I58" s="88"/>
      <c r="J58" s="88"/>
      <c r="K58" s="88"/>
      <c r="L58" s="88"/>
      <c r="M58" s="88"/>
      <c r="N58" s="88"/>
    </row>
    <row r="59" spans="1:14" s="8" customFormat="1" ht="12.75">
      <c r="A59" s="84" t="s">
        <v>70</v>
      </c>
      <c r="B59" s="84" t="s">
        <v>68</v>
      </c>
      <c r="C59" s="88"/>
      <c r="D59" s="88"/>
      <c r="E59" s="88"/>
      <c r="F59" s="88"/>
      <c r="G59" s="88"/>
      <c r="H59" s="88"/>
      <c r="I59" s="88">
        <v>672</v>
      </c>
      <c r="J59" s="88"/>
      <c r="K59" s="88"/>
      <c r="L59" s="88"/>
      <c r="M59" s="88"/>
      <c r="N59" s="88"/>
    </row>
    <row r="60" spans="1:14" s="8" customFormat="1" ht="13.5" thickBot="1">
      <c r="A60" s="85" t="s">
        <v>71</v>
      </c>
      <c r="B60" s="85" t="s">
        <v>68</v>
      </c>
      <c r="C60" s="89"/>
      <c r="D60" s="89"/>
      <c r="E60" s="89"/>
      <c r="F60" s="89"/>
      <c r="G60" s="89"/>
      <c r="H60" s="89"/>
      <c r="I60" s="89"/>
      <c r="J60" s="89">
        <v>17500</v>
      </c>
      <c r="K60" s="89">
        <v>21300</v>
      </c>
      <c r="L60" s="89">
        <v>1009</v>
      </c>
      <c r="M60" s="89">
        <v>1021</v>
      </c>
      <c r="N60" s="89">
        <v>1006</v>
      </c>
    </row>
    <row r="61" spans="1:14" s="8" customFormat="1" ht="12.75">
      <c r="A61" s="83" t="s">
        <v>72</v>
      </c>
      <c r="B61" s="83" t="s">
        <v>73</v>
      </c>
      <c r="C61" s="87">
        <v>34500</v>
      </c>
      <c r="D61" s="87">
        <v>33800</v>
      </c>
      <c r="E61" s="87">
        <v>27400</v>
      </c>
      <c r="F61" s="87">
        <v>25800</v>
      </c>
      <c r="G61" s="87">
        <v>25700</v>
      </c>
      <c r="H61" s="87"/>
      <c r="I61" s="87"/>
      <c r="J61" s="87"/>
      <c r="K61" s="87"/>
      <c r="L61" s="87"/>
      <c r="M61" s="87"/>
      <c r="N61" s="87"/>
    </row>
    <row r="62" spans="1:14" s="8" customFormat="1" ht="12.75">
      <c r="A62" s="84" t="s">
        <v>74</v>
      </c>
      <c r="B62" s="84" t="s">
        <v>73</v>
      </c>
      <c r="C62" s="88"/>
      <c r="D62" s="88"/>
      <c r="E62" s="88"/>
      <c r="F62" s="88"/>
      <c r="G62" s="88"/>
      <c r="H62" s="88">
        <v>649</v>
      </c>
      <c r="I62" s="88"/>
      <c r="J62" s="88"/>
      <c r="K62" s="88"/>
      <c r="L62" s="88"/>
      <c r="M62" s="88"/>
      <c r="N62" s="88"/>
    </row>
    <row r="63" spans="1:14" s="8" customFormat="1" ht="12.75">
      <c r="A63" s="84" t="s">
        <v>75</v>
      </c>
      <c r="B63" s="84" t="s">
        <v>73</v>
      </c>
      <c r="C63" s="88"/>
      <c r="D63" s="88"/>
      <c r="E63" s="88"/>
      <c r="F63" s="88"/>
      <c r="G63" s="88"/>
      <c r="H63" s="88"/>
      <c r="I63" s="88">
        <v>665</v>
      </c>
      <c r="J63" s="88"/>
      <c r="K63" s="88"/>
      <c r="L63" s="88"/>
      <c r="M63" s="88"/>
      <c r="N63" s="88"/>
    </row>
    <row r="64" spans="1:14" s="8" customFormat="1" ht="13.5" thickBot="1">
      <c r="A64" s="85" t="s">
        <v>76</v>
      </c>
      <c r="B64" s="85" t="s">
        <v>73</v>
      </c>
      <c r="C64" s="89"/>
      <c r="D64" s="89"/>
      <c r="E64" s="89"/>
      <c r="F64" s="89"/>
      <c r="G64" s="89"/>
      <c r="H64" s="89"/>
      <c r="I64" s="89"/>
      <c r="J64" s="89">
        <v>17100</v>
      </c>
      <c r="K64" s="89">
        <v>20900</v>
      </c>
      <c r="L64" s="89">
        <v>987</v>
      </c>
      <c r="M64" s="89">
        <v>1002</v>
      </c>
      <c r="N64" s="89">
        <v>983</v>
      </c>
    </row>
    <row r="65" spans="1:14" s="8" customFormat="1" ht="12.75">
      <c r="A65" s="83" t="s">
        <v>77</v>
      </c>
      <c r="B65" s="83" t="s">
        <v>78</v>
      </c>
      <c r="C65" s="87">
        <v>33800</v>
      </c>
      <c r="D65" s="87">
        <v>33200</v>
      </c>
      <c r="E65" s="87">
        <v>27000</v>
      </c>
      <c r="F65" s="87">
        <v>25400</v>
      </c>
      <c r="G65" s="87">
        <v>25200</v>
      </c>
      <c r="H65" s="87"/>
      <c r="I65" s="87"/>
      <c r="J65" s="87"/>
      <c r="K65" s="87"/>
      <c r="L65" s="87"/>
      <c r="M65" s="87"/>
      <c r="N65" s="87"/>
    </row>
    <row r="66" spans="1:14" s="8" customFormat="1" ht="12.75">
      <c r="A66" s="84" t="s">
        <v>79</v>
      </c>
      <c r="B66" s="84" t="s">
        <v>78</v>
      </c>
      <c r="C66" s="88"/>
      <c r="D66" s="88"/>
      <c r="E66" s="88"/>
      <c r="F66" s="88"/>
      <c r="G66" s="88"/>
      <c r="H66" s="88">
        <v>641</v>
      </c>
      <c r="I66" s="88"/>
      <c r="J66" s="88"/>
      <c r="K66" s="88"/>
      <c r="L66" s="88"/>
      <c r="M66" s="88"/>
      <c r="N66" s="88"/>
    </row>
    <row r="67" spans="1:14" s="8" customFormat="1" ht="12.75">
      <c r="A67" s="84" t="s">
        <v>80</v>
      </c>
      <c r="B67" s="84" t="s">
        <v>78</v>
      </c>
      <c r="C67" s="88"/>
      <c r="D67" s="88"/>
      <c r="E67" s="88"/>
      <c r="F67" s="88"/>
      <c r="G67" s="88"/>
      <c r="H67" s="88"/>
      <c r="I67" s="88">
        <v>656</v>
      </c>
      <c r="J67" s="88"/>
      <c r="K67" s="88"/>
      <c r="L67" s="88"/>
      <c r="M67" s="88"/>
      <c r="N67" s="88"/>
    </row>
    <row r="68" spans="1:14" s="8" customFormat="1" ht="13.5" thickBot="1">
      <c r="A68" s="85" t="s">
        <v>81</v>
      </c>
      <c r="B68" s="85" t="s">
        <v>78</v>
      </c>
      <c r="C68" s="89"/>
      <c r="D68" s="89"/>
      <c r="E68" s="89"/>
      <c r="F68" s="89"/>
      <c r="G68" s="89"/>
      <c r="H68" s="89"/>
      <c r="I68" s="89"/>
      <c r="J68" s="89">
        <v>16500</v>
      </c>
      <c r="K68" s="89">
        <v>20100</v>
      </c>
      <c r="L68" s="89">
        <v>948</v>
      </c>
      <c r="M68" s="89">
        <v>971</v>
      </c>
      <c r="N68" s="89">
        <v>942</v>
      </c>
    </row>
    <row r="69" spans="1:14" s="8" customFormat="1" ht="12.75">
      <c r="A69" s="83" t="s">
        <v>82</v>
      </c>
      <c r="B69" s="83" t="s">
        <v>83</v>
      </c>
      <c r="C69" s="87">
        <v>33300</v>
      </c>
      <c r="D69" s="87">
        <v>32600</v>
      </c>
      <c r="E69" s="87">
        <v>26600</v>
      </c>
      <c r="F69" s="87">
        <v>25000</v>
      </c>
      <c r="G69" s="87">
        <v>24800</v>
      </c>
      <c r="H69" s="87"/>
      <c r="I69" s="87"/>
      <c r="J69" s="87"/>
      <c r="K69" s="87"/>
      <c r="L69" s="87"/>
      <c r="M69" s="87"/>
      <c r="N69" s="87"/>
    </row>
    <row r="70" spans="1:14" s="8" customFormat="1" ht="12.75">
      <c r="A70" s="84" t="s">
        <v>84</v>
      </c>
      <c r="B70" s="84" t="s">
        <v>83</v>
      </c>
      <c r="C70" s="88"/>
      <c r="D70" s="88"/>
      <c r="E70" s="88"/>
      <c r="F70" s="88"/>
      <c r="G70" s="88"/>
      <c r="H70" s="88">
        <v>633</v>
      </c>
      <c r="I70" s="88"/>
      <c r="J70" s="88"/>
      <c r="K70" s="88"/>
      <c r="L70" s="88"/>
      <c r="M70" s="88"/>
      <c r="N70" s="88"/>
    </row>
    <row r="71" spans="1:14" s="8" customFormat="1" ht="12.75">
      <c r="A71" s="84" t="s">
        <v>85</v>
      </c>
      <c r="B71" s="84" t="s">
        <v>83</v>
      </c>
      <c r="C71" s="88"/>
      <c r="D71" s="88"/>
      <c r="E71" s="88"/>
      <c r="F71" s="88"/>
      <c r="G71" s="88"/>
      <c r="H71" s="88"/>
      <c r="I71" s="88">
        <v>649</v>
      </c>
      <c r="J71" s="88"/>
      <c r="K71" s="88"/>
      <c r="L71" s="88"/>
      <c r="M71" s="88"/>
      <c r="N71" s="88"/>
    </row>
    <row r="72" spans="1:14" s="8" customFormat="1" ht="13.5" thickBot="1">
      <c r="A72" s="85" t="s">
        <v>86</v>
      </c>
      <c r="B72" s="85" t="s">
        <v>83</v>
      </c>
      <c r="C72" s="89"/>
      <c r="D72" s="89"/>
      <c r="E72" s="89"/>
      <c r="F72" s="89"/>
      <c r="G72" s="89"/>
      <c r="H72" s="89"/>
      <c r="I72" s="89"/>
      <c r="J72" s="89">
        <v>16200</v>
      </c>
      <c r="K72" s="89">
        <v>19600</v>
      </c>
      <c r="L72" s="89">
        <v>922</v>
      </c>
      <c r="M72" s="89">
        <v>944</v>
      </c>
      <c r="N72" s="89">
        <v>917</v>
      </c>
    </row>
    <row r="73" spans="1:14" s="8" customFormat="1" ht="12.75">
      <c r="A73" s="83" t="s">
        <v>87</v>
      </c>
      <c r="B73" s="83" t="s">
        <v>88</v>
      </c>
      <c r="C73" s="87">
        <v>32900</v>
      </c>
      <c r="D73" s="87">
        <v>32200</v>
      </c>
      <c r="E73" s="87">
        <v>26100</v>
      </c>
      <c r="F73" s="87">
        <v>24700</v>
      </c>
      <c r="G73" s="87">
        <v>24500</v>
      </c>
      <c r="H73" s="87"/>
      <c r="I73" s="87"/>
      <c r="J73" s="87"/>
      <c r="K73" s="87"/>
      <c r="L73" s="87"/>
      <c r="M73" s="87"/>
      <c r="N73" s="87"/>
    </row>
    <row r="74" spans="1:14" s="8" customFormat="1" ht="12.75">
      <c r="A74" s="84" t="s">
        <v>89</v>
      </c>
      <c r="B74" s="84" t="s">
        <v>88</v>
      </c>
      <c r="C74" s="88"/>
      <c r="D74" s="88"/>
      <c r="E74" s="88"/>
      <c r="F74" s="88"/>
      <c r="G74" s="88"/>
      <c r="H74" s="88">
        <v>630</v>
      </c>
      <c r="I74" s="88"/>
      <c r="J74" s="88"/>
      <c r="K74" s="88"/>
      <c r="L74" s="88"/>
      <c r="M74" s="88"/>
      <c r="N74" s="88"/>
    </row>
    <row r="75" spans="1:14" s="8" customFormat="1" ht="12.75">
      <c r="A75" s="84" t="s">
        <v>90</v>
      </c>
      <c r="B75" s="84" t="s">
        <v>88</v>
      </c>
      <c r="C75" s="88"/>
      <c r="D75" s="88"/>
      <c r="E75" s="88"/>
      <c r="F75" s="88"/>
      <c r="G75" s="88"/>
      <c r="H75" s="88"/>
      <c r="I75" s="88">
        <v>645</v>
      </c>
      <c r="J75" s="88"/>
      <c r="K75" s="88"/>
      <c r="L75" s="88"/>
      <c r="M75" s="88"/>
      <c r="N75" s="88"/>
    </row>
    <row r="76" spans="1:14" s="8" customFormat="1" ht="13.5" thickBot="1">
      <c r="A76" s="85" t="s">
        <v>91</v>
      </c>
      <c r="B76" s="85" t="s">
        <v>88</v>
      </c>
      <c r="C76" s="89"/>
      <c r="D76" s="89"/>
      <c r="E76" s="89"/>
      <c r="F76" s="89"/>
      <c r="G76" s="89"/>
      <c r="H76" s="89"/>
      <c r="I76" s="89"/>
      <c r="J76" s="89">
        <v>15700</v>
      </c>
      <c r="K76" s="89">
        <v>19100</v>
      </c>
      <c r="L76" s="89">
        <v>895</v>
      </c>
      <c r="M76" s="89">
        <v>920</v>
      </c>
      <c r="N76" s="89">
        <v>888</v>
      </c>
    </row>
    <row r="77" spans="1:14" s="8" customFormat="1" ht="12.75">
      <c r="A77" s="83" t="s">
        <v>92</v>
      </c>
      <c r="B77" s="83" t="s">
        <v>93</v>
      </c>
      <c r="C77" s="87">
        <v>32900</v>
      </c>
      <c r="D77" s="87">
        <v>32200</v>
      </c>
      <c r="E77" s="87">
        <v>26000</v>
      </c>
      <c r="F77" s="87">
        <v>24700</v>
      </c>
      <c r="G77" s="87">
        <v>24400</v>
      </c>
      <c r="H77" s="87"/>
      <c r="I77" s="87"/>
      <c r="J77" s="87"/>
      <c r="K77" s="87"/>
      <c r="L77" s="87"/>
      <c r="M77" s="87"/>
      <c r="N77" s="87"/>
    </row>
    <row r="78" spans="1:14" s="8" customFormat="1" ht="12.75">
      <c r="A78" s="84" t="s">
        <v>94</v>
      </c>
      <c r="B78" s="84" t="s">
        <v>93</v>
      </c>
      <c r="C78" s="88"/>
      <c r="D78" s="88"/>
      <c r="E78" s="88"/>
      <c r="F78" s="88"/>
      <c r="G78" s="88"/>
      <c r="H78" s="88">
        <v>631</v>
      </c>
      <c r="I78" s="88"/>
      <c r="J78" s="88"/>
      <c r="K78" s="88"/>
      <c r="L78" s="88"/>
      <c r="M78" s="88"/>
      <c r="N78" s="88"/>
    </row>
    <row r="79" spans="1:14" s="8" customFormat="1" ht="12.75">
      <c r="A79" s="84" t="s">
        <v>95</v>
      </c>
      <c r="B79" s="84" t="s">
        <v>93</v>
      </c>
      <c r="C79" s="88"/>
      <c r="D79" s="88"/>
      <c r="E79" s="88"/>
      <c r="F79" s="88"/>
      <c r="G79" s="88"/>
      <c r="H79" s="88"/>
      <c r="I79" s="88">
        <v>651</v>
      </c>
      <c r="J79" s="88"/>
      <c r="K79" s="88"/>
      <c r="L79" s="88"/>
      <c r="M79" s="88"/>
      <c r="N79" s="88"/>
    </row>
    <row r="80" spans="1:14" s="8" customFormat="1" ht="13.5" thickBot="1">
      <c r="A80" s="85" t="s">
        <v>96</v>
      </c>
      <c r="B80" s="85" t="s">
        <v>93</v>
      </c>
      <c r="C80" s="89"/>
      <c r="D80" s="89"/>
      <c r="E80" s="89"/>
      <c r="F80" s="89"/>
      <c r="G80" s="89"/>
      <c r="H80" s="89"/>
      <c r="I80" s="89"/>
      <c r="J80" s="89">
        <v>15700</v>
      </c>
      <c r="K80" s="89">
        <v>19000</v>
      </c>
      <c r="L80" s="89">
        <v>891</v>
      </c>
      <c r="M80" s="89">
        <v>911</v>
      </c>
      <c r="N80" s="89">
        <v>886</v>
      </c>
    </row>
    <row r="81" spans="1:14" s="8" customFormat="1" ht="12.75">
      <c r="A81" s="83" t="s">
        <v>97</v>
      </c>
      <c r="B81" s="83" t="s">
        <v>98</v>
      </c>
      <c r="C81" s="87">
        <v>33100</v>
      </c>
      <c r="D81" s="87">
        <v>32400</v>
      </c>
      <c r="E81" s="87">
        <v>26200</v>
      </c>
      <c r="F81" s="87">
        <v>24900</v>
      </c>
      <c r="G81" s="87">
        <v>24700</v>
      </c>
      <c r="H81" s="87"/>
      <c r="I81" s="87"/>
      <c r="J81" s="87"/>
      <c r="K81" s="87"/>
      <c r="L81" s="87"/>
      <c r="M81" s="87"/>
      <c r="N81" s="87"/>
    </row>
    <row r="82" spans="1:14" s="8" customFormat="1" ht="12.75">
      <c r="A82" s="84" t="s">
        <v>99</v>
      </c>
      <c r="B82" s="84" t="s">
        <v>98</v>
      </c>
      <c r="C82" s="88"/>
      <c r="D82" s="88"/>
      <c r="E82" s="88"/>
      <c r="F82" s="88"/>
      <c r="G82" s="88"/>
      <c r="H82" s="88">
        <v>634</v>
      </c>
      <c r="I82" s="88"/>
      <c r="J82" s="88"/>
      <c r="K82" s="88"/>
      <c r="L82" s="88"/>
      <c r="M82" s="88"/>
      <c r="N82" s="88"/>
    </row>
    <row r="83" spans="1:14" s="8" customFormat="1" ht="12.75">
      <c r="A83" s="84" t="s">
        <v>100</v>
      </c>
      <c r="B83" s="84" t="s">
        <v>98</v>
      </c>
      <c r="C83" s="88"/>
      <c r="D83" s="88"/>
      <c r="E83" s="88"/>
      <c r="F83" s="88"/>
      <c r="G83" s="88"/>
      <c r="H83" s="88"/>
      <c r="I83" s="88">
        <v>659</v>
      </c>
      <c r="J83" s="88"/>
      <c r="K83" s="88"/>
      <c r="L83" s="88"/>
      <c r="M83" s="88"/>
      <c r="N83" s="88"/>
    </row>
    <row r="84" spans="1:14" s="8" customFormat="1" ht="13.5" thickBot="1">
      <c r="A84" s="85" t="s">
        <v>101</v>
      </c>
      <c r="B84" s="85" t="s">
        <v>98</v>
      </c>
      <c r="C84" s="89"/>
      <c r="D84" s="89"/>
      <c r="E84" s="89"/>
      <c r="F84" s="89"/>
      <c r="G84" s="89"/>
      <c r="H84" s="89"/>
      <c r="I84" s="89"/>
      <c r="J84" s="89">
        <v>15900</v>
      </c>
      <c r="K84" s="89">
        <v>19300</v>
      </c>
      <c r="L84" s="89">
        <v>903</v>
      </c>
      <c r="M84" s="89">
        <v>915</v>
      </c>
      <c r="N84" s="89">
        <v>900</v>
      </c>
    </row>
    <row r="85" spans="1:14" s="8" customFormat="1" ht="12.75">
      <c r="A85" s="83" t="s">
        <v>102</v>
      </c>
      <c r="B85" s="83" t="s">
        <v>103</v>
      </c>
      <c r="C85" s="87">
        <v>33400</v>
      </c>
      <c r="D85" s="87">
        <v>32700</v>
      </c>
      <c r="E85" s="87">
        <v>26300</v>
      </c>
      <c r="F85" s="87">
        <v>25000</v>
      </c>
      <c r="G85" s="87">
        <v>24800</v>
      </c>
      <c r="H85" s="87"/>
      <c r="I85" s="87"/>
      <c r="J85" s="87"/>
      <c r="K85" s="87"/>
      <c r="L85" s="87"/>
      <c r="M85" s="87"/>
      <c r="N85" s="87"/>
    </row>
    <row r="86" spans="1:14" s="8" customFormat="1" ht="12.75">
      <c r="A86" s="84" t="s">
        <v>104</v>
      </c>
      <c r="B86" s="84" t="s">
        <v>103</v>
      </c>
      <c r="C86" s="88"/>
      <c r="D86" s="88"/>
      <c r="E86" s="88"/>
      <c r="F86" s="88"/>
      <c r="G86" s="88"/>
      <c r="H86" s="88"/>
      <c r="I86" s="88">
        <v>665</v>
      </c>
      <c r="J86" s="88"/>
      <c r="K86" s="88"/>
      <c r="L86" s="88"/>
      <c r="M86" s="88"/>
      <c r="N86" s="88"/>
    </row>
    <row r="87" spans="1:14" s="8" customFormat="1" ht="13.5" thickBot="1">
      <c r="A87" s="85" t="s">
        <v>105</v>
      </c>
      <c r="B87" s="85" t="s">
        <v>103</v>
      </c>
      <c r="C87" s="89"/>
      <c r="D87" s="89"/>
      <c r="E87" s="89"/>
      <c r="F87" s="89"/>
      <c r="G87" s="89"/>
      <c r="H87" s="89"/>
      <c r="I87" s="89"/>
      <c r="J87" s="89">
        <v>16000</v>
      </c>
      <c r="K87" s="89">
        <v>19400</v>
      </c>
      <c r="L87" s="89">
        <v>909</v>
      </c>
      <c r="M87" s="89">
        <v>921</v>
      </c>
      <c r="N87" s="89">
        <v>907</v>
      </c>
    </row>
    <row r="88" spans="1:14" s="8" customFormat="1" ht="12.75">
      <c r="A88" s="83" t="s">
        <v>106</v>
      </c>
      <c r="B88" s="83" t="s">
        <v>107</v>
      </c>
      <c r="C88" s="87">
        <v>33700</v>
      </c>
      <c r="D88" s="87">
        <v>33000</v>
      </c>
      <c r="E88" s="87">
        <v>26500</v>
      </c>
      <c r="F88" s="87">
        <v>25200</v>
      </c>
      <c r="G88" s="87">
        <v>25000</v>
      </c>
      <c r="H88" s="87"/>
      <c r="I88" s="87"/>
      <c r="J88" s="87"/>
      <c r="K88" s="87"/>
      <c r="L88" s="87"/>
      <c r="M88" s="87"/>
      <c r="N88" s="87"/>
    </row>
    <row r="89" spans="1:14" s="8" customFormat="1" ht="12.75">
      <c r="A89" s="84" t="s">
        <v>108</v>
      </c>
      <c r="B89" s="84" t="s">
        <v>107</v>
      </c>
      <c r="C89" s="88"/>
      <c r="D89" s="88"/>
      <c r="E89" s="88"/>
      <c r="F89" s="88"/>
      <c r="G89" s="88"/>
      <c r="H89" s="88"/>
      <c r="I89" s="88">
        <v>667</v>
      </c>
      <c r="J89" s="88"/>
      <c r="K89" s="88"/>
      <c r="L89" s="88"/>
      <c r="M89" s="88"/>
      <c r="N89" s="88"/>
    </row>
    <row r="90" spans="1:14" s="8" customFormat="1" ht="13.5" thickBot="1">
      <c r="A90" s="85" t="s">
        <v>109</v>
      </c>
      <c r="B90" s="85" t="s">
        <v>107</v>
      </c>
      <c r="C90" s="89"/>
      <c r="D90" s="89"/>
      <c r="E90" s="89"/>
      <c r="F90" s="89"/>
      <c r="G90" s="89"/>
      <c r="H90" s="89"/>
      <c r="I90" s="89"/>
      <c r="J90" s="89">
        <v>16200</v>
      </c>
      <c r="K90" s="89">
        <v>19700</v>
      </c>
      <c r="L90" s="89">
        <v>923</v>
      </c>
      <c r="M90" s="89">
        <v>928</v>
      </c>
      <c r="N90" s="89">
        <v>922</v>
      </c>
    </row>
    <row r="91" spans="1:14" s="8" customFormat="1" ht="12.75">
      <c r="A91" s="83" t="s">
        <v>110</v>
      </c>
      <c r="B91" s="83" t="s">
        <v>111</v>
      </c>
      <c r="C91" s="87">
        <v>34000</v>
      </c>
      <c r="D91" s="87">
        <v>33300</v>
      </c>
      <c r="E91" s="87">
        <v>26600</v>
      </c>
      <c r="F91" s="87">
        <v>25200</v>
      </c>
      <c r="G91" s="87">
        <v>25000</v>
      </c>
      <c r="H91" s="87"/>
      <c r="I91" s="87"/>
      <c r="J91" s="87"/>
      <c r="K91" s="87"/>
      <c r="L91" s="87"/>
      <c r="M91" s="87"/>
      <c r="N91" s="87"/>
    </row>
    <row r="92" spans="1:14" s="8" customFormat="1" ht="13.5" thickBot="1">
      <c r="A92" s="85" t="s">
        <v>112</v>
      </c>
      <c r="B92" s="85" t="s">
        <v>111</v>
      </c>
      <c r="C92" s="89"/>
      <c r="D92" s="89"/>
      <c r="E92" s="89"/>
      <c r="F92" s="89"/>
      <c r="G92" s="89"/>
      <c r="H92" s="89"/>
      <c r="I92" s="89"/>
      <c r="J92" s="89">
        <v>16300</v>
      </c>
      <c r="K92" s="89">
        <v>19900</v>
      </c>
      <c r="L92" s="89">
        <v>934</v>
      </c>
      <c r="M92" s="89">
        <v>932</v>
      </c>
      <c r="N92" s="89">
        <v>935</v>
      </c>
    </row>
    <row r="93" spans="1:14" s="8" customFormat="1" ht="12.75">
      <c r="A93" s="83" t="s">
        <v>113</v>
      </c>
      <c r="B93" s="83" t="s">
        <v>114</v>
      </c>
      <c r="C93" s="87">
        <v>34200</v>
      </c>
      <c r="D93" s="87">
        <v>33500</v>
      </c>
      <c r="E93" s="87">
        <v>26700</v>
      </c>
      <c r="F93" s="87">
        <v>25300</v>
      </c>
      <c r="G93" s="87">
        <v>25100</v>
      </c>
      <c r="H93" s="87"/>
      <c r="I93" s="87"/>
      <c r="J93" s="87"/>
      <c r="K93" s="87"/>
      <c r="L93" s="87"/>
      <c r="M93" s="87"/>
      <c r="N93" s="87"/>
    </row>
    <row r="94" spans="1:14" s="8" customFormat="1" ht="12.75">
      <c r="A94" s="84" t="s">
        <v>115</v>
      </c>
      <c r="B94" s="84" t="s">
        <v>114</v>
      </c>
      <c r="C94" s="88"/>
      <c r="D94" s="88"/>
      <c r="E94" s="88"/>
      <c r="F94" s="88"/>
      <c r="G94" s="88"/>
      <c r="H94" s="88">
        <v>638</v>
      </c>
      <c r="I94" s="88"/>
      <c r="J94" s="88"/>
      <c r="K94" s="88"/>
      <c r="L94" s="88"/>
      <c r="M94" s="88"/>
      <c r="N94" s="88"/>
    </row>
    <row r="95" spans="1:14" s="8" customFormat="1" ht="12.75">
      <c r="A95" s="84" t="s">
        <v>116</v>
      </c>
      <c r="B95" s="84" t="s">
        <v>114</v>
      </c>
      <c r="C95" s="88"/>
      <c r="D95" s="88"/>
      <c r="E95" s="88"/>
      <c r="F95" s="88"/>
      <c r="G95" s="88"/>
      <c r="H95" s="88"/>
      <c r="I95" s="88">
        <v>671</v>
      </c>
      <c r="J95" s="88"/>
      <c r="K95" s="88"/>
      <c r="L95" s="88"/>
      <c r="M95" s="88"/>
      <c r="N95" s="88"/>
    </row>
    <row r="96" spans="1:14" s="8" customFormat="1" ht="13.5" thickBot="1">
      <c r="A96" s="85" t="s">
        <v>117</v>
      </c>
      <c r="B96" s="85" t="s">
        <v>114</v>
      </c>
      <c r="C96" s="89"/>
      <c r="D96" s="89"/>
      <c r="E96" s="89"/>
      <c r="F96" s="89"/>
      <c r="G96" s="89"/>
      <c r="H96" s="89"/>
      <c r="I96" s="89"/>
      <c r="J96" s="89">
        <v>16800</v>
      </c>
      <c r="K96" s="89">
        <v>20400</v>
      </c>
      <c r="L96" s="89">
        <v>962</v>
      </c>
      <c r="M96" s="89">
        <v>952</v>
      </c>
      <c r="N96" s="89">
        <v>965</v>
      </c>
    </row>
    <row r="97" spans="1:14" s="8" customFormat="1" ht="12.75">
      <c r="A97" s="83" t="s">
        <v>118</v>
      </c>
      <c r="B97" s="83" t="s">
        <v>119</v>
      </c>
      <c r="C97" s="87">
        <v>34200</v>
      </c>
      <c r="D97" s="87">
        <v>33500</v>
      </c>
      <c r="E97" s="87">
        <v>26900</v>
      </c>
      <c r="F97" s="87">
        <v>25400</v>
      </c>
      <c r="G97" s="87">
        <v>25200</v>
      </c>
      <c r="H97" s="87"/>
      <c r="I97" s="87"/>
      <c r="J97" s="87"/>
      <c r="K97" s="87"/>
      <c r="L97" s="87"/>
      <c r="M97" s="87"/>
      <c r="N97" s="87"/>
    </row>
    <row r="98" spans="1:14" s="8" customFormat="1" ht="12.75">
      <c r="A98" s="84" t="s">
        <v>120</v>
      </c>
      <c r="B98" s="84" t="s">
        <v>119</v>
      </c>
      <c r="C98" s="88"/>
      <c r="D98" s="88"/>
      <c r="E98" s="88"/>
      <c r="F98" s="88"/>
      <c r="G98" s="88"/>
      <c r="H98" s="88">
        <v>642</v>
      </c>
      <c r="I98" s="88"/>
      <c r="J98" s="88"/>
      <c r="K98" s="88"/>
      <c r="L98" s="88"/>
      <c r="M98" s="88"/>
      <c r="N98" s="88"/>
    </row>
    <row r="99" spans="1:14" s="8" customFormat="1" ht="12.75">
      <c r="A99" s="84" t="s">
        <v>121</v>
      </c>
      <c r="B99" s="84" t="s">
        <v>119</v>
      </c>
      <c r="C99" s="88"/>
      <c r="D99" s="88"/>
      <c r="E99" s="88"/>
      <c r="F99" s="88"/>
      <c r="G99" s="88"/>
      <c r="H99" s="88"/>
      <c r="I99" s="88">
        <v>675</v>
      </c>
      <c r="J99" s="88"/>
      <c r="K99" s="88"/>
      <c r="L99" s="88"/>
      <c r="M99" s="88"/>
      <c r="N99" s="88"/>
    </row>
    <row r="100" spans="1:14" s="8" customFormat="1" ht="13.5" thickBot="1">
      <c r="A100" s="85" t="s">
        <v>122</v>
      </c>
      <c r="B100" s="85" t="s">
        <v>119</v>
      </c>
      <c r="C100" s="89"/>
      <c r="D100" s="89"/>
      <c r="E100" s="89"/>
      <c r="F100" s="89"/>
      <c r="G100" s="89"/>
      <c r="H100" s="89"/>
      <c r="I100" s="89"/>
      <c r="J100" s="89">
        <v>17200</v>
      </c>
      <c r="K100" s="89">
        <v>21000</v>
      </c>
      <c r="L100" s="89">
        <v>994</v>
      </c>
      <c r="M100" s="89">
        <v>977</v>
      </c>
      <c r="N100" s="89">
        <v>999</v>
      </c>
    </row>
    <row r="101" spans="1:14" s="8" customFormat="1" ht="12.75">
      <c r="A101" s="83" t="s">
        <v>123</v>
      </c>
      <c r="B101" s="83" t="s">
        <v>124</v>
      </c>
      <c r="C101" s="87">
        <v>34100</v>
      </c>
      <c r="D101" s="87">
        <v>33400</v>
      </c>
      <c r="E101" s="87">
        <v>26900</v>
      </c>
      <c r="F101" s="87">
        <v>25500</v>
      </c>
      <c r="G101" s="87">
        <v>25300</v>
      </c>
      <c r="H101" s="87"/>
      <c r="I101" s="87"/>
      <c r="J101" s="87"/>
      <c r="K101" s="87"/>
      <c r="L101" s="87"/>
      <c r="M101" s="87"/>
      <c r="N101" s="87"/>
    </row>
    <row r="102" spans="1:14" s="8" customFormat="1" ht="12.75">
      <c r="A102" s="84" t="s">
        <v>125</v>
      </c>
      <c r="B102" s="84" t="s">
        <v>124</v>
      </c>
      <c r="C102" s="88"/>
      <c r="D102" s="88"/>
      <c r="E102" s="88"/>
      <c r="F102" s="88"/>
      <c r="G102" s="88"/>
      <c r="H102" s="88">
        <v>641</v>
      </c>
      <c r="I102" s="88"/>
      <c r="J102" s="88"/>
      <c r="K102" s="88"/>
      <c r="L102" s="88"/>
      <c r="M102" s="88"/>
      <c r="N102" s="88"/>
    </row>
    <row r="103" spans="1:14" s="8" customFormat="1" ht="12.75">
      <c r="A103" s="84" t="s">
        <v>126</v>
      </c>
      <c r="B103" s="84" t="s">
        <v>124</v>
      </c>
      <c r="C103" s="88"/>
      <c r="D103" s="88"/>
      <c r="E103" s="88"/>
      <c r="F103" s="88"/>
      <c r="G103" s="88"/>
      <c r="H103" s="88"/>
      <c r="I103" s="88">
        <v>674</v>
      </c>
      <c r="J103" s="88"/>
      <c r="K103" s="88"/>
      <c r="L103" s="88"/>
      <c r="M103" s="88"/>
      <c r="N103" s="88"/>
    </row>
    <row r="104" spans="1:14" s="8" customFormat="1" ht="13.5" thickBot="1">
      <c r="A104" s="85" t="s">
        <v>127</v>
      </c>
      <c r="B104" s="85" t="s">
        <v>124</v>
      </c>
      <c r="C104" s="89"/>
      <c r="D104" s="89"/>
      <c r="E104" s="89"/>
      <c r="F104" s="89"/>
      <c r="G104" s="89"/>
      <c r="H104" s="89"/>
      <c r="I104" s="89"/>
      <c r="J104" s="89">
        <v>17500</v>
      </c>
      <c r="K104" s="89">
        <v>21300</v>
      </c>
      <c r="L104" s="89">
        <v>1012</v>
      </c>
      <c r="M104" s="89">
        <v>995</v>
      </c>
      <c r="N104" s="89">
        <v>1016</v>
      </c>
    </row>
    <row r="105" spans="1:14" s="8" customFormat="1" ht="12.75">
      <c r="A105" s="83" t="s">
        <v>128</v>
      </c>
      <c r="B105" s="83" t="s">
        <v>129</v>
      </c>
      <c r="C105" s="87">
        <v>34000</v>
      </c>
      <c r="D105" s="87">
        <v>33300</v>
      </c>
      <c r="E105" s="87">
        <v>27100</v>
      </c>
      <c r="F105" s="87">
        <v>25700</v>
      </c>
      <c r="G105" s="87">
        <v>25400</v>
      </c>
      <c r="H105" s="87"/>
      <c r="I105" s="87"/>
      <c r="J105" s="87"/>
      <c r="K105" s="87"/>
      <c r="L105" s="87"/>
      <c r="M105" s="87"/>
      <c r="N105" s="87"/>
    </row>
    <row r="106" spans="1:14" s="8" customFormat="1" ht="12.75">
      <c r="A106" s="84" t="s">
        <v>130</v>
      </c>
      <c r="B106" s="84" t="s">
        <v>129</v>
      </c>
      <c r="C106" s="88"/>
      <c r="D106" s="88"/>
      <c r="E106" s="88"/>
      <c r="F106" s="88"/>
      <c r="G106" s="88"/>
      <c r="H106" s="88"/>
      <c r="I106" s="88">
        <v>672</v>
      </c>
      <c r="J106" s="88"/>
      <c r="K106" s="88"/>
      <c r="L106" s="88"/>
      <c r="M106" s="88"/>
      <c r="N106" s="88"/>
    </row>
    <row r="107" spans="1:14" s="8" customFormat="1" ht="13.5" thickBot="1">
      <c r="A107" s="85" t="s">
        <v>131</v>
      </c>
      <c r="B107" s="85" t="s">
        <v>129</v>
      </c>
      <c r="C107" s="89"/>
      <c r="D107" s="89"/>
      <c r="E107" s="89"/>
      <c r="F107" s="89"/>
      <c r="G107" s="89"/>
      <c r="H107" s="89"/>
      <c r="I107" s="89"/>
      <c r="J107" s="89">
        <v>17500</v>
      </c>
      <c r="K107" s="89">
        <v>21300</v>
      </c>
      <c r="L107" s="89">
        <v>1010</v>
      </c>
      <c r="M107" s="89">
        <v>1009</v>
      </c>
      <c r="N107" s="89">
        <v>1011</v>
      </c>
    </row>
    <row r="108" spans="1:14" s="8" customFormat="1" ht="12.75">
      <c r="A108" s="83" t="s">
        <v>132</v>
      </c>
      <c r="B108" s="83" t="s">
        <v>133</v>
      </c>
      <c r="C108" s="87">
        <v>34200</v>
      </c>
      <c r="D108" s="87">
        <v>33500</v>
      </c>
      <c r="E108" s="87">
        <v>27300</v>
      </c>
      <c r="F108" s="87">
        <v>25900</v>
      </c>
      <c r="G108" s="87">
        <v>25700</v>
      </c>
      <c r="H108" s="87"/>
      <c r="I108" s="87"/>
      <c r="J108" s="87"/>
      <c r="K108" s="87"/>
      <c r="L108" s="87"/>
      <c r="M108" s="87"/>
      <c r="N108" s="87"/>
    </row>
    <row r="109" spans="1:14" s="8" customFormat="1" ht="12.75">
      <c r="A109" s="84" t="s">
        <v>134</v>
      </c>
      <c r="B109" s="84" t="s">
        <v>133</v>
      </c>
      <c r="C109" s="88"/>
      <c r="D109" s="88"/>
      <c r="E109" s="88"/>
      <c r="F109" s="88"/>
      <c r="G109" s="88"/>
      <c r="H109" s="88"/>
      <c r="I109" s="88">
        <v>669</v>
      </c>
      <c r="J109" s="88"/>
      <c r="K109" s="88"/>
      <c r="L109" s="88"/>
      <c r="M109" s="88"/>
      <c r="N109" s="88"/>
    </row>
    <row r="110" spans="1:14" s="8" customFormat="1" ht="13.5" thickBot="1">
      <c r="A110" s="85" t="s">
        <v>135</v>
      </c>
      <c r="B110" s="85" t="s">
        <v>133</v>
      </c>
      <c r="C110" s="89"/>
      <c r="D110" s="89"/>
      <c r="E110" s="89"/>
      <c r="F110" s="89"/>
      <c r="G110" s="89"/>
      <c r="H110" s="89"/>
      <c r="I110" s="89"/>
      <c r="J110" s="89">
        <v>17300</v>
      </c>
      <c r="K110" s="89">
        <v>21100</v>
      </c>
      <c r="L110" s="89">
        <v>999</v>
      </c>
      <c r="M110" s="89">
        <v>1021</v>
      </c>
      <c r="N110" s="89">
        <v>993</v>
      </c>
    </row>
    <row r="111" spans="1:14" s="8" customFormat="1" ht="12.75">
      <c r="A111" s="83" t="s">
        <v>136</v>
      </c>
      <c r="B111" s="83" t="s">
        <v>137</v>
      </c>
      <c r="C111" s="87">
        <v>34600</v>
      </c>
      <c r="D111" s="87">
        <v>33900</v>
      </c>
      <c r="E111" s="87">
        <v>27600</v>
      </c>
      <c r="F111" s="87">
        <v>26100</v>
      </c>
      <c r="G111" s="87">
        <v>25900</v>
      </c>
      <c r="H111" s="87"/>
      <c r="I111" s="87"/>
      <c r="J111" s="87"/>
      <c r="K111" s="87"/>
      <c r="L111" s="87"/>
      <c r="M111" s="87"/>
      <c r="N111" s="87"/>
    </row>
    <row r="112" spans="1:14" s="8" customFormat="1" ht="12.75">
      <c r="A112" s="84" t="s">
        <v>138</v>
      </c>
      <c r="B112" s="84" t="s">
        <v>137</v>
      </c>
      <c r="C112" s="88"/>
      <c r="D112" s="88"/>
      <c r="E112" s="88"/>
      <c r="F112" s="88"/>
      <c r="G112" s="88"/>
      <c r="H112" s="88">
        <v>645</v>
      </c>
      <c r="I112" s="88"/>
      <c r="J112" s="88"/>
      <c r="K112" s="88"/>
      <c r="L112" s="88"/>
      <c r="M112" s="88"/>
      <c r="N112" s="88"/>
    </row>
    <row r="113" spans="1:14" s="8" customFormat="1" ht="12.75">
      <c r="A113" s="84" t="s">
        <v>139</v>
      </c>
      <c r="B113" s="84" t="s">
        <v>137</v>
      </c>
      <c r="C113" s="88"/>
      <c r="D113" s="88"/>
      <c r="E113" s="88"/>
      <c r="F113" s="88"/>
      <c r="G113" s="88"/>
      <c r="H113" s="88"/>
      <c r="I113" s="88">
        <v>664</v>
      </c>
      <c r="J113" s="88"/>
      <c r="K113" s="88"/>
      <c r="L113" s="88"/>
      <c r="M113" s="88"/>
      <c r="N113" s="88"/>
    </row>
    <row r="114" spans="1:14" s="8" customFormat="1" ht="13.5" thickBot="1">
      <c r="A114" s="85" t="s">
        <v>140</v>
      </c>
      <c r="B114" s="85" t="s">
        <v>137</v>
      </c>
      <c r="C114" s="89"/>
      <c r="D114" s="89"/>
      <c r="E114" s="89"/>
      <c r="F114" s="89"/>
      <c r="G114" s="89"/>
      <c r="H114" s="89"/>
      <c r="I114" s="89"/>
      <c r="J114" s="89">
        <v>17200</v>
      </c>
      <c r="K114" s="89">
        <v>20900</v>
      </c>
      <c r="L114" s="89">
        <v>990</v>
      </c>
      <c r="M114" s="89">
        <v>1032</v>
      </c>
      <c r="N114" s="89">
        <v>980</v>
      </c>
    </row>
    <row r="115" spans="1:14" s="8" customFormat="1" ht="12.75">
      <c r="A115" s="83" t="s">
        <v>141</v>
      </c>
      <c r="B115" s="83" t="s">
        <v>145</v>
      </c>
      <c r="C115" s="87">
        <v>35000</v>
      </c>
      <c r="D115" s="87">
        <v>34300</v>
      </c>
      <c r="E115" s="87">
        <v>27900</v>
      </c>
      <c r="F115" s="87">
        <v>26400</v>
      </c>
      <c r="G115" s="87">
        <v>26100</v>
      </c>
      <c r="H115" s="87"/>
      <c r="I115" s="87"/>
      <c r="J115" s="87"/>
      <c r="K115" s="87"/>
      <c r="L115" s="87"/>
      <c r="M115" s="87"/>
      <c r="N115" s="87"/>
    </row>
    <row r="116" spans="1:14" s="8" customFormat="1" ht="12.75">
      <c r="A116" s="84" t="s">
        <v>142</v>
      </c>
      <c r="B116" s="84" t="s">
        <v>145</v>
      </c>
      <c r="C116" s="88"/>
      <c r="D116" s="88"/>
      <c r="E116" s="88"/>
      <c r="F116" s="88"/>
      <c r="G116" s="88"/>
      <c r="H116" s="88">
        <v>653</v>
      </c>
      <c r="I116" s="88"/>
      <c r="J116" s="88"/>
      <c r="K116" s="88"/>
      <c r="L116" s="88"/>
      <c r="M116" s="88"/>
      <c r="N116" s="88"/>
    </row>
    <row r="117" spans="1:14" s="8" customFormat="1" ht="12.75">
      <c r="A117" s="84" t="s">
        <v>143</v>
      </c>
      <c r="B117" s="84" t="s">
        <v>145</v>
      </c>
      <c r="C117" s="88"/>
      <c r="D117" s="88"/>
      <c r="E117" s="88"/>
      <c r="F117" s="88"/>
      <c r="G117" s="88"/>
      <c r="H117" s="88"/>
      <c r="I117" s="88">
        <v>666</v>
      </c>
      <c r="J117" s="88"/>
      <c r="K117" s="88"/>
      <c r="L117" s="88"/>
      <c r="M117" s="88"/>
      <c r="N117" s="88"/>
    </row>
    <row r="118" spans="1:14" s="8" customFormat="1" ht="13.5" thickBot="1">
      <c r="A118" s="85" t="s">
        <v>144</v>
      </c>
      <c r="B118" s="85" t="s">
        <v>145</v>
      </c>
      <c r="C118" s="89"/>
      <c r="D118" s="89"/>
      <c r="E118" s="89"/>
      <c r="F118" s="89"/>
      <c r="G118" s="89"/>
      <c r="H118" s="89"/>
      <c r="I118" s="89"/>
      <c r="J118" s="89">
        <v>17200</v>
      </c>
      <c r="K118" s="89">
        <v>20900</v>
      </c>
      <c r="L118" s="89">
        <v>989</v>
      </c>
      <c r="M118" s="89">
        <v>1045</v>
      </c>
      <c r="N118" s="89">
        <v>975</v>
      </c>
    </row>
    <row r="119" spans="1:14" s="8" customFormat="1" ht="12.75">
      <c r="A119" s="83" t="s">
        <v>146</v>
      </c>
      <c r="B119" s="83" t="s">
        <v>150</v>
      </c>
      <c r="C119" s="87">
        <v>35300</v>
      </c>
      <c r="D119" s="87">
        <v>34600</v>
      </c>
      <c r="E119" s="87">
        <v>28000</v>
      </c>
      <c r="F119" s="87">
        <v>26500</v>
      </c>
      <c r="G119" s="87">
        <v>26300</v>
      </c>
      <c r="H119" s="87"/>
      <c r="I119" s="87"/>
      <c r="J119" s="87"/>
      <c r="K119" s="87"/>
      <c r="L119" s="87"/>
      <c r="M119" s="87"/>
      <c r="N119" s="87"/>
    </row>
    <row r="120" spans="1:14" s="8" customFormat="1" ht="12.75">
      <c r="A120" s="84" t="s">
        <v>147</v>
      </c>
      <c r="B120" s="84" t="s">
        <v>150</v>
      </c>
      <c r="C120" s="88"/>
      <c r="D120" s="88"/>
      <c r="E120" s="88"/>
      <c r="F120" s="88"/>
      <c r="G120" s="88"/>
      <c r="H120" s="88">
        <v>658</v>
      </c>
      <c r="I120" s="88"/>
      <c r="J120" s="88"/>
      <c r="K120" s="88"/>
      <c r="L120" s="88"/>
      <c r="M120" s="88"/>
      <c r="N120" s="88"/>
    </row>
    <row r="121" spans="1:14" s="8" customFormat="1" ht="12.75">
      <c r="A121" s="84" t="s">
        <v>148</v>
      </c>
      <c r="B121" s="84" t="s">
        <v>150</v>
      </c>
      <c r="C121" s="88"/>
      <c r="D121" s="88"/>
      <c r="E121" s="88"/>
      <c r="F121" s="88"/>
      <c r="G121" s="88"/>
      <c r="H121" s="88"/>
      <c r="I121" s="88">
        <v>667</v>
      </c>
      <c r="J121" s="88"/>
      <c r="K121" s="88"/>
      <c r="L121" s="88"/>
      <c r="M121" s="88"/>
      <c r="N121" s="88"/>
    </row>
    <row r="122" spans="1:14" s="8" customFormat="1" ht="13.5" thickBot="1">
      <c r="A122" s="85" t="s">
        <v>149</v>
      </c>
      <c r="B122" s="85" t="s">
        <v>150</v>
      </c>
      <c r="C122" s="89"/>
      <c r="D122" s="89"/>
      <c r="E122" s="89"/>
      <c r="F122" s="89"/>
      <c r="G122" s="89"/>
      <c r="H122" s="89"/>
      <c r="I122" s="89"/>
      <c r="J122" s="89">
        <v>17300</v>
      </c>
      <c r="K122" s="89">
        <v>21100</v>
      </c>
      <c r="L122" s="89">
        <v>998</v>
      </c>
      <c r="M122" s="89">
        <v>1055</v>
      </c>
      <c r="N122" s="89">
        <v>984</v>
      </c>
    </row>
    <row r="123" spans="1:14" s="8" customFormat="1" ht="12.75">
      <c r="A123" s="83" t="s">
        <v>151</v>
      </c>
      <c r="B123" s="83" t="s">
        <v>155</v>
      </c>
      <c r="C123" s="87">
        <v>35100</v>
      </c>
      <c r="D123" s="87">
        <v>34500</v>
      </c>
      <c r="E123" s="87">
        <v>28000</v>
      </c>
      <c r="F123" s="87">
        <v>26400</v>
      </c>
      <c r="G123" s="87">
        <v>26300</v>
      </c>
      <c r="H123" s="87"/>
      <c r="I123" s="87"/>
      <c r="J123" s="87"/>
      <c r="K123" s="87"/>
      <c r="L123" s="87"/>
      <c r="M123" s="87"/>
      <c r="N123" s="87"/>
    </row>
    <row r="124" spans="1:14" s="8" customFormat="1" ht="12.75">
      <c r="A124" s="84" t="s">
        <v>152</v>
      </c>
      <c r="B124" s="84" t="s">
        <v>155</v>
      </c>
      <c r="C124" s="88"/>
      <c r="D124" s="88"/>
      <c r="E124" s="88"/>
      <c r="F124" s="88"/>
      <c r="G124" s="88"/>
      <c r="H124" s="88">
        <v>659</v>
      </c>
      <c r="I124" s="88"/>
      <c r="J124" s="88"/>
      <c r="K124" s="88"/>
      <c r="L124" s="88"/>
      <c r="M124" s="88"/>
      <c r="N124" s="88"/>
    </row>
    <row r="125" spans="1:14" s="8" customFormat="1" ht="12.75">
      <c r="A125" s="84" t="s">
        <v>153</v>
      </c>
      <c r="B125" s="84" t="s">
        <v>155</v>
      </c>
      <c r="C125" s="88"/>
      <c r="D125" s="88"/>
      <c r="E125" s="88"/>
      <c r="F125" s="88"/>
      <c r="G125" s="88"/>
      <c r="H125" s="88"/>
      <c r="I125" s="88">
        <v>665</v>
      </c>
      <c r="J125" s="88"/>
      <c r="K125" s="88"/>
      <c r="L125" s="88"/>
      <c r="M125" s="88"/>
      <c r="N125" s="88"/>
    </row>
    <row r="126" spans="1:14" s="8" customFormat="1" ht="13.5" thickBot="1">
      <c r="A126" s="85" t="s">
        <v>154</v>
      </c>
      <c r="B126" s="85" t="s">
        <v>155</v>
      </c>
      <c r="C126" s="89"/>
      <c r="D126" s="89"/>
      <c r="E126" s="89"/>
      <c r="F126" s="89"/>
      <c r="G126" s="89"/>
      <c r="H126" s="89"/>
      <c r="I126" s="89"/>
      <c r="J126" s="89">
        <v>17400</v>
      </c>
      <c r="K126" s="89">
        <v>21100</v>
      </c>
      <c r="L126" s="89">
        <v>1001</v>
      </c>
      <c r="M126" s="89">
        <v>1045</v>
      </c>
      <c r="N126" s="89">
        <v>991</v>
      </c>
    </row>
    <row r="127" spans="1:14" s="8" customFormat="1" ht="12.75">
      <c r="A127" s="83" t="s">
        <v>156</v>
      </c>
      <c r="B127" s="83" t="s">
        <v>160</v>
      </c>
      <c r="C127" s="87">
        <v>35000</v>
      </c>
      <c r="D127" s="87">
        <v>34300</v>
      </c>
      <c r="E127" s="87">
        <v>28100</v>
      </c>
      <c r="F127" s="87">
        <v>26500</v>
      </c>
      <c r="G127" s="87">
        <v>26300</v>
      </c>
      <c r="H127" s="87"/>
      <c r="I127" s="87"/>
      <c r="J127" s="87"/>
      <c r="K127" s="87"/>
      <c r="L127" s="87"/>
      <c r="M127" s="87"/>
      <c r="N127" s="87"/>
    </row>
    <row r="128" spans="1:14" s="8" customFormat="1" ht="12.75">
      <c r="A128" s="84" t="s">
        <v>157</v>
      </c>
      <c r="B128" s="84" t="s">
        <v>160</v>
      </c>
      <c r="C128" s="88"/>
      <c r="D128" s="88"/>
      <c r="E128" s="88"/>
      <c r="F128" s="88"/>
      <c r="G128" s="88"/>
      <c r="H128" s="88">
        <v>657</v>
      </c>
      <c r="I128" s="88"/>
      <c r="J128" s="88"/>
      <c r="K128" s="88"/>
      <c r="L128" s="88"/>
      <c r="M128" s="88"/>
      <c r="N128" s="88"/>
    </row>
    <row r="129" spans="1:14" s="8" customFormat="1" ht="12.75">
      <c r="A129" s="84" t="s">
        <v>158</v>
      </c>
      <c r="B129" s="84" t="s">
        <v>160</v>
      </c>
      <c r="C129" s="88"/>
      <c r="D129" s="88"/>
      <c r="E129" s="88"/>
      <c r="F129" s="88"/>
      <c r="G129" s="88"/>
      <c r="H129" s="88"/>
      <c r="I129" s="88">
        <v>668</v>
      </c>
      <c r="J129" s="88"/>
      <c r="K129" s="88"/>
      <c r="L129" s="88"/>
      <c r="M129" s="88"/>
      <c r="N129" s="88"/>
    </row>
    <row r="130" spans="1:14" s="8" customFormat="1" ht="13.5" thickBot="1">
      <c r="A130" s="85" t="s">
        <v>159</v>
      </c>
      <c r="B130" s="85" t="s">
        <v>160</v>
      </c>
      <c r="C130" s="89"/>
      <c r="D130" s="89"/>
      <c r="E130" s="89"/>
      <c r="F130" s="89"/>
      <c r="G130" s="89"/>
      <c r="H130" s="89"/>
      <c r="I130" s="89"/>
      <c r="J130" s="89">
        <v>17400</v>
      </c>
      <c r="K130" s="89">
        <v>21200</v>
      </c>
      <c r="L130" s="89">
        <v>1007</v>
      </c>
      <c r="M130" s="89">
        <v>1038</v>
      </c>
      <c r="N130" s="89">
        <v>1000</v>
      </c>
    </row>
    <row r="131" spans="1:14" s="8" customFormat="1" ht="12.75">
      <c r="A131" s="83" t="s">
        <v>161</v>
      </c>
      <c r="B131" s="83" t="s">
        <v>165</v>
      </c>
      <c r="C131" s="87">
        <v>35100</v>
      </c>
      <c r="D131" s="87">
        <v>34400</v>
      </c>
      <c r="E131" s="87">
        <v>28300</v>
      </c>
      <c r="F131" s="87">
        <v>26600</v>
      </c>
      <c r="G131" s="87">
        <v>26500</v>
      </c>
      <c r="H131" s="87"/>
      <c r="I131" s="87"/>
      <c r="J131" s="87"/>
      <c r="K131" s="87"/>
      <c r="L131" s="87"/>
      <c r="M131" s="87"/>
      <c r="N131" s="87"/>
    </row>
    <row r="132" spans="1:14" s="8" customFormat="1" ht="12.75">
      <c r="A132" s="84" t="s">
        <v>162</v>
      </c>
      <c r="B132" s="84" t="s">
        <v>165</v>
      </c>
      <c r="C132" s="88"/>
      <c r="D132" s="88"/>
      <c r="E132" s="88"/>
      <c r="F132" s="88"/>
      <c r="G132" s="88"/>
      <c r="H132" s="88">
        <v>655</v>
      </c>
      <c r="I132" s="88"/>
      <c r="J132" s="88"/>
      <c r="K132" s="88"/>
      <c r="L132" s="88"/>
      <c r="M132" s="88"/>
      <c r="N132" s="88"/>
    </row>
    <row r="133" spans="1:14" s="8" customFormat="1" ht="12.75">
      <c r="A133" s="84" t="s">
        <v>163</v>
      </c>
      <c r="B133" s="84" t="s">
        <v>165</v>
      </c>
      <c r="C133" s="88"/>
      <c r="D133" s="88"/>
      <c r="E133" s="88"/>
      <c r="F133" s="88"/>
      <c r="G133" s="88"/>
      <c r="H133" s="88"/>
      <c r="I133" s="88">
        <v>671</v>
      </c>
      <c r="J133" s="88"/>
      <c r="K133" s="88"/>
      <c r="L133" s="88"/>
      <c r="M133" s="88"/>
      <c r="N133" s="88"/>
    </row>
    <row r="134" spans="1:14" s="8" customFormat="1" ht="13.5" thickBot="1">
      <c r="A134" s="85" t="s">
        <v>164</v>
      </c>
      <c r="B134" s="85" t="s">
        <v>165</v>
      </c>
      <c r="C134" s="89"/>
      <c r="D134" s="89"/>
      <c r="E134" s="89"/>
      <c r="F134" s="89"/>
      <c r="G134" s="89"/>
      <c r="H134" s="89"/>
      <c r="I134" s="89"/>
      <c r="J134" s="89">
        <v>17700</v>
      </c>
      <c r="K134" s="89">
        <v>21600</v>
      </c>
      <c r="L134" s="89">
        <v>1025</v>
      </c>
      <c r="M134" s="89">
        <v>1039</v>
      </c>
      <c r="N134" s="89">
        <v>1022</v>
      </c>
    </row>
    <row r="135" spans="1:14" s="8" customFormat="1" ht="12.75">
      <c r="A135" s="83" t="s">
        <v>166</v>
      </c>
      <c r="B135" s="83" t="s">
        <v>170</v>
      </c>
      <c r="C135" s="87">
        <v>35500</v>
      </c>
      <c r="D135" s="87">
        <v>34800</v>
      </c>
      <c r="E135" s="87">
        <v>28700</v>
      </c>
      <c r="F135" s="87">
        <v>27000</v>
      </c>
      <c r="G135" s="87">
        <v>26900</v>
      </c>
      <c r="H135" s="87"/>
      <c r="I135" s="87"/>
      <c r="J135" s="87"/>
      <c r="K135" s="87"/>
      <c r="L135" s="87"/>
      <c r="M135" s="87"/>
      <c r="N135" s="87"/>
    </row>
    <row r="136" spans="1:14" s="8" customFormat="1" ht="12.75">
      <c r="A136" s="84" t="s">
        <v>167</v>
      </c>
      <c r="B136" s="84" t="s">
        <v>170</v>
      </c>
      <c r="C136" s="88"/>
      <c r="D136" s="88"/>
      <c r="E136" s="88"/>
      <c r="F136" s="88"/>
      <c r="G136" s="88"/>
      <c r="H136" s="88">
        <v>656</v>
      </c>
      <c r="I136" s="88"/>
      <c r="J136" s="88"/>
      <c r="K136" s="88"/>
      <c r="L136" s="88"/>
      <c r="M136" s="88"/>
      <c r="N136" s="88"/>
    </row>
    <row r="137" spans="1:14" s="8" customFormat="1" ht="12.75">
      <c r="A137" s="84" t="s">
        <v>168</v>
      </c>
      <c r="B137" s="84" t="s">
        <v>170</v>
      </c>
      <c r="C137" s="88"/>
      <c r="D137" s="88"/>
      <c r="E137" s="88"/>
      <c r="F137" s="88"/>
      <c r="G137" s="88"/>
      <c r="H137" s="88"/>
      <c r="I137" s="88">
        <v>676</v>
      </c>
      <c r="J137" s="88"/>
      <c r="K137" s="88"/>
      <c r="L137" s="88"/>
      <c r="M137" s="88"/>
      <c r="N137" s="88"/>
    </row>
    <row r="138" spans="1:14" s="8" customFormat="1" ht="13.5" thickBot="1">
      <c r="A138" s="85" t="s">
        <v>169</v>
      </c>
      <c r="B138" s="85" t="s">
        <v>170</v>
      </c>
      <c r="C138" s="89"/>
      <c r="D138" s="89"/>
      <c r="E138" s="89"/>
      <c r="F138" s="89"/>
      <c r="G138" s="89"/>
      <c r="H138" s="89"/>
      <c r="I138" s="89"/>
      <c r="J138" s="89">
        <v>18100</v>
      </c>
      <c r="K138" s="89">
        <v>22100</v>
      </c>
      <c r="L138" s="89">
        <v>1053</v>
      </c>
      <c r="M138" s="89">
        <v>1049</v>
      </c>
      <c r="N138" s="89">
        <v>1054</v>
      </c>
    </row>
    <row r="139" spans="1:14" s="8" customFormat="1" ht="12.75">
      <c r="A139" s="83" t="s">
        <v>171</v>
      </c>
      <c r="B139" s="83" t="s">
        <v>175</v>
      </c>
      <c r="C139" s="87">
        <v>35700</v>
      </c>
      <c r="D139" s="87">
        <v>35000</v>
      </c>
      <c r="E139" s="87">
        <v>29000</v>
      </c>
      <c r="F139" s="87">
        <v>27400</v>
      </c>
      <c r="G139" s="87">
        <v>27300</v>
      </c>
      <c r="H139" s="87"/>
      <c r="I139" s="87"/>
      <c r="J139" s="87"/>
      <c r="K139" s="87"/>
      <c r="L139" s="87"/>
      <c r="M139" s="87"/>
      <c r="N139" s="87"/>
    </row>
    <row r="140" spans="1:14" s="8" customFormat="1" ht="12.75">
      <c r="A140" s="84" t="s">
        <v>172</v>
      </c>
      <c r="B140" s="84" t="s">
        <v>175</v>
      </c>
      <c r="C140" s="88"/>
      <c r="D140" s="88"/>
      <c r="E140" s="88"/>
      <c r="F140" s="88"/>
      <c r="G140" s="88"/>
      <c r="H140" s="88">
        <v>657</v>
      </c>
      <c r="I140" s="88"/>
      <c r="J140" s="88"/>
      <c r="K140" s="88"/>
      <c r="L140" s="88"/>
      <c r="M140" s="88"/>
      <c r="N140" s="88"/>
    </row>
    <row r="141" spans="1:14" s="8" customFormat="1" ht="12.75">
      <c r="A141" s="84" t="s">
        <v>173</v>
      </c>
      <c r="B141" s="84" t="s">
        <v>175</v>
      </c>
      <c r="C141" s="88"/>
      <c r="D141" s="88"/>
      <c r="E141" s="88"/>
      <c r="F141" s="88"/>
      <c r="G141" s="88"/>
      <c r="H141" s="88"/>
      <c r="I141" s="88">
        <v>682</v>
      </c>
      <c r="J141" s="88"/>
      <c r="K141" s="88"/>
      <c r="L141" s="88"/>
      <c r="M141" s="88"/>
      <c r="N141" s="88"/>
    </row>
    <row r="142" spans="1:14" s="8" customFormat="1" ht="13.5" thickBot="1">
      <c r="A142" s="85" t="s">
        <v>174</v>
      </c>
      <c r="B142" s="85" t="s">
        <v>175</v>
      </c>
      <c r="C142" s="89"/>
      <c r="D142" s="89"/>
      <c r="E142" s="89"/>
      <c r="F142" s="89"/>
      <c r="G142" s="89"/>
      <c r="H142" s="89"/>
      <c r="I142" s="89"/>
      <c r="J142" s="89">
        <v>18400</v>
      </c>
      <c r="K142" s="89">
        <v>22400</v>
      </c>
      <c r="L142" s="89">
        <v>1070</v>
      </c>
      <c r="M142" s="89">
        <v>1061</v>
      </c>
      <c r="N142" s="89">
        <v>1073</v>
      </c>
    </row>
    <row r="143" spans="1:14" s="8" customFormat="1" ht="12.75">
      <c r="A143" s="83" t="s">
        <v>176</v>
      </c>
      <c r="B143" s="83" t="s">
        <v>179</v>
      </c>
      <c r="C143" s="87">
        <v>35400</v>
      </c>
      <c r="D143" s="87">
        <v>34700</v>
      </c>
      <c r="E143" s="87">
        <v>29200</v>
      </c>
      <c r="F143" s="87">
        <v>27500</v>
      </c>
      <c r="G143" s="87">
        <v>27500</v>
      </c>
      <c r="H143" s="87"/>
      <c r="I143" s="87"/>
      <c r="J143" s="87"/>
      <c r="K143" s="87"/>
      <c r="L143" s="87"/>
      <c r="M143" s="87"/>
      <c r="N143" s="87"/>
    </row>
    <row r="144" spans="1:14" s="8" customFormat="1" ht="12.75">
      <c r="A144" s="84" t="s">
        <v>177</v>
      </c>
      <c r="B144" s="84" t="s">
        <v>179</v>
      </c>
      <c r="C144" s="88"/>
      <c r="D144" s="88"/>
      <c r="E144" s="88"/>
      <c r="F144" s="88"/>
      <c r="G144" s="88"/>
      <c r="H144" s="88"/>
      <c r="I144" s="88">
        <v>683</v>
      </c>
      <c r="J144" s="88"/>
      <c r="K144" s="88"/>
      <c r="L144" s="88"/>
      <c r="M144" s="88"/>
      <c r="N144" s="88"/>
    </row>
    <row r="145" spans="1:14" s="8" customFormat="1" ht="13.5" thickBot="1">
      <c r="A145" s="85" t="s">
        <v>178</v>
      </c>
      <c r="B145" s="85" t="s">
        <v>179</v>
      </c>
      <c r="C145" s="89"/>
      <c r="D145" s="89"/>
      <c r="E145" s="89"/>
      <c r="F145" s="89"/>
      <c r="G145" s="89"/>
      <c r="H145" s="89"/>
      <c r="I145" s="89"/>
      <c r="J145" s="89">
        <v>18500</v>
      </c>
      <c r="K145" s="89">
        <v>22600</v>
      </c>
      <c r="L145" s="89">
        <v>1078</v>
      </c>
      <c r="M145" s="89">
        <v>1055</v>
      </c>
      <c r="N145" s="89">
        <v>1084</v>
      </c>
    </row>
    <row r="146" spans="1:14" s="8" customFormat="1" ht="12.75">
      <c r="A146" s="83" t="s">
        <v>180</v>
      </c>
      <c r="B146" s="83" t="s">
        <v>182</v>
      </c>
      <c r="C146" s="87">
        <v>34800</v>
      </c>
      <c r="D146" s="87">
        <v>34100</v>
      </c>
      <c r="E146" s="87">
        <v>29100</v>
      </c>
      <c r="F146" s="87">
        <v>27500</v>
      </c>
      <c r="G146" s="87">
        <v>27400</v>
      </c>
      <c r="H146" s="87"/>
      <c r="I146" s="87"/>
      <c r="J146" s="87"/>
      <c r="K146" s="87"/>
      <c r="L146" s="87"/>
      <c r="M146" s="87"/>
      <c r="N146" s="87"/>
    </row>
    <row r="147" spans="1:14" s="8" customFormat="1" ht="13.5" thickBot="1">
      <c r="A147" s="85" t="s">
        <v>181</v>
      </c>
      <c r="B147" s="85" t="s">
        <v>182</v>
      </c>
      <c r="C147" s="89"/>
      <c r="D147" s="89"/>
      <c r="E147" s="89"/>
      <c r="F147" s="89"/>
      <c r="G147" s="89"/>
      <c r="H147" s="89"/>
      <c r="I147" s="89"/>
      <c r="J147" s="89">
        <v>18500</v>
      </c>
      <c r="K147" s="89">
        <v>22600</v>
      </c>
      <c r="L147" s="89">
        <v>1078</v>
      </c>
      <c r="M147" s="89">
        <v>1039</v>
      </c>
      <c r="N147" s="89">
        <v>1088</v>
      </c>
    </row>
    <row r="148" spans="1:14" s="8" customFormat="1" ht="12.75">
      <c r="A148" s="83" t="s">
        <v>183</v>
      </c>
      <c r="B148" s="83" t="s">
        <v>187</v>
      </c>
      <c r="C148" s="87">
        <v>34100</v>
      </c>
      <c r="D148" s="87">
        <v>33400</v>
      </c>
      <c r="E148" s="87">
        <v>28700</v>
      </c>
      <c r="F148" s="87">
        <v>27200</v>
      </c>
      <c r="G148" s="87">
        <v>27100</v>
      </c>
      <c r="H148" s="87"/>
      <c r="I148" s="87"/>
      <c r="J148" s="87"/>
      <c r="K148" s="87"/>
      <c r="L148" s="87"/>
      <c r="M148" s="87"/>
      <c r="N148" s="87"/>
    </row>
    <row r="149" spans="1:14" s="8" customFormat="1" ht="12.75">
      <c r="A149" s="84" t="s">
        <v>184</v>
      </c>
      <c r="B149" s="84" t="s">
        <v>187</v>
      </c>
      <c r="C149" s="88"/>
      <c r="D149" s="88"/>
      <c r="E149" s="88"/>
      <c r="F149" s="88"/>
      <c r="G149" s="88"/>
      <c r="H149" s="88">
        <v>655</v>
      </c>
      <c r="I149" s="88"/>
      <c r="J149" s="88"/>
      <c r="K149" s="88"/>
      <c r="L149" s="88"/>
      <c r="M149" s="88"/>
      <c r="N149" s="88"/>
    </row>
    <row r="150" spans="1:14" s="8" customFormat="1" ht="12.75">
      <c r="A150" s="84" t="s">
        <v>185</v>
      </c>
      <c r="B150" s="84" t="s">
        <v>187</v>
      </c>
      <c r="C150" s="88"/>
      <c r="D150" s="88"/>
      <c r="E150" s="88"/>
      <c r="F150" s="88"/>
      <c r="G150" s="88"/>
      <c r="H150" s="88"/>
      <c r="I150" s="88">
        <v>680</v>
      </c>
      <c r="J150" s="88"/>
      <c r="K150" s="88"/>
      <c r="L150" s="88"/>
      <c r="M150" s="88"/>
      <c r="N150" s="88"/>
    </row>
    <row r="151" spans="1:14" s="8" customFormat="1" ht="13.5" thickBot="1">
      <c r="A151" s="85" t="s">
        <v>186</v>
      </c>
      <c r="B151" s="85" t="s">
        <v>187</v>
      </c>
      <c r="C151" s="89"/>
      <c r="D151" s="89"/>
      <c r="E151" s="89"/>
      <c r="F151" s="89"/>
      <c r="G151" s="89"/>
      <c r="H151" s="89"/>
      <c r="I151" s="89"/>
      <c r="J151" s="89">
        <v>18300</v>
      </c>
      <c r="K151" s="89">
        <v>22300</v>
      </c>
      <c r="L151" s="89">
        <v>1061</v>
      </c>
      <c r="M151" s="89">
        <v>1014</v>
      </c>
      <c r="N151" s="89">
        <v>1073</v>
      </c>
    </row>
    <row r="152" spans="1:14" s="8" customFormat="1" ht="12.75">
      <c r="A152" s="83" t="s">
        <v>188</v>
      </c>
      <c r="B152" s="83" t="s">
        <v>192</v>
      </c>
      <c r="C152" s="87">
        <v>33700</v>
      </c>
      <c r="D152" s="87">
        <v>33000</v>
      </c>
      <c r="E152" s="87">
        <v>28400</v>
      </c>
      <c r="F152" s="87">
        <v>26900</v>
      </c>
      <c r="G152" s="87">
        <v>26700</v>
      </c>
      <c r="H152" s="87"/>
      <c r="I152" s="87"/>
      <c r="J152" s="87"/>
      <c r="K152" s="87"/>
      <c r="L152" s="87"/>
      <c r="M152" s="87"/>
      <c r="N152" s="87"/>
    </row>
    <row r="153" spans="1:14" s="8" customFormat="1" ht="12.75">
      <c r="A153" s="84" t="s">
        <v>189</v>
      </c>
      <c r="B153" s="84" t="s">
        <v>192</v>
      </c>
      <c r="C153" s="88"/>
      <c r="D153" s="88"/>
      <c r="E153" s="88"/>
      <c r="F153" s="88"/>
      <c r="G153" s="88"/>
      <c r="H153" s="88">
        <v>652</v>
      </c>
      <c r="I153" s="88"/>
      <c r="J153" s="88"/>
      <c r="K153" s="88"/>
      <c r="L153" s="88"/>
      <c r="M153" s="88"/>
      <c r="N153" s="88"/>
    </row>
    <row r="154" spans="1:14" s="8" customFormat="1" ht="12.75">
      <c r="A154" s="84" t="s">
        <v>190</v>
      </c>
      <c r="B154" s="84" t="s">
        <v>192</v>
      </c>
      <c r="C154" s="88"/>
      <c r="D154" s="88"/>
      <c r="E154" s="88"/>
      <c r="F154" s="88"/>
      <c r="G154" s="88"/>
      <c r="H154" s="88"/>
      <c r="I154" s="88">
        <v>675</v>
      </c>
      <c r="J154" s="88"/>
      <c r="K154" s="88"/>
      <c r="L154" s="88"/>
      <c r="M154" s="88"/>
      <c r="N154" s="88"/>
    </row>
    <row r="155" spans="1:14" s="8" customFormat="1" ht="13.5" thickBot="1">
      <c r="A155" s="85" t="s">
        <v>191</v>
      </c>
      <c r="B155" s="85" t="s">
        <v>192</v>
      </c>
      <c r="C155" s="89"/>
      <c r="D155" s="89"/>
      <c r="E155" s="89"/>
      <c r="F155" s="89"/>
      <c r="G155" s="89"/>
      <c r="H155" s="89"/>
      <c r="I155" s="89"/>
      <c r="J155" s="89">
        <v>18200</v>
      </c>
      <c r="K155" s="89">
        <v>22200</v>
      </c>
      <c r="L155" s="89">
        <v>1059</v>
      </c>
      <c r="M155" s="89">
        <v>999</v>
      </c>
      <c r="N155" s="89">
        <v>1074</v>
      </c>
    </row>
    <row r="156" spans="1:14" s="8" customFormat="1" ht="12.75">
      <c r="A156" s="83" t="s">
        <v>193</v>
      </c>
      <c r="B156" s="83" t="s">
        <v>194</v>
      </c>
      <c r="C156" s="87">
        <v>33600</v>
      </c>
      <c r="D156" s="87">
        <v>32900</v>
      </c>
      <c r="E156" s="87">
        <v>28300</v>
      </c>
      <c r="F156" s="87">
        <v>26900</v>
      </c>
      <c r="G156" s="87">
        <v>26600</v>
      </c>
      <c r="H156" s="87"/>
      <c r="I156" s="87"/>
      <c r="J156" s="87"/>
      <c r="K156" s="87"/>
      <c r="L156" s="87"/>
      <c r="M156" s="87"/>
      <c r="N156" s="87"/>
    </row>
    <row r="157" spans="1:14" s="8" customFormat="1" ht="12.75">
      <c r="A157" s="84" t="s">
        <v>195</v>
      </c>
      <c r="B157" s="84" t="s">
        <v>194</v>
      </c>
      <c r="C157" s="88"/>
      <c r="D157" s="88"/>
      <c r="E157" s="88"/>
      <c r="F157" s="88"/>
      <c r="G157" s="88"/>
      <c r="H157" s="88">
        <v>649</v>
      </c>
      <c r="I157" s="88"/>
      <c r="J157" s="88"/>
      <c r="K157" s="88"/>
      <c r="L157" s="88"/>
      <c r="M157" s="88"/>
      <c r="N157" s="88"/>
    </row>
    <row r="158" spans="1:14" s="8" customFormat="1" ht="12.75">
      <c r="A158" s="84" t="s">
        <v>196</v>
      </c>
      <c r="B158" s="84" t="s">
        <v>194</v>
      </c>
      <c r="C158" s="88"/>
      <c r="D158" s="88"/>
      <c r="E158" s="88"/>
      <c r="F158" s="88"/>
      <c r="G158" s="88"/>
      <c r="H158" s="88"/>
      <c r="I158" s="88">
        <v>671</v>
      </c>
      <c r="J158" s="88"/>
      <c r="K158" s="88"/>
      <c r="L158" s="88"/>
      <c r="M158" s="88"/>
      <c r="N158" s="88"/>
    </row>
    <row r="159" spans="1:14" s="8" customFormat="1" ht="13.5" thickBot="1">
      <c r="A159" s="85" t="s">
        <v>197</v>
      </c>
      <c r="B159" s="85" t="s">
        <v>194</v>
      </c>
      <c r="C159" s="89"/>
      <c r="D159" s="89"/>
      <c r="E159" s="89"/>
      <c r="F159" s="89"/>
      <c r="G159" s="89"/>
      <c r="H159" s="89"/>
      <c r="I159" s="89"/>
      <c r="J159" s="89">
        <v>18300</v>
      </c>
      <c r="K159" s="89">
        <v>22300</v>
      </c>
      <c r="L159" s="89">
        <v>1061</v>
      </c>
      <c r="M159" s="89">
        <v>1002</v>
      </c>
      <c r="N159" s="89">
        <v>1076</v>
      </c>
    </row>
    <row r="160" spans="1:14" s="8" customFormat="1" ht="12.75">
      <c r="A160" s="83" t="s">
        <v>198</v>
      </c>
      <c r="B160" s="83" t="s">
        <v>202</v>
      </c>
      <c r="C160" s="87">
        <v>33700</v>
      </c>
      <c r="D160" s="87">
        <v>33000</v>
      </c>
      <c r="E160" s="87">
        <v>28400</v>
      </c>
      <c r="F160" s="87">
        <v>26900</v>
      </c>
      <c r="G160" s="87">
        <v>26600</v>
      </c>
      <c r="H160" s="87"/>
      <c r="I160" s="87"/>
      <c r="J160" s="87"/>
      <c r="K160" s="87"/>
      <c r="L160" s="87"/>
      <c r="M160" s="87"/>
      <c r="N160" s="87"/>
    </row>
    <row r="161" spans="1:14" s="8" customFormat="1" ht="12.75">
      <c r="A161" s="84" t="s">
        <v>199</v>
      </c>
      <c r="B161" s="84" t="s">
        <v>202</v>
      </c>
      <c r="C161" s="88"/>
      <c r="D161" s="88"/>
      <c r="E161" s="88"/>
      <c r="F161" s="88"/>
      <c r="G161" s="88"/>
      <c r="H161" s="88">
        <v>647</v>
      </c>
      <c r="I161" s="88"/>
      <c r="J161" s="88"/>
      <c r="K161" s="88"/>
      <c r="L161" s="88"/>
      <c r="M161" s="88"/>
      <c r="N161" s="88"/>
    </row>
    <row r="162" spans="1:14" s="8" customFormat="1" ht="12.75">
      <c r="A162" s="84" t="s">
        <v>200</v>
      </c>
      <c r="B162" s="84" t="s">
        <v>202</v>
      </c>
      <c r="C162" s="88"/>
      <c r="D162" s="88"/>
      <c r="E162" s="88"/>
      <c r="F162" s="88"/>
      <c r="G162" s="88"/>
      <c r="H162" s="88"/>
      <c r="I162" s="88">
        <v>668</v>
      </c>
      <c r="J162" s="88"/>
      <c r="K162" s="88"/>
      <c r="L162" s="88"/>
      <c r="M162" s="88"/>
      <c r="N162" s="88"/>
    </row>
    <row r="163" spans="1:14" s="8" customFormat="1" ht="13.5" thickBot="1">
      <c r="A163" s="85" t="s">
        <v>201</v>
      </c>
      <c r="B163" s="85" t="s">
        <v>202</v>
      </c>
      <c r="C163" s="89"/>
      <c r="D163" s="89"/>
      <c r="E163" s="89"/>
      <c r="F163" s="89"/>
      <c r="G163" s="89"/>
      <c r="H163" s="89"/>
      <c r="I163" s="89"/>
      <c r="J163" s="89">
        <v>18500</v>
      </c>
      <c r="K163" s="89">
        <v>22500</v>
      </c>
      <c r="L163" s="89">
        <v>1076</v>
      </c>
      <c r="M163" s="89">
        <v>1017</v>
      </c>
      <c r="N163" s="89">
        <v>1091</v>
      </c>
    </row>
    <row r="164" spans="1:14" s="8" customFormat="1" ht="12.75">
      <c r="A164" s="83" t="s">
        <v>203</v>
      </c>
      <c r="B164" s="83" t="s">
        <v>207</v>
      </c>
      <c r="C164" s="87">
        <v>33600</v>
      </c>
      <c r="D164" s="87">
        <v>32900</v>
      </c>
      <c r="E164" s="87">
        <v>28500</v>
      </c>
      <c r="F164" s="87">
        <v>27000</v>
      </c>
      <c r="G164" s="87">
        <v>26500</v>
      </c>
      <c r="H164" s="87"/>
      <c r="I164" s="87"/>
      <c r="J164" s="87"/>
      <c r="K164" s="87"/>
      <c r="L164" s="87"/>
      <c r="M164" s="87"/>
      <c r="N164" s="87"/>
    </row>
    <row r="165" spans="1:14" s="8" customFormat="1" ht="12.75">
      <c r="A165" s="84" t="s">
        <v>204</v>
      </c>
      <c r="B165" s="84" t="s">
        <v>207</v>
      </c>
      <c r="C165" s="88"/>
      <c r="D165" s="88"/>
      <c r="E165" s="88"/>
      <c r="F165" s="88"/>
      <c r="G165" s="88"/>
      <c r="H165" s="88">
        <v>644</v>
      </c>
      <c r="I165" s="88"/>
      <c r="J165" s="88"/>
      <c r="K165" s="88"/>
      <c r="L165" s="88"/>
      <c r="M165" s="88"/>
      <c r="N165" s="88"/>
    </row>
    <row r="166" spans="1:14" s="8" customFormat="1" ht="12.75">
      <c r="A166" s="84" t="s">
        <v>205</v>
      </c>
      <c r="B166" s="84" t="s">
        <v>207</v>
      </c>
      <c r="C166" s="88"/>
      <c r="D166" s="88"/>
      <c r="E166" s="88"/>
      <c r="F166" s="88"/>
      <c r="G166" s="88"/>
      <c r="H166" s="88"/>
      <c r="I166" s="88">
        <v>664</v>
      </c>
      <c r="J166" s="88"/>
      <c r="K166" s="88"/>
      <c r="L166" s="88"/>
      <c r="M166" s="88"/>
      <c r="N166" s="88"/>
    </row>
    <row r="167" spans="1:14" s="8" customFormat="1" ht="13.5" thickBot="1">
      <c r="A167" s="85" t="s">
        <v>206</v>
      </c>
      <c r="B167" s="85" t="s">
        <v>207</v>
      </c>
      <c r="C167" s="89"/>
      <c r="D167" s="89"/>
      <c r="E167" s="89"/>
      <c r="F167" s="89"/>
      <c r="G167" s="89"/>
      <c r="H167" s="89"/>
      <c r="I167" s="89"/>
      <c r="J167" s="89">
        <v>18900</v>
      </c>
      <c r="K167" s="89">
        <v>23100</v>
      </c>
      <c r="L167" s="89">
        <v>1104</v>
      </c>
      <c r="M167" s="89">
        <v>1035</v>
      </c>
      <c r="N167" s="89">
        <v>1121</v>
      </c>
    </row>
    <row r="168" spans="1:14" s="8" customFormat="1" ht="12.75">
      <c r="A168" s="83" t="s">
        <v>208</v>
      </c>
      <c r="B168" s="83" t="s">
        <v>212</v>
      </c>
      <c r="C168" s="87">
        <v>33500</v>
      </c>
      <c r="D168" s="87">
        <v>32800</v>
      </c>
      <c r="E168" s="87">
        <v>28500</v>
      </c>
      <c r="F168" s="87">
        <v>27000</v>
      </c>
      <c r="G168" s="87">
        <v>26500</v>
      </c>
      <c r="H168" s="87"/>
      <c r="I168" s="87"/>
      <c r="J168" s="87"/>
      <c r="K168" s="87"/>
      <c r="L168" s="87"/>
      <c r="M168" s="87"/>
      <c r="N168" s="87"/>
    </row>
    <row r="169" spans="1:14" s="8" customFormat="1" ht="12.75">
      <c r="A169" s="84" t="s">
        <v>209</v>
      </c>
      <c r="B169" s="84" t="s">
        <v>212</v>
      </c>
      <c r="C169" s="88"/>
      <c r="D169" s="88"/>
      <c r="E169" s="88"/>
      <c r="F169" s="88"/>
      <c r="G169" s="88"/>
      <c r="H169" s="88">
        <v>641</v>
      </c>
      <c r="I169" s="88"/>
      <c r="J169" s="88"/>
      <c r="K169" s="88"/>
      <c r="L169" s="88"/>
      <c r="M169" s="88"/>
      <c r="N169" s="88"/>
    </row>
    <row r="170" spans="1:14" s="8" customFormat="1" ht="12.75">
      <c r="A170" s="84" t="s">
        <v>210</v>
      </c>
      <c r="B170" s="84" t="s">
        <v>212</v>
      </c>
      <c r="C170" s="88"/>
      <c r="D170" s="88"/>
      <c r="E170" s="88"/>
      <c r="F170" s="88"/>
      <c r="G170" s="88"/>
      <c r="H170" s="88"/>
      <c r="I170" s="88">
        <v>663</v>
      </c>
      <c r="J170" s="88"/>
      <c r="K170" s="88"/>
      <c r="L170" s="88"/>
      <c r="M170" s="88"/>
      <c r="N170" s="88"/>
    </row>
    <row r="171" spans="1:14" s="8" customFormat="1" ht="13.5" thickBot="1">
      <c r="A171" s="85" t="s">
        <v>211</v>
      </c>
      <c r="B171" s="85" t="s">
        <v>212</v>
      </c>
      <c r="C171" s="89"/>
      <c r="D171" s="89"/>
      <c r="E171" s="89"/>
      <c r="F171" s="89"/>
      <c r="G171" s="89"/>
      <c r="H171" s="89"/>
      <c r="I171" s="89"/>
      <c r="J171" s="89">
        <v>19400</v>
      </c>
      <c r="K171" s="89">
        <v>23600</v>
      </c>
      <c r="L171" s="89">
        <v>1135</v>
      </c>
      <c r="M171" s="89">
        <v>1055</v>
      </c>
      <c r="N171" s="89">
        <v>1155</v>
      </c>
    </row>
    <row r="172" spans="1:14" s="8" customFormat="1" ht="12.75">
      <c r="A172" s="83" t="s">
        <v>213</v>
      </c>
      <c r="B172" s="83" t="s">
        <v>217</v>
      </c>
      <c r="C172" s="87">
        <v>33100</v>
      </c>
      <c r="D172" s="87">
        <v>32400</v>
      </c>
      <c r="E172" s="87">
        <v>28300</v>
      </c>
      <c r="F172" s="87">
        <v>26700</v>
      </c>
      <c r="G172" s="87">
        <v>26200</v>
      </c>
      <c r="H172" s="87"/>
      <c r="I172" s="87"/>
      <c r="J172" s="87"/>
      <c r="K172" s="87"/>
      <c r="L172" s="87"/>
      <c r="M172" s="87"/>
      <c r="N172" s="87"/>
    </row>
    <row r="173" spans="1:14" s="8" customFormat="1" ht="12.75">
      <c r="A173" s="84" t="s">
        <v>214</v>
      </c>
      <c r="B173" s="84" t="s">
        <v>217</v>
      </c>
      <c r="C173" s="88"/>
      <c r="D173" s="88"/>
      <c r="E173" s="88"/>
      <c r="F173" s="88"/>
      <c r="G173" s="88"/>
      <c r="H173" s="88">
        <v>637</v>
      </c>
      <c r="I173" s="88"/>
      <c r="J173" s="88"/>
      <c r="K173" s="88"/>
      <c r="L173" s="88"/>
      <c r="M173" s="88"/>
      <c r="N173" s="88"/>
    </row>
    <row r="174" spans="1:14" s="8" customFormat="1" ht="12.75">
      <c r="A174" s="84" t="s">
        <v>215</v>
      </c>
      <c r="B174" s="84" t="s">
        <v>217</v>
      </c>
      <c r="C174" s="88"/>
      <c r="D174" s="88"/>
      <c r="E174" s="88"/>
      <c r="F174" s="88"/>
      <c r="G174" s="88"/>
      <c r="H174" s="88"/>
      <c r="I174" s="88">
        <v>660</v>
      </c>
      <c r="J174" s="88"/>
      <c r="K174" s="88"/>
      <c r="L174" s="88"/>
      <c r="M174" s="88"/>
      <c r="N174" s="88"/>
    </row>
    <row r="175" spans="1:14" s="8" customFormat="1" ht="13.5" thickBot="1">
      <c r="A175" s="85" t="s">
        <v>216</v>
      </c>
      <c r="B175" s="85" t="s">
        <v>217</v>
      </c>
      <c r="C175" s="89"/>
      <c r="D175" s="89"/>
      <c r="E175" s="89"/>
      <c r="F175" s="89"/>
      <c r="G175" s="89"/>
      <c r="H175" s="89"/>
      <c r="I175" s="89"/>
      <c r="J175" s="89">
        <v>19900</v>
      </c>
      <c r="K175" s="89">
        <v>24300</v>
      </c>
      <c r="L175" s="89">
        <v>1169</v>
      </c>
      <c r="M175" s="89">
        <v>1077</v>
      </c>
      <c r="N175" s="89">
        <v>1192</v>
      </c>
    </row>
    <row r="176" spans="1:14" s="8" customFormat="1" ht="12.75">
      <c r="A176" s="83" t="s">
        <v>218</v>
      </c>
      <c r="B176" s="83" t="s">
        <v>222</v>
      </c>
      <c r="C176" s="87">
        <v>33000</v>
      </c>
      <c r="D176" s="87">
        <v>32300</v>
      </c>
      <c r="E176" s="87">
        <v>28000</v>
      </c>
      <c r="F176" s="87">
        <v>26500</v>
      </c>
      <c r="G176" s="87">
        <v>26000</v>
      </c>
      <c r="H176" s="87"/>
      <c r="I176" s="87"/>
      <c r="J176" s="87"/>
      <c r="K176" s="87"/>
      <c r="L176" s="87"/>
      <c r="M176" s="87"/>
      <c r="N176" s="87"/>
    </row>
    <row r="177" spans="1:14" s="8" customFormat="1" ht="12.75">
      <c r="A177" s="84" t="s">
        <v>219</v>
      </c>
      <c r="B177" s="84" t="s">
        <v>222</v>
      </c>
      <c r="C177" s="88"/>
      <c r="D177" s="88"/>
      <c r="E177" s="88"/>
      <c r="F177" s="88"/>
      <c r="G177" s="88"/>
      <c r="H177" s="88">
        <v>634</v>
      </c>
      <c r="I177" s="88"/>
      <c r="J177" s="88"/>
      <c r="K177" s="88"/>
      <c r="L177" s="88"/>
      <c r="M177" s="88"/>
      <c r="N177" s="88"/>
    </row>
    <row r="178" spans="1:14" s="8" customFormat="1" ht="12.75">
      <c r="A178" s="84" t="s">
        <v>220</v>
      </c>
      <c r="B178" s="84" t="s">
        <v>222</v>
      </c>
      <c r="C178" s="88"/>
      <c r="D178" s="88"/>
      <c r="E178" s="88"/>
      <c r="F178" s="88"/>
      <c r="G178" s="88"/>
      <c r="H178" s="88"/>
      <c r="I178" s="88">
        <v>656</v>
      </c>
      <c r="J178" s="88"/>
      <c r="K178" s="88"/>
      <c r="L178" s="88"/>
      <c r="M178" s="88"/>
      <c r="N178" s="88"/>
    </row>
    <row r="179" spans="1:14" s="8" customFormat="1" ht="13.5" thickBot="1">
      <c r="A179" s="85" t="s">
        <v>221</v>
      </c>
      <c r="B179" s="85" t="s">
        <v>222</v>
      </c>
      <c r="C179" s="89"/>
      <c r="D179" s="89"/>
      <c r="E179" s="89"/>
      <c r="F179" s="89"/>
      <c r="G179" s="89"/>
      <c r="H179" s="89"/>
      <c r="I179" s="89"/>
      <c r="J179" s="89">
        <v>20200</v>
      </c>
      <c r="K179" s="89">
        <v>24700</v>
      </c>
      <c r="L179" s="89">
        <v>1191</v>
      </c>
      <c r="M179" s="89">
        <v>1105</v>
      </c>
      <c r="N179" s="89">
        <v>1213</v>
      </c>
    </row>
    <row r="180" spans="1:14" s="8" customFormat="1" ht="12.75">
      <c r="A180" s="83" t="s">
        <v>223</v>
      </c>
      <c r="B180" s="83" t="s">
        <v>227</v>
      </c>
      <c r="C180" s="87">
        <v>33000</v>
      </c>
      <c r="D180" s="87">
        <v>32300</v>
      </c>
      <c r="E180" s="87">
        <v>28000</v>
      </c>
      <c r="F180" s="87">
        <v>26400</v>
      </c>
      <c r="G180" s="87">
        <v>26000</v>
      </c>
      <c r="H180" s="87"/>
      <c r="I180" s="87"/>
      <c r="J180" s="87"/>
      <c r="K180" s="87"/>
      <c r="L180" s="87"/>
      <c r="M180" s="87"/>
      <c r="N180" s="87"/>
    </row>
    <row r="181" spans="1:14" s="8" customFormat="1" ht="12.75">
      <c r="A181" s="84" t="s">
        <v>224</v>
      </c>
      <c r="B181" s="84" t="s">
        <v>227</v>
      </c>
      <c r="C181" s="88"/>
      <c r="D181" s="88"/>
      <c r="E181" s="88"/>
      <c r="F181" s="88"/>
      <c r="G181" s="88"/>
      <c r="H181" s="88">
        <v>636</v>
      </c>
      <c r="I181" s="88"/>
      <c r="J181" s="88"/>
      <c r="K181" s="88"/>
      <c r="L181" s="88"/>
      <c r="M181" s="88"/>
      <c r="N181" s="88"/>
    </row>
    <row r="182" spans="1:14" s="8" customFormat="1" ht="12.75">
      <c r="A182" s="84" t="s">
        <v>225</v>
      </c>
      <c r="B182" s="84" t="s">
        <v>227</v>
      </c>
      <c r="C182" s="88"/>
      <c r="D182" s="88"/>
      <c r="E182" s="88"/>
      <c r="F182" s="88"/>
      <c r="G182" s="88"/>
      <c r="H182" s="88"/>
      <c r="I182" s="88">
        <v>658</v>
      </c>
      <c r="J182" s="88"/>
      <c r="K182" s="88"/>
      <c r="L182" s="88"/>
      <c r="M182" s="88"/>
      <c r="N182" s="88"/>
    </row>
    <row r="183" spans="1:14" s="8" customFormat="1" ht="13.5" thickBot="1">
      <c r="A183" s="85" t="s">
        <v>226</v>
      </c>
      <c r="B183" s="85" t="s">
        <v>227</v>
      </c>
      <c r="C183" s="89"/>
      <c r="D183" s="89"/>
      <c r="E183" s="89"/>
      <c r="F183" s="89"/>
      <c r="G183" s="89"/>
      <c r="H183" s="89"/>
      <c r="I183" s="89"/>
      <c r="J183" s="89">
        <v>20600</v>
      </c>
      <c r="K183" s="89">
        <v>25100</v>
      </c>
      <c r="L183" s="89">
        <v>1214</v>
      </c>
      <c r="M183" s="89">
        <v>1141</v>
      </c>
      <c r="N183" s="89">
        <v>1232</v>
      </c>
    </row>
    <row r="184" spans="1:14" s="8" customFormat="1" ht="12.75">
      <c r="A184" s="83" t="s">
        <v>228</v>
      </c>
      <c r="B184" s="83" t="s">
        <v>232</v>
      </c>
      <c r="C184" s="87">
        <v>33100</v>
      </c>
      <c r="D184" s="87">
        <v>32400</v>
      </c>
      <c r="E184" s="87">
        <v>28100</v>
      </c>
      <c r="F184" s="87">
        <v>26500</v>
      </c>
      <c r="G184" s="87">
        <v>26100</v>
      </c>
      <c r="H184" s="87"/>
      <c r="I184" s="87"/>
      <c r="J184" s="87"/>
      <c r="K184" s="87"/>
      <c r="L184" s="87"/>
      <c r="M184" s="87"/>
      <c r="N184" s="87"/>
    </row>
    <row r="185" spans="1:14" s="8" customFormat="1" ht="12.75">
      <c r="A185" s="84" t="s">
        <v>229</v>
      </c>
      <c r="B185" s="84" t="s">
        <v>232</v>
      </c>
      <c r="C185" s="88"/>
      <c r="D185" s="88"/>
      <c r="E185" s="88"/>
      <c r="F185" s="88"/>
      <c r="G185" s="88"/>
      <c r="H185" s="88">
        <v>637</v>
      </c>
      <c r="I185" s="88"/>
      <c r="J185" s="88"/>
      <c r="K185" s="88"/>
      <c r="L185" s="88"/>
      <c r="M185" s="88"/>
      <c r="N185" s="88"/>
    </row>
    <row r="186" spans="1:14" s="8" customFormat="1" ht="12.75">
      <c r="A186" s="84" t="s">
        <v>230</v>
      </c>
      <c r="B186" s="84" t="s">
        <v>232</v>
      </c>
      <c r="C186" s="88"/>
      <c r="D186" s="88"/>
      <c r="E186" s="88"/>
      <c r="F186" s="88"/>
      <c r="G186" s="88"/>
      <c r="H186" s="88"/>
      <c r="I186" s="88">
        <v>664</v>
      </c>
      <c r="J186" s="88"/>
      <c r="K186" s="88"/>
      <c r="L186" s="88"/>
      <c r="M186" s="88"/>
      <c r="N186" s="88"/>
    </row>
    <row r="187" spans="1:14" s="8" customFormat="1" ht="13.5" thickBot="1">
      <c r="A187" s="85" t="s">
        <v>231</v>
      </c>
      <c r="B187" s="85" t="s">
        <v>232</v>
      </c>
      <c r="C187" s="89"/>
      <c r="D187" s="89"/>
      <c r="E187" s="89"/>
      <c r="F187" s="89"/>
      <c r="G187" s="89"/>
      <c r="H187" s="89"/>
      <c r="I187" s="89"/>
      <c r="J187" s="89">
        <v>20800</v>
      </c>
      <c r="K187" s="89">
        <v>25400</v>
      </c>
      <c r="L187" s="89">
        <v>1229</v>
      </c>
      <c r="M187" s="89">
        <v>1180</v>
      </c>
      <c r="N187" s="89">
        <v>1241</v>
      </c>
    </row>
    <row r="188" spans="1:14" s="8" customFormat="1" ht="12.75">
      <c r="A188" s="83" t="s">
        <v>233</v>
      </c>
      <c r="B188" s="83" t="s">
        <v>237</v>
      </c>
      <c r="C188" s="87">
        <v>33500</v>
      </c>
      <c r="D188" s="87">
        <v>32800</v>
      </c>
      <c r="E188" s="87">
        <v>28400</v>
      </c>
      <c r="F188" s="87">
        <v>26800</v>
      </c>
      <c r="G188" s="87">
        <v>26400</v>
      </c>
      <c r="H188" s="87"/>
      <c r="I188" s="87"/>
      <c r="J188" s="87"/>
      <c r="K188" s="87"/>
      <c r="L188" s="87"/>
      <c r="M188" s="87"/>
      <c r="N188" s="87"/>
    </row>
    <row r="189" spans="1:14" s="8" customFormat="1" ht="12.75">
      <c r="A189" s="84" t="s">
        <v>234</v>
      </c>
      <c r="B189" s="84" t="s">
        <v>237</v>
      </c>
      <c r="C189" s="88"/>
      <c r="D189" s="88"/>
      <c r="E189" s="88"/>
      <c r="F189" s="88"/>
      <c r="G189" s="88"/>
      <c r="H189" s="88">
        <v>638</v>
      </c>
      <c r="I189" s="88"/>
      <c r="J189" s="88"/>
      <c r="K189" s="88"/>
      <c r="L189" s="88"/>
      <c r="M189" s="88"/>
      <c r="N189" s="88"/>
    </row>
    <row r="190" spans="1:14" s="8" customFormat="1" ht="12.75">
      <c r="A190" s="84" t="s">
        <v>235</v>
      </c>
      <c r="B190" s="84" t="s">
        <v>237</v>
      </c>
      <c r="C190" s="88"/>
      <c r="D190" s="88"/>
      <c r="E190" s="88"/>
      <c r="F190" s="88"/>
      <c r="G190" s="88"/>
      <c r="H190" s="88"/>
      <c r="I190" s="88">
        <v>675</v>
      </c>
      <c r="J190" s="88"/>
      <c r="K190" s="88"/>
      <c r="L190" s="88"/>
      <c r="M190" s="88"/>
      <c r="N190" s="88"/>
    </row>
    <row r="191" spans="1:14" s="8" customFormat="1" ht="13.5" thickBot="1">
      <c r="A191" s="85" t="s">
        <v>236</v>
      </c>
      <c r="B191" s="85" t="s">
        <v>237</v>
      </c>
      <c r="C191" s="89"/>
      <c r="D191" s="89"/>
      <c r="E191" s="89"/>
      <c r="F191" s="89"/>
      <c r="G191" s="89"/>
      <c r="H191" s="89"/>
      <c r="I191" s="89"/>
      <c r="J191" s="89">
        <v>20900</v>
      </c>
      <c r="K191" s="89">
        <v>25600</v>
      </c>
      <c r="L191" s="89">
        <v>1238</v>
      </c>
      <c r="M191" s="89">
        <v>1207</v>
      </c>
      <c r="N191" s="89">
        <v>1246</v>
      </c>
    </row>
    <row r="192" spans="1:14" s="8" customFormat="1" ht="12.75">
      <c r="A192" s="83" t="s">
        <v>238</v>
      </c>
      <c r="B192" s="83" t="s">
        <v>242</v>
      </c>
      <c r="C192" s="87">
        <v>33500</v>
      </c>
      <c r="D192" s="87">
        <v>32800</v>
      </c>
      <c r="E192" s="87">
        <v>28600</v>
      </c>
      <c r="F192" s="87">
        <v>26900</v>
      </c>
      <c r="G192" s="87">
        <v>26600</v>
      </c>
      <c r="H192" s="87"/>
      <c r="I192" s="87"/>
      <c r="J192" s="87"/>
      <c r="K192" s="87"/>
      <c r="L192" s="87"/>
      <c r="M192" s="87"/>
      <c r="N192" s="87"/>
    </row>
    <row r="193" spans="1:14" s="8" customFormat="1" ht="12.75">
      <c r="A193" s="84" t="s">
        <v>239</v>
      </c>
      <c r="B193" s="84" t="s">
        <v>242</v>
      </c>
      <c r="C193" s="88"/>
      <c r="D193" s="88"/>
      <c r="E193" s="88"/>
      <c r="F193" s="88"/>
      <c r="G193" s="88"/>
      <c r="H193" s="88">
        <v>637</v>
      </c>
      <c r="I193" s="88"/>
      <c r="J193" s="88"/>
      <c r="K193" s="88"/>
      <c r="L193" s="88"/>
      <c r="M193" s="88"/>
      <c r="N193" s="88"/>
    </row>
    <row r="194" spans="1:14" s="8" customFormat="1" ht="12.75">
      <c r="A194" s="84" t="s">
        <v>240</v>
      </c>
      <c r="B194" s="84" t="s">
        <v>242</v>
      </c>
      <c r="C194" s="88"/>
      <c r="D194" s="88"/>
      <c r="E194" s="88"/>
      <c r="F194" s="88"/>
      <c r="G194" s="88"/>
      <c r="H194" s="88"/>
      <c r="I194" s="88">
        <v>680</v>
      </c>
      <c r="J194" s="88"/>
      <c r="K194" s="88"/>
      <c r="L194" s="88"/>
      <c r="M194" s="88"/>
      <c r="N194" s="88"/>
    </row>
    <row r="195" spans="1:14" s="8" customFormat="1" ht="13.5" thickBot="1">
      <c r="A195" s="85" t="s">
        <v>241</v>
      </c>
      <c r="B195" s="85" t="s">
        <v>242</v>
      </c>
      <c r="C195" s="89"/>
      <c r="D195" s="89"/>
      <c r="E195" s="89"/>
      <c r="F195" s="89"/>
      <c r="G195" s="89"/>
      <c r="H195" s="89"/>
      <c r="I195" s="89"/>
      <c r="J195" s="89">
        <v>21300</v>
      </c>
      <c r="K195" s="89">
        <v>26100</v>
      </c>
      <c r="L195" s="89">
        <v>1264</v>
      </c>
      <c r="M195" s="89">
        <v>1216</v>
      </c>
      <c r="N195" s="89">
        <v>1276</v>
      </c>
    </row>
    <row r="196" spans="1:14" s="8" customFormat="1" ht="12.75">
      <c r="A196" s="83" t="s">
        <v>243</v>
      </c>
      <c r="B196" s="83" t="s">
        <v>247</v>
      </c>
      <c r="C196" s="87">
        <v>33600</v>
      </c>
      <c r="D196" s="87">
        <v>32900</v>
      </c>
      <c r="E196" s="87">
        <v>28700</v>
      </c>
      <c r="F196" s="87">
        <v>27000</v>
      </c>
      <c r="G196" s="87">
        <v>26700</v>
      </c>
      <c r="H196" s="87"/>
      <c r="I196" s="87"/>
      <c r="J196" s="87"/>
      <c r="K196" s="87"/>
      <c r="L196" s="87"/>
      <c r="M196" s="87"/>
      <c r="N196" s="87"/>
    </row>
    <row r="197" spans="1:14" s="8" customFormat="1" ht="12.75">
      <c r="A197" s="84" t="s">
        <v>244</v>
      </c>
      <c r="B197" s="84" t="s">
        <v>247</v>
      </c>
      <c r="C197" s="88"/>
      <c r="D197" s="88"/>
      <c r="E197" s="88"/>
      <c r="F197" s="88"/>
      <c r="G197" s="88"/>
      <c r="H197" s="88">
        <v>634</v>
      </c>
      <c r="I197" s="88"/>
      <c r="J197" s="88"/>
      <c r="K197" s="88"/>
      <c r="L197" s="88"/>
      <c r="M197" s="88"/>
      <c r="N197" s="88"/>
    </row>
    <row r="198" spans="1:14" s="8" customFormat="1" ht="12.75">
      <c r="A198" s="84" t="s">
        <v>245</v>
      </c>
      <c r="B198" s="84" t="s">
        <v>247</v>
      </c>
      <c r="C198" s="88"/>
      <c r="D198" s="88"/>
      <c r="E198" s="88"/>
      <c r="F198" s="88"/>
      <c r="G198" s="88"/>
      <c r="H198" s="88"/>
      <c r="I198" s="88">
        <v>682</v>
      </c>
      <c r="J198" s="88"/>
      <c r="K198" s="88"/>
      <c r="L198" s="88"/>
      <c r="M198" s="88"/>
      <c r="N198" s="88"/>
    </row>
    <row r="199" spans="1:14" s="8" customFormat="1" ht="13.5" thickBot="1">
      <c r="A199" s="85" t="s">
        <v>246</v>
      </c>
      <c r="B199" s="85" t="s">
        <v>247</v>
      </c>
      <c r="C199" s="89"/>
      <c r="D199" s="89"/>
      <c r="E199" s="89"/>
      <c r="F199" s="89"/>
      <c r="G199" s="89"/>
      <c r="H199" s="89"/>
      <c r="I199" s="89"/>
      <c r="J199" s="89">
        <v>21600</v>
      </c>
      <c r="K199" s="89">
        <v>26400</v>
      </c>
      <c r="L199" s="89">
        <v>1281</v>
      </c>
      <c r="M199" s="89">
        <v>1204</v>
      </c>
      <c r="N199" s="89">
        <v>1300</v>
      </c>
    </row>
    <row r="200" spans="1:14" s="8" customFormat="1" ht="12.75">
      <c r="A200" s="83" t="s">
        <v>248</v>
      </c>
      <c r="B200" s="83" t="s">
        <v>252</v>
      </c>
      <c r="C200" s="87">
        <v>33800</v>
      </c>
      <c r="D200" s="87">
        <v>33100</v>
      </c>
      <c r="E200" s="87">
        <v>28800</v>
      </c>
      <c r="F200" s="87">
        <v>27000</v>
      </c>
      <c r="G200" s="87">
        <v>26700</v>
      </c>
      <c r="H200" s="87"/>
      <c r="I200" s="87"/>
      <c r="J200" s="87"/>
      <c r="K200" s="87"/>
      <c r="L200" s="87"/>
      <c r="M200" s="87"/>
      <c r="N200" s="87"/>
    </row>
    <row r="201" spans="1:14" s="8" customFormat="1" ht="12.75">
      <c r="A201" s="84" t="s">
        <v>249</v>
      </c>
      <c r="B201" s="84" t="s">
        <v>252</v>
      </c>
      <c r="C201" s="88"/>
      <c r="D201" s="88"/>
      <c r="E201" s="88"/>
      <c r="F201" s="88"/>
      <c r="G201" s="88"/>
      <c r="H201" s="88">
        <v>635</v>
      </c>
      <c r="I201" s="88"/>
      <c r="J201" s="88"/>
      <c r="K201" s="88"/>
      <c r="L201" s="88"/>
      <c r="M201" s="88"/>
      <c r="N201" s="88"/>
    </row>
    <row r="202" spans="1:14" s="8" customFormat="1" ht="12.75">
      <c r="A202" s="84" t="s">
        <v>250</v>
      </c>
      <c r="B202" s="84" t="s">
        <v>252</v>
      </c>
      <c r="C202" s="88"/>
      <c r="D202" s="88"/>
      <c r="E202" s="88"/>
      <c r="F202" s="88"/>
      <c r="G202" s="88"/>
      <c r="H202" s="88"/>
      <c r="I202" s="88">
        <v>677</v>
      </c>
      <c r="J202" s="88"/>
      <c r="K202" s="88"/>
      <c r="L202" s="88"/>
      <c r="M202" s="88"/>
      <c r="N202" s="88"/>
    </row>
    <row r="203" spans="1:14" s="8" customFormat="1" ht="13.5" thickBot="1">
      <c r="A203" s="85" t="s">
        <v>251</v>
      </c>
      <c r="B203" s="85" t="s">
        <v>252</v>
      </c>
      <c r="C203" s="89"/>
      <c r="D203" s="89"/>
      <c r="E203" s="89"/>
      <c r="F203" s="89"/>
      <c r="G203" s="89"/>
      <c r="H203" s="89"/>
      <c r="I203" s="89"/>
      <c r="J203" s="89">
        <v>21900</v>
      </c>
      <c r="K203" s="89">
        <v>26800</v>
      </c>
      <c r="L203" s="89">
        <v>1034</v>
      </c>
      <c r="M203" s="89">
        <v>1186</v>
      </c>
      <c r="N203" s="89">
        <v>1304</v>
      </c>
    </row>
    <row r="204" spans="1:10" ht="12.75">
      <c r="A204" s="2" t="s">
        <v>325</v>
      </c>
      <c r="B204" s="11"/>
      <c r="D204" s="4"/>
      <c r="E204" s="8"/>
      <c r="J204" s="2" t="s">
        <v>282</v>
      </c>
    </row>
    <row r="205" ht="12.75">
      <c r="A205" s="90"/>
    </row>
    <row r="206" ht="12.75">
      <c r="A206" s="90"/>
    </row>
    <row r="207" ht="12.75">
      <c r="A207" s="90"/>
    </row>
    <row r="208" ht="12.75">
      <c r="A208" s="90"/>
    </row>
    <row r="209" ht="12.75">
      <c r="A209" s="90"/>
    </row>
    <row r="210" ht="12.75">
      <c r="A210" s="90"/>
    </row>
    <row r="211" ht="12.75">
      <c r="A211" s="90"/>
    </row>
    <row r="212" ht="12.75">
      <c r="A212" s="90"/>
    </row>
    <row r="213" ht="12.75">
      <c r="A213" s="90"/>
    </row>
    <row r="214" ht="12.75">
      <c r="A214" s="90"/>
    </row>
    <row r="215" ht="12.75">
      <c r="A215" s="90"/>
    </row>
    <row r="216" ht="12.75">
      <c r="A216" s="90"/>
    </row>
    <row r="217" ht="12.75">
      <c r="A217" s="90"/>
    </row>
    <row r="218" ht="12.75">
      <c r="A218" s="90"/>
    </row>
    <row r="219" ht="12.75">
      <c r="A219" s="90"/>
    </row>
    <row r="220" ht="12.75">
      <c r="A220" s="90"/>
    </row>
    <row r="221" ht="12.75">
      <c r="A221" s="90"/>
    </row>
    <row r="222" ht="12.75">
      <c r="A222" s="90"/>
    </row>
    <row r="223" ht="12.75">
      <c r="A223" s="90"/>
    </row>
    <row r="224" ht="12.75">
      <c r="A224" s="90"/>
    </row>
    <row r="225" ht="12.75">
      <c r="A225" s="90"/>
    </row>
    <row r="226" ht="12.75">
      <c r="A226" s="90"/>
    </row>
    <row r="227" ht="12.75">
      <c r="A227" s="90"/>
    </row>
    <row r="228" ht="12.75">
      <c r="A228" s="90"/>
    </row>
    <row r="229" ht="12.75">
      <c r="A229" s="90"/>
    </row>
    <row r="230" ht="12.75">
      <c r="A230" s="90"/>
    </row>
    <row r="231" ht="12.75">
      <c r="A231" s="90"/>
    </row>
    <row r="232" ht="12.75">
      <c r="A232" s="90"/>
    </row>
    <row r="233" ht="12.75">
      <c r="A233" s="90"/>
    </row>
    <row r="234" ht="12.75">
      <c r="A234" s="90"/>
    </row>
    <row r="235" ht="12.75">
      <c r="A235" s="90"/>
    </row>
    <row r="236" ht="12.75">
      <c r="A236" s="90"/>
    </row>
    <row r="237" ht="12.75">
      <c r="A237" s="90"/>
    </row>
    <row r="238" ht="12.75">
      <c r="A238" s="90"/>
    </row>
    <row r="239" ht="12.75">
      <c r="A239" s="90"/>
    </row>
    <row r="240" ht="12.75">
      <c r="A240" s="90"/>
    </row>
    <row r="241" ht="12.75">
      <c r="A241" s="90"/>
    </row>
    <row r="242" ht="12.75">
      <c r="A242" s="90"/>
    </row>
    <row r="243" ht="12.75">
      <c r="A243" s="90"/>
    </row>
    <row r="244" ht="12.75">
      <c r="A244" s="90"/>
    </row>
    <row r="245" ht="12.75">
      <c r="A245" s="90"/>
    </row>
    <row r="246" ht="12.75">
      <c r="A246" s="90"/>
    </row>
    <row r="247" ht="12.75">
      <c r="A247" s="90"/>
    </row>
    <row r="248" ht="12.75">
      <c r="A248" s="90"/>
    </row>
    <row r="249" ht="12.75">
      <c r="A249" s="90"/>
    </row>
    <row r="250" ht="12.75">
      <c r="A250" s="90"/>
    </row>
    <row r="251" ht="12.75">
      <c r="A251" s="90"/>
    </row>
    <row r="252" ht="12.75">
      <c r="A252" s="90"/>
    </row>
    <row r="253" ht="12.75">
      <c r="A253" s="90"/>
    </row>
    <row r="254" ht="12.75">
      <c r="A254" s="90"/>
    </row>
    <row r="255" ht="12.75">
      <c r="A255" s="90"/>
    </row>
    <row r="256" ht="12.75">
      <c r="A256" s="90"/>
    </row>
    <row r="257" ht="12.75">
      <c r="A257" s="90"/>
    </row>
    <row r="258" ht="12.75">
      <c r="A258" s="90"/>
    </row>
    <row r="259" ht="12.75">
      <c r="A259" s="90"/>
    </row>
    <row r="260" ht="12.75">
      <c r="A260" s="90"/>
    </row>
    <row r="261" ht="12.75">
      <c r="A261" s="90"/>
    </row>
    <row r="262" ht="12.75">
      <c r="A262" s="90"/>
    </row>
    <row r="263" ht="12.75">
      <c r="A263" s="90"/>
    </row>
    <row r="264" ht="12.75">
      <c r="A264" s="90"/>
    </row>
    <row r="265" ht="12.75">
      <c r="A265" s="90"/>
    </row>
    <row r="266" ht="12.75">
      <c r="A266" s="90"/>
    </row>
    <row r="267" ht="12.75">
      <c r="A267" s="90"/>
    </row>
    <row r="268" ht="12.75">
      <c r="A268" s="90"/>
    </row>
    <row r="269" ht="12.75">
      <c r="A269" s="90"/>
    </row>
    <row r="270" ht="12.75">
      <c r="A270" s="90"/>
    </row>
    <row r="271" ht="12.75">
      <c r="A271" s="90"/>
    </row>
    <row r="272" ht="12.75">
      <c r="A272" s="90"/>
    </row>
    <row r="273" ht="12.75">
      <c r="A273" s="90"/>
    </row>
    <row r="274" ht="12.75">
      <c r="A274" s="90"/>
    </row>
    <row r="275" ht="12.75">
      <c r="A275" s="90"/>
    </row>
    <row r="276" ht="12.75">
      <c r="A276" s="90"/>
    </row>
    <row r="277" ht="12.75">
      <c r="A277" s="90"/>
    </row>
    <row r="278" ht="12.75">
      <c r="A278" s="90"/>
    </row>
    <row r="279" ht="12.75">
      <c r="A279" s="90"/>
    </row>
    <row r="280" ht="12.75">
      <c r="A280" s="90"/>
    </row>
    <row r="281" ht="12.75">
      <c r="A281" s="90"/>
    </row>
    <row r="282" ht="12.75">
      <c r="A282" s="90"/>
    </row>
    <row r="283" ht="12.75">
      <c r="A283" s="90"/>
    </row>
    <row r="284" ht="12.75">
      <c r="A284" s="90"/>
    </row>
    <row r="285" ht="12.75">
      <c r="A285" s="90"/>
    </row>
    <row r="286" ht="12.75">
      <c r="A286" s="90"/>
    </row>
    <row r="287" ht="12.75">
      <c r="A287" s="90"/>
    </row>
    <row r="288" ht="12.75">
      <c r="A288" s="90"/>
    </row>
    <row r="289" ht="12.75">
      <c r="A289" s="90"/>
    </row>
    <row r="290" ht="12.75">
      <c r="A290" s="90"/>
    </row>
    <row r="291" ht="12.75">
      <c r="A291" s="90"/>
    </row>
    <row r="292" ht="12.75">
      <c r="A292" s="90"/>
    </row>
    <row r="293" ht="12.75">
      <c r="A293" s="90"/>
    </row>
    <row r="294" ht="12.75">
      <c r="A294" s="90"/>
    </row>
    <row r="295" ht="12.75">
      <c r="A295" s="90"/>
    </row>
    <row r="296" ht="12.75">
      <c r="A296" s="90"/>
    </row>
    <row r="297" ht="12.75">
      <c r="A297" s="90"/>
    </row>
    <row r="298" ht="12.75">
      <c r="A298" s="90"/>
    </row>
    <row r="299" ht="12.75">
      <c r="A299" s="90"/>
    </row>
    <row r="300" ht="12.75">
      <c r="A300" s="90"/>
    </row>
    <row r="301" ht="12.75">
      <c r="A301" s="90"/>
    </row>
    <row r="302" ht="12.75">
      <c r="A302" s="90"/>
    </row>
    <row r="303" ht="12.75">
      <c r="A303" s="90"/>
    </row>
    <row r="304" ht="12.75">
      <c r="A304" s="90"/>
    </row>
    <row r="305" ht="12.75">
      <c r="A305" s="90"/>
    </row>
    <row r="306" ht="12.75">
      <c r="A306" s="90"/>
    </row>
    <row r="307" ht="12.75">
      <c r="A307" s="90"/>
    </row>
    <row r="308" ht="12.75">
      <c r="A308" s="90"/>
    </row>
    <row r="309" ht="12.75">
      <c r="A309" s="90"/>
    </row>
    <row r="310" ht="12.75">
      <c r="A310" s="90"/>
    </row>
    <row r="311" ht="12.75">
      <c r="A311" s="90"/>
    </row>
    <row r="312" ht="12.75">
      <c r="A312" s="90"/>
    </row>
    <row r="313" ht="12.75">
      <c r="A313" s="90"/>
    </row>
    <row r="314" ht="12.75">
      <c r="A314" s="90"/>
    </row>
    <row r="315" ht="12.75">
      <c r="A315" s="90"/>
    </row>
    <row r="316" ht="12.75">
      <c r="A316" s="90"/>
    </row>
    <row r="317" ht="12.75">
      <c r="A317" s="90"/>
    </row>
    <row r="318" ht="12.75">
      <c r="A318" s="90"/>
    </row>
    <row r="319" ht="12.75">
      <c r="A319" s="90"/>
    </row>
    <row r="320" ht="12.75">
      <c r="A320" s="90"/>
    </row>
    <row r="321" ht="12.75">
      <c r="A321" s="90"/>
    </row>
    <row r="322" ht="12.75">
      <c r="A322" s="90"/>
    </row>
    <row r="323" ht="12.75">
      <c r="A323" s="90"/>
    </row>
    <row r="324" ht="12.75">
      <c r="A324" s="90"/>
    </row>
    <row r="325" ht="12.75">
      <c r="A325" s="90"/>
    </row>
    <row r="326" ht="12.75">
      <c r="A326" s="90"/>
    </row>
    <row r="327" ht="12.75">
      <c r="A327" s="90"/>
    </row>
    <row r="328" ht="12.75">
      <c r="A328" s="90"/>
    </row>
    <row r="329" ht="12.75">
      <c r="A329" s="90"/>
    </row>
    <row r="330" ht="12.75">
      <c r="A330" s="90"/>
    </row>
    <row r="331" ht="12.75">
      <c r="A331" s="90"/>
    </row>
    <row r="332" ht="12.75">
      <c r="A332" s="90"/>
    </row>
    <row r="333" ht="12.75">
      <c r="A333" s="90"/>
    </row>
    <row r="334" ht="12.75">
      <c r="A334" s="90"/>
    </row>
    <row r="335" ht="12.75">
      <c r="A335" s="90"/>
    </row>
    <row r="336" ht="12.75">
      <c r="A336" s="90"/>
    </row>
    <row r="337" ht="12.75">
      <c r="A337" s="90"/>
    </row>
    <row r="338" ht="12.75">
      <c r="A338" s="90"/>
    </row>
    <row r="339" ht="12.75">
      <c r="A339" s="90"/>
    </row>
    <row r="340" ht="12.75">
      <c r="A340" s="90"/>
    </row>
    <row r="341" ht="12.75">
      <c r="A341" s="90"/>
    </row>
    <row r="342" ht="12.75">
      <c r="A342" s="90"/>
    </row>
    <row r="343" ht="12.75">
      <c r="A343" s="90"/>
    </row>
    <row r="344" ht="12.75">
      <c r="A344" s="90"/>
    </row>
    <row r="345" ht="12.75">
      <c r="A345" s="90"/>
    </row>
    <row r="346" ht="12.75">
      <c r="A346" s="90"/>
    </row>
    <row r="347" ht="12.75">
      <c r="A347" s="90"/>
    </row>
    <row r="348" ht="12.75">
      <c r="A348" s="90"/>
    </row>
    <row r="349" ht="12.75">
      <c r="A349" s="90"/>
    </row>
    <row r="350" ht="12.75">
      <c r="A350" s="90"/>
    </row>
    <row r="351" ht="12.75">
      <c r="A351" s="90"/>
    </row>
    <row r="352" ht="12.75">
      <c r="A352" s="90"/>
    </row>
    <row r="353" ht="12.75">
      <c r="A353" s="90"/>
    </row>
    <row r="354" ht="12.75">
      <c r="A354" s="90"/>
    </row>
    <row r="355" ht="12.75">
      <c r="A355" s="90"/>
    </row>
    <row r="356" ht="12.75">
      <c r="A356" s="90"/>
    </row>
    <row r="357" ht="12.75">
      <c r="A357" s="90"/>
    </row>
    <row r="358" ht="12.75">
      <c r="A358" s="90"/>
    </row>
    <row r="359" ht="12.75">
      <c r="A359" s="90"/>
    </row>
    <row r="360" ht="12.75">
      <c r="A360" s="90"/>
    </row>
    <row r="361" ht="12.75">
      <c r="A361" s="90"/>
    </row>
    <row r="362" ht="12.75">
      <c r="A362" s="90"/>
    </row>
    <row r="363" ht="12.75">
      <c r="A363" s="90"/>
    </row>
    <row r="364" ht="12.75">
      <c r="A364" s="90"/>
    </row>
    <row r="365" ht="12.75">
      <c r="A365" s="90"/>
    </row>
    <row r="366" ht="12.75">
      <c r="A366" s="90"/>
    </row>
    <row r="367" ht="12.75">
      <c r="A367" s="90"/>
    </row>
  </sheetData>
  <sheetProtection/>
  <mergeCells count="7">
    <mergeCell ref="J3:K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2010-01-25T19:53:52Z</cp:lastPrinted>
  <dcterms:created xsi:type="dcterms:W3CDTF">2006-02-24T09:38:25Z</dcterms:created>
  <dcterms:modified xsi:type="dcterms:W3CDTF">2014-10-07T10:46:24Z</dcterms:modified>
  <cp:category/>
  <cp:version/>
  <cp:contentType/>
  <cp:contentStatus/>
</cp:coreProperties>
</file>