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40" windowHeight="5595" tabRatio="601" activeTab="0"/>
  </bookViews>
  <sheets>
    <sheet name="4.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-20" sheetId="11" r:id="rId11"/>
    <sheet name="4.21" sheetId="12" r:id="rId12"/>
    <sheet name="4.22" sheetId="13" r:id="rId13"/>
  </sheets>
  <definedNames/>
  <calcPr fullCalcOnLoad="1"/>
</workbook>
</file>

<file path=xl/sharedStrings.xml><?xml version="1.0" encoding="utf-8"?>
<sst xmlns="http://schemas.openxmlformats.org/spreadsheetml/2006/main" count="2402" uniqueCount="362">
  <si>
    <t>4. INDUSTRY</t>
  </si>
  <si>
    <t>Côte d'Ivoire</t>
  </si>
  <si>
    <t>Total 2012</t>
  </si>
  <si>
    <t>[0-1[</t>
  </si>
  <si>
    <t>[1-5[</t>
  </si>
  <si>
    <t>[5-10[</t>
  </si>
  <si>
    <t>[10-15[</t>
  </si>
  <si>
    <t>[15-[</t>
  </si>
  <si>
    <t>Source : Industry General Directorate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</si>
  <si>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</si>
  <si>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</si>
  <si>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</si>
  <si>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</si>
  <si>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</si>
  <si>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</si>
  <si>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</si>
  <si>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</si>
  <si>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</si>
  <si>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</si>
  <si>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</si>
  <si>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</si>
  <si>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 of total</t>
  </si>
  <si>
    <t>Equipments in LBP</t>
  </si>
  <si>
    <t>Imports of industrial equipment and Machinery in LBP</t>
  </si>
  <si>
    <t>Italy</t>
  </si>
  <si>
    <t>China</t>
  </si>
  <si>
    <t>Germany</t>
  </si>
  <si>
    <t>United States</t>
  </si>
  <si>
    <t>Turkey</t>
  </si>
  <si>
    <t>France</t>
  </si>
  <si>
    <t>Netherlands</t>
  </si>
  <si>
    <t>Malaysia</t>
  </si>
  <si>
    <t>Taiwan</t>
  </si>
  <si>
    <t>United Kingdom</t>
  </si>
  <si>
    <t>Switzerland</t>
  </si>
  <si>
    <t>Sweden</t>
  </si>
  <si>
    <t>Austria</t>
  </si>
  <si>
    <t>Belgium</t>
  </si>
  <si>
    <t>Spain</t>
  </si>
  <si>
    <t>Japan</t>
  </si>
  <si>
    <t>Czech Republic</t>
  </si>
  <si>
    <t>Denmark</t>
  </si>
  <si>
    <t>India</t>
  </si>
  <si>
    <t>Brazil</t>
  </si>
  <si>
    <t>Singapore</t>
  </si>
  <si>
    <t>Canada</t>
  </si>
  <si>
    <t>Thailand</t>
  </si>
  <si>
    <t>Ireland</t>
  </si>
  <si>
    <t xml:space="preserve">Vietnam </t>
  </si>
  <si>
    <t>Syrian Arab Republic</t>
  </si>
  <si>
    <t>Indonesia</t>
  </si>
  <si>
    <t>Mexico</t>
  </si>
  <si>
    <t>Egypt</t>
  </si>
  <si>
    <t>Cyprus</t>
  </si>
  <si>
    <t>Poland</t>
  </si>
  <si>
    <t>Greece</t>
  </si>
  <si>
    <t>Bulgary</t>
  </si>
  <si>
    <t>Finland</t>
  </si>
  <si>
    <t>Hungary</t>
  </si>
  <si>
    <t>Ukraine</t>
  </si>
  <si>
    <t>Australia</t>
  </si>
  <si>
    <t>Iran</t>
  </si>
  <si>
    <t>United Arab Emirates</t>
  </si>
  <si>
    <t>South Africa</t>
  </si>
  <si>
    <t>Philippines</t>
  </si>
  <si>
    <t>Romania</t>
  </si>
  <si>
    <t>Slovenia</t>
  </si>
  <si>
    <t>Portugal</t>
  </si>
  <si>
    <t>Jordan</t>
  </si>
  <si>
    <t>Slovakia</t>
  </si>
  <si>
    <t>Hong Kong</t>
  </si>
  <si>
    <t>Tunisia</t>
  </si>
  <si>
    <t>Saudi Arabia</t>
  </si>
  <si>
    <t>Norway</t>
  </si>
  <si>
    <t>Latvia</t>
  </si>
  <si>
    <t xml:space="preserve">Bosnia &amp; Herzegovina </t>
  </si>
  <si>
    <t>Morocco</t>
  </si>
  <si>
    <t>Liberia</t>
  </si>
  <si>
    <t>Russia</t>
  </si>
  <si>
    <t>Argentina</t>
  </si>
  <si>
    <t>Swaziland</t>
  </si>
  <si>
    <t>Dominican Republic</t>
  </si>
  <si>
    <t>Pakistan</t>
  </si>
  <si>
    <t>Georgia</t>
  </si>
  <si>
    <t>New Zealand</t>
  </si>
  <si>
    <t>Croatia</t>
  </si>
  <si>
    <t>Lituania</t>
  </si>
  <si>
    <t>Kuwait</t>
  </si>
  <si>
    <t>Malta</t>
  </si>
  <si>
    <t>Miscellaneous</t>
  </si>
  <si>
    <t>Monaco</t>
  </si>
  <si>
    <t>Serbia</t>
  </si>
  <si>
    <t>10.718%</t>
  </si>
  <si>
    <t>Total 2013</t>
  </si>
  <si>
    <t>Republic of Korea</t>
  </si>
  <si>
    <t xml:space="preserve">Costa Rica </t>
  </si>
  <si>
    <t>Venezuela</t>
  </si>
  <si>
    <t>Sierra Leone</t>
  </si>
  <si>
    <t>Mauritius</t>
  </si>
  <si>
    <t>Tanzania</t>
  </si>
  <si>
    <t>Côte D'Ivoire</t>
  </si>
  <si>
    <t>San Marino</t>
  </si>
  <si>
    <t>For food industry</t>
  </si>
  <si>
    <t>For packaging</t>
  </si>
  <si>
    <t>For plastics and thereof</t>
  </si>
  <si>
    <t>For metal products</t>
  </si>
  <si>
    <t>For medical equipments</t>
  </si>
  <si>
    <t>For printing and binding</t>
  </si>
  <si>
    <t>For video taping and CDs</t>
  </si>
  <si>
    <t>Clothes and textiles</t>
  </si>
  <si>
    <t>For tools and equipments</t>
  </si>
  <si>
    <t>For chemical industry</t>
  </si>
  <si>
    <t>For electrical installation</t>
  </si>
  <si>
    <t>For leather and shoes</t>
  </si>
  <si>
    <t>For animal foodstuff</t>
  </si>
  <si>
    <t>Total</t>
  </si>
  <si>
    <t>For automatic tools</t>
  </si>
  <si>
    <t>For paper and paperboard</t>
  </si>
  <si>
    <t>For combining construction material</t>
  </si>
  <si>
    <t>For wood</t>
  </si>
  <si>
    <t>For construction stones</t>
  </si>
  <si>
    <t>Surinam</t>
  </si>
  <si>
    <t>North Korea</t>
  </si>
  <si>
    <t>Lybia</t>
  </si>
  <si>
    <t>Biellorussie</t>
  </si>
  <si>
    <t>Estonia</t>
  </si>
  <si>
    <t>Luxemburg</t>
  </si>
  <si>
    <t>Cocos Islands</t>
  </si>
  <si>
    <t>Andorra</t>
  </si>
  <si>
    <t>Arab countries</t>
  </si>
  <si>
    <t>Africa</t>
  </si>
  <si>
    <t>America</t>
  </si>
  <si>
    <t>Asia</t>
  </si>
  <si>
    <t>Europe</t>
  </si>
  <si>
    <t>Oceania</t>
  </si>
  <si>
    <t>Source : Banque du Liban</t>
  </si>
  <si>
    <t>Table made by CAS</t>
  </si>
  <si>
    <t>Jan.</t>
  </si>
  <si>
    <t>Feb.</t>
  </si>
  <si>
    <t>Aug.</t>
  </si>
  <si>
    <t>Sep.</t>
  </si>
  <si>
    <t>Oct.</t>
  </si>
  <si>
    <t>Nov.</t>
  </si>
  <si>
    <t>Dec.</t>
  </si>
  <si>
    <t>Total 2011</t>
  </si>
  <si>
    <t>Total 2010</t>
  </si>
  <si>
    <t>Total 2009</t>
  </si>
  <si>
    <t>Total 2008</t>
  </si>
  <si>
    <t>Total 2007</t>
  </si>
  <si>
    <t>Total 2006</t>
  </si>
  <si>
    <t>Total 2005</t>
  </si>
  <si>
    <t>Total 2004</t>
  </si>
  <si>
    <t>Total 2003</t>
  </si>
  <si>
    <t>Total 2002</t>
  </si>
  <si>
    <t>Total 2001</t>
  </si>
  <si>
    <t>Total 2000</t>
  </si>
  <si>
    <t>Total 1999</t>
  </si>
  <si>
    <t>Total 1998</t>
  </si>
  <si>
    <t>Total 1997</t>
  </si>
  <si>
    <t>Total 1996</t>
  </si>
  <si>
    <t>Total 1995</t>
  </si>
  <si>
    <t>Total 1994</t>
  </si>
  <si>
    <t>Total 1993</t>
  </si>
  <si>
    <t>Table 4.2 - Production of tobacco</t>
  </si>
  <si>
    <t>Local products</t>
  </si>
  <si>
    <t>Production. Tonnes</t>
  </si>
  <si>
    <t>Cigarettes</t>
  </si>
  <si>
    <t>Tobacco</t>
  </si>
  <si>
    <t>Subtotal</t>
  </si>
  <si>
    <t>Sales. Tonnes</t>
  </si>
  <si>
    <t>Value. Million USD</t>
  </si>
  <si>
    <t>Imported products</t>
  </si>
  <si>
    <t>Mouassal</t>
  </si>
  <si>
    <t>Cigarillos</t>
  </si>
  <si>
    <t>Pipe tobacco</t>
  </si>
  <si>
    <t>General total of sales. Tonnes</t>
  </si>
  <si>
    <t>General total. Million USD</t>
  </si>
  <si>
    <t>Source: Régie des Tabacs</t>
  </si>
  <si>
    <t>VAT not included</t>
  </si>
  <si>
    <t>VAT rate</t>
  </si>
  <si>
    <t>Table 4.3 - Industrial Exports</t>
  </si>
  <si>
    <t>Exports</t>
  </si>
  <si>
    <t>Products in millions of USD</t>
  </si>
  <si>
    <t>% in 2013</t>
  </si>
  <si>
    <t>Prepared foodstuffs</t>
  </si>
  <si>
    <t>Mineral Products</t>
  </si>
  <si>
    <t>Products of the chemical</t>
  </si>
  <si>
    <t>Plastics &amp; articles thereof</t>
  </si>
  <si>
    <t>Raw hides &amp; skins, leather, furskins</t>
  </si>
  <si>
    <t>Woods and articles of wood</t>
  </si>
  <si>
    <t>Paper &amp; paperboard and articles thereof</t>
  </si>
  <si>
    <t>Textiles &amp; textile articles</t>
  </si>
  <si>
    <t>Footwear, headgear &amp; prepared feather</t>
  </si>
  <si>
    <t>Articles of stone, plaster, and cement</t>
  </si>
  <si>
    <t>Pearls, precious metals and jewelry except raw gold ingots</t>
  </si>
  <si>
    <t>Base metals &amp; articles of base metal</t>
  </si>
  <si>
    <t>Machinery and mechanical appliances</t>
  </si>
  <si>
    <t>Transport equipment</t>
  </si>
  <si>
    <t>Optical instruments &amp; apparatus</t>
  </si>
  <si>
    <t>Arms and ammunition</t>
  </si>
  <si>
    <t>Miscellaneous manufactured articles</t>
  </si>
  <si>
    <t>Fats &amp; edible fats &amp; oils</t>
  </si>
  <si>
    <t>Table 4.12 - Industry - Industrial Exports by top product and country</t>
  </si>
  <si>
    <t>Grand total</t>
  </si>
  <si>
    <t>1 000 USD</t>
  </si>
  <si>
    <t>Syria</t>
  </si>
  <si>
    <t>Qatar</t>
  </si>
  <si>
    <t>Irak</t>
  </si>
  <si>
    <t>Irland</t>
  </si>
  <si>
    <t>Angola</t>
  </si>
  <si>
    <t>Sudan</t>
  </si>
  <si>
    <t>Congo</t>
  </si>
  <si>
    <t>Asia excluding Arab countries</t>
  </si>
  <si>
    <t>Algeria</t>
  </si>
  <si>
    <t>Uruguay</t>
  </si>
  <si>
    <t>Bangladesh</t>
  </si>
  <si>
    <t>Yemen</t>
  </si>
  <si>
    <t>Nigeria</t>
  </si>
  <si>
    <t>Ghana</t>
  </si>
  <si>
    <t>Guinee</t>
  </si>
  <si>
    <t>Kenya</t>
  </si>
  <si>
    <t>Vietnam</t>
  </si>
  <si>
    <t>Oman</t>
  </si>
  <si>
    <t>Equatorial Guinee</t>
  </si>
  <si>
    <t>Zambia</t>
  </si>
  <si>
    <t>Burkina Faso</t>
  </si>
  <si>
    <t>Bahrain</t>
  </si>
  <si>
    <t>Niger</t>
  </si>
  <si>
    <t>Benin</t>
  </si>
  <si>
    <t>Senegal</t>
  </si>
  <si>
    <t>Articles of stone, of  plaster, and of cement</t>
  </si>
  <si>
    <t>Gabon</t>
  </si>
  <si>
    <t>Machinery, equipment and power tools</t>
  </si>
  <si>
    <t>Cameroon</t>
  </si>
  <si>
    <t>Table 4.5 - Industry - Lebanese industrial Exports by product and by countries</t>
  </si>
  <si>
    <t>Percentage January 2013</t>
  </si>
  <si>
    <t>Percentage February 2013</t>
  </si>
  <si>
    <t>Janurary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</si>
  <si>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</si>
  <si>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</si>
  <si>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</si>
  <si>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</si>
  <si>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</si>
  <si>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</si>
  <si>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</si>
  <si>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</si>
  <si>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</si>
  <si>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</si>
  <si>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</si>
  <si>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Percentage March 2013</t>
  </si>
  <si>
    <t>Percentage April 2013</t>
  </si>
  <si>
    <t>Percentage May 2013</t>
  </si>
  <si>
    <t>Percentage June 2013</t>
  </si>
  <si>
    <t>Percentage July 2013</t>
  </si>
  <si>
    <t>Percentage August 2013</t>
  </si>
  <si>
    <t>Percentage September 2013</t>
  </si>
  <si>
    <t>Percentage October 2013</t>
  </si>
  <si>
    <t>Percentage November 2013</t>
  </si>
  <si>
    <t>Percentage December 2013</t>
  </si>
  <si>
    <t>Total value of exported commodity</t>
  </si>
  <si>
    <t xml:space="preserve"> Total January 2013</t>
  </si>
  <si>
    <t>Total February 2013</t>
  </si>
  <si>
    <t>Electric machinery and mechanical appliances</t>
  </si>
  <si>
    <t>Total January 2013</t>
  </si>
  <si>
    <t>Percentage of the total value of exported commodity</t>
  </si>
  <si>
    <t>Total March 2013</t>
  </si>
  <si>
    <t>Total April 2013</t>
  </si>
  <si>
    <t>Total May 2013</t>
  </si>
  <si>
    <t>Total June 2013</t>
  </si>
  <si>
    <t>Total July 2013</t>
  </si>
  <si>
    <t>Total August 2013</t>
  </si>
  <si>
    <t>Total September 2013</t>
  </si>
  <si>
    <t>Total October 2013</t>
  </si>
  <si>
    <t>Total November 2013</t>
  </si>
  <si>
    <t>Total December 2013</t>
  </si>
  <si>
    <t>USD</t>
  </si>
  <si>
    <t>Table 4.6 - Industrial Exports by top  importing countries</t>
  </si>
  <si>
    <t>Urugway</t>
  </si>
  <si>
    <t>Table 4.7 - Industry - Lebanese industrial Exports by product and by groups of countries</t>
  </si>
  <si>
    <t>Thousands of USD</t>
  </si>
  <si>
    <t xml:space="preserve"> Machinery, equipment and power tools</t>
  </si>
  <si>
    <t>Arms &amp; ammunitions</t>
  </si>
  <si>
    <t>January 2013</t>
  </si>
  <si>
    <t>Table 4.8 - Industry - Industrial Exports by product and by group of countries</t>
  </si>
  <si>
    <t>Africa excluding Arab countries</t>
  </si>
  <si>
    <t xml:space="preserve">Plastics &amp; articles thereof </t>
  </si>
  <si>
    <t>Table 4.9 - Industry - Lebanese industrial Exports by value and by groups of countries</t>
  </si>
  <si>
    <t>Millions of USD</t>
  </si>
  <si>
    <t xml:space="preserve"> Asia excluding Arab countries</t>
  </si>
  <si>
    <t xml:space="preserve"> November 2013</t>
  </si>
  <si>
    <t>Table 4.10 - Industrial permits by month</t>
  </si>
  <si>
    <t>Permits. Number</t>
  </si>
  <si>
    <t>Table 4.11 - Industrial permits by month and mohafazat</t>
  </si>
  <si>
    <t>Total main regions</t>
  </si>
  <si>
    <t>General total</t>
  </si>
  <si>
    <t>Main regions. % of general total</t>
  </si>
  <si>
    <t>Industrial Region</t>
  </si>
  <si>
    <t>Bauchrieh</t>
  </si>
  <si>
    <t>Bourj Hammoud</t>
  </si>
  <si>
    <t>Zahle Haouch Oumara</t>
  </si>
  <si>
    <t>Hosrayel</t>
  </si>
  <si>
    <t>Dekwaneh</t>
  </si>
  <si>
    <t>Zouk Mosbeh</t>
  </si>
  <si>
    <t>Ghazieh</t>
  </si>
  <si>
    <t>Mkalles</t>
  </si>
  <si>
    <t>Enfeh</t>
  </si>
  <si>
    <t>Taanaye</t>
  </si>
  <si>
    <t>Jdeideh Metn</t>
  </si>
  <si>
    <t>Hadath Beirut</t>
  </si>
  <si>
    <t>Mazraat Yashou</t>
  </si>
  <si>
    <t>Foodstuff production</t>
  </si>
  <si>
    <t>Building Materials</t>
  </si>
  <si>
    <t>Metal and electrical products</t>
  </si>
  <si>
    <t>Base metals industry</t>
  </si>
  <si>
    <t>Chemical industries</t>
  </si>
  <si>
    <t>Mining and quarrying products</t>
  </si>
  <si>
    <t>Rubber and plastic</t>
  </si>
  <si>
    <t>Furniture and wood industry</t>
  </si>
  <si>
    <t>Machinery production</t>
  </si>
  <si>
    <t>Publishing, printing and advertising</t>
  </si>
  <si>
    <t>Clothing production and fur tanning</t>
  </si>
  <si>
    <t>Miscellaneous tools and equipments production</t>
  </si>
  <si>
    <t>Paper production</t>
  </si>
  <si>
    <t>Miscellaneous electrical products and tools</t>
  </si>
  <si>
    <t>Leather industry</t>
  </si>
  <si>
    <t>Textile products</t>
  </si>
  <si>
    <t>Reproduction</t>
  </si>
  <si>
    <t>Oil and Coal</t>
  </si>
  <si>
    <t>Medical and optical instruments</t>
  </si>
  <si>
    <t>Category</t>
  </si>
  <si>
    <t>Table 4.20 - Industrial permits by activity and by the main industrial regions</t>
  </si>
  <si>
    <t>Construction and investment</t>
  </si>
  <si>
    <t>Construction</t>
  </si>
  <si>
    <t>Permit change</t>
  </si>
  <si>
    <t>Investment</t>
  </si>
  <si>
    <t>Warning / Claim</t>
  </si>
  <si>
    <t>Renewing construction permt</t>
  </si>
  <si>
    <t>Shutting down an industry</t>
  </si>
  <si>
    <t>Table 4.19 - Industrial permits by activity and type of decision</t>
  </si>
  <si>
    <t>Mount-Lebanon</t>
  </si>
  <si>
    <t>Bekaa</t>
  </si>
  <si>
    <t>South-Lebanon</t>
  </si>
  <si>
    <t>North Lebanon</t>
  </si>
  <si>
    <t>Nabatiyeh</t>
  </si>
  <si>
    <t>Beirut</t>
  </si>
  <si>
    <t>Table 4.18 - Industrial permits by activity and Mohafazat</t>
  </si>
  <si>
    <t>Table 4.17 - Industrial permits by category and activity</t>
  </si>
  <si>
    <t>Taanayel</t>
  </si>
  <si>
    <t>Renewing construction permit</t>
  </si>
  <si>
    <t>Table 4.15 - Industrial permits by type of decision and the main industrial regions</t>
  </si>
  <si>
    <t>Table 4.14 - Industrial permits by category and Mohafazat</t>
  </si>
  <si>
    <t>Table 4.13 - Industrial permits by type of decision and Mohafazat</t>
  </si>
  <si>
    <t xml:space="preserve">Renewing construction permt </t>
  </si>
  <si>
    <t xml:space="preserve">Total </t>
  </si>
  <si>
    <t>Table 4.12 - Industrial permits by type of decision and category</t>
  </si>
  <si>
    <t>Mohafazat</t>
  </si>
  <si>
    <t>Activity</t>
  </si>
  <si>
    <t>Table 4.16 - Industrial permits by category and main industrial regions</t>
  </si>
  <si>
    <t>Table 4.1 - Cement deliveries. Tons</t>
  </si>
  <si>
    <t>Cigars</t>
  </si>
  <si>
    <t>Table 4.21 - Imports of Industrial Equipment and Machinery by country</t>
  </si>
  <si>
    <t>Table 4.22 - Imports of Industrial Equipment and Machinery by type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</si>
</sst>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18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72" fontId="6" fillId="0" borderId="0" xfId="0" applyNumberFormat="1" applyFont="1" applyFill="1" applyAlignment="1">
      <alignment vertical="center" readingOrder="1"/>
    </xf>
    <xf numFmtId="172" fontId="5" fillId="0" borderId="0" xfId="0" applyNumberFormat="1" applyFont="1" applyFill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0" fontId="14" fillId="0" borderId="0" xfId="0" applyFont="1" applyFill="1" applyBorder="1" applyAlignment="1">
      <alignment horizontal="center" vertical="center" textRotation="90" readingOrder="1"/>
    </xf>
    <xf numFmtId="3" fontId="9" fillId="0" borderId="0" xfId="42" applyNumberFormat="1" applyFont="1" applyFill="1" applyBorder="1" applyAlignment="1">
      <alignment horizontal="right" vertical="center" readingOrder="1"/>
    </xf>
    <xf numFmtId="3" fontId="16" fillId="0" borderId="0" xfId="0" applyNumberFormat="1" applyFont="1" applyFill="1" applyBorder="1" applyAlignment="1">
      <alignment vertical="center" readingOrder="1"/>
    </xf>
    <xf numFmtId="3" fontId="9" fillId="0" borderId="0" xfId="0" applyNumberFormat="1" applyFont="1" applyFill="1" applyBorder="1" applyAlignment="1">
      <alignment horizontal="right" vertical="center"/>
    </xf>
    <xf numFmtId="191" fontId="16" fillId="0" borderId="10" xfId="42" applyNumberFormat="1" applyFont="1" applyFill="1" applyBorder="1" applyAlignment="1">
      <alignment horizontal="right" vertical="center" readingOrder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/>
    </xf>
    <xf numFmtId="191" fontId="16" fillId="0" borderId="10" xfId="0" applyNumberFormat="1" applyFont="1" applyFill="1" applyBorder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5" fillId="0" borderId="12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 readingOrder="1"/>
    </xf>
    <xf numFmtId="0" fontId="15" fillId="0" borderId="15" xfId="0" applyFont="1" applyFill="1" applyBorder="1" applyAlignment="1">
      <alignment horizontal="center" vertical="center" wrapText="1" readingOrder="1"/>
    </xf>
    <xf numFmtId="172" fontId="9" fillId="0" borderId="14" xfId="42" applyNumberFormat="1" applyFont="1" applyFill="1" applyBorder="1" applyAlignment="1">
      <alignment horizontal="right" vertical="center" readingOrder="1"/>
    </xf>
    <xf numFmtId="172" fontId="9" fillId="0" borderId="12" xfId="42" applyNumberFormat="1" applyFont="1" applyFill="1" applyBorder="1" applyAlignment="1">
      <alignment horizontal="right" vertical="center" readingOrder="1"/>
    </xf>
    <xf numFmtId="0" fontId="15" fillId="0" borderId="17" xfId="0" applyFont="1" applyFill="1" applyBorder="1" applyAlignment="1">
      <alignment horizontal="center" vertical="center" wrapText="1" readingOrder="1"/>
    </xf>
    <xf numFmtId="3" fontId="16" fillId="0" borderId="10" xfId="42" applyNumberFormat="1" applyFont="1" applyFill="1" applyBorder="1" applyAlignment="1">
      <alignment horizontal="right" vertical="center" readingOrder="1"/>
    </xf>
    <xf numFmtId="0" fontId="17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172" fontId="9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37" fontId="16" fillId="0" borderId="16" xfId="42" applyNumberFormat="1" applyFont="1" applyFill="1" applyBorder="1" applyAlignment="1">
      <alignment horizontal="right" vertical="center" readingOrder="1"/>
    </xf>
    <xf numFmtId="37" fontId="16" fillId="0" borderId="0" xfId="42" applyNumberFormat="1" applyFont="1" applyFill="1" applyBorder="1" applyAlignment="1">
      <alignment horizontal="right" vertical="center" readingOrder="1"/>
    </xf>
    <xf numFmtId="37" fontId="16" fillId="0" borderId="10" xfId="42" applyNumberFormat="1" applyFont="1" applyFill="1" applyBorder="1" applyAlignment="1">
      <alignment horizontal="right" vertical="center" readingOrder="1"/>
    </xf>
    <xf numFmtId="3" fontId="16" fillId="0" borderId="16" xfId="42" applyNumberFormat="1" applyFont="1" applyFill="1" applyBorder="1" applyAlignment="1">
      <alignment horizontal="right" vertical="center" readingOrder="1"/>
    </xf>
    <xf numFmtId="3" fontId="16" fillId="0" borderId="0" xfId="42" applyNumberFormat="1" applyFont="1" applyFill="1" applyBorder="1" applyAlignment="1">
      <alignment horizontal="right" vertical="center" readingOrder="1"/>
    </xf>
    <xf numFmtId="3" fontId="9" fillId="0" borderId="16" xfId="0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readingOrder="1"/>
    </xf>
    <xf numFmtId="3" fontId="16" fillId="0" borderId="10" xfId="0" applyNumberFormat="1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 readingOrder="1"/>
    </xf>
    <xf numFmtId="220" fontId="9" fillId="0" borderId="16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15" fillId="0" borderId="1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220" fontId="9" fillId="0" borderId="11" xfId="42" applyNumberFormat="1" applyFont="1" applyFill="1" applyBorder="1" applyAlignment="1">
      <alignment horizontal="right" vertical="center"/>
    </xf>
    <xf numFmtId="220" fontId="16" fillId="0" borderId="11" xfId="42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220" fontId="9" fillId="0" borderId="12" xfId="42" applyNumberFormat="1" applyFont="1" applyFill="1" applyBorder="1" applyAlignment="1">
      <alignment horizontal="right" vertical="center"/>
    </xf>
    <xf numFmtId="220" fontId="9" fillId="0" borderId="12" xfId="42" applyNumberFormat="1" applyFont="1" applyFill="1" applyBorder="1" applyAlignment="1">
      <alignment vertical="center"/>
    </xf>
    <xf numFmtId="220" fontId="16" fillId="0" borderId="12" xfId="42" applyNumberFormat="1" applyFont="1" applyFill="1" applyBorder="1" applyAlignment="1">
      <alignment horizontal="right" vertical="center"/>
    </xf>
    <xf numFmtId="220" fontId="9" fillId="0" borderId="12" xfId="42" applyNumberFormat="1" applyFont="1" applyFill="1" applyBorder="1" applyAlignment="1">
      <alignment horizontal="right" vertical="center" wrapText="1"/>
    </xf>
    <xf numFmtId="220" fontId="9" fillId="0" borderId="12" xfId="42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220" fontId="9" fillId="0" borderId="14" xfId="42" applyNumberFormat="1" applyFont="1" applyFill="1" applyBorder="1" applyAlignment="1">
      <alignment horizontal="right" vertical="center"/>
    </xf>
    <xf numFmtId="220" fontId="9" fillId="0" borderId="14" xfId="42" applyNumberFormat="1" applyFont="1" applyFill="1" applyBorder="1" applyAlignment="1">
      <alignment vertical="center"/>
    </xf>
    <xf numFmtId="220" fontId="16" fillId="0" borderId="10" xfId="42" applyNumberFormat="1" applyFont="1" applyFill="1" applyBorder="1" applyAlignment="1">
      <alignment horizontal="right" vertical="center"/>
    </xf>
    <xf numFmtId="220" fontId="16" fillId="0" borderId="14" xfId="4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readingOrder="1"/>
    </xf>
    <xf numFmtId="220" fontId="9" fillId="0" borderId="0" xfId="42" applyNumberFormat="1" applyFont="1" applyFill="1" applyBorder="1" applyAlignment="1">
      <alignment horizontal="right" vertical="center" readingOrder="1"/>
    </xf>
    <xf numFmtId="0" fontId="8" fillId="0" borderId="0" xfId="0" applyFont="1" applyFill="1" applyAlignment="1">
      <alignment horizontal="left" vertical="center" readingOrder="1"/>
    </xf>
    <xf numFmtId="0" fontId="0" fillId="0" borderId="0" xfId="0" applyFont="1" applyFill="1" applyAlignment="1">
      <alignment vertical="center" readingOrder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3" fontId="6" fillId="0" borderId="13" xfId="0" applyNumberFormat="1" applyFont="1" applyFill="1" applyBorder="1" applyAlignment="1">
      <alignment vertical="center" wrapText="1" readingOrder="1"/>
    </xf>
    <xf numFmtId="3" fontId="6" fillId="0" borderId="16" xfId="0" applyNumberFormat="1" applyFont="1" applyFill="1" applyBorder="1" applyAlignment="1">
      <alignment vertical="center" wrapText="1" readingOrder="1"/>
    </xf>
    <xf numFmtId="3" fontId="6" fillId="0" borderId="12" xfId="0" applyNumberFormat="1" applyFont="1" applyFill="1" applyBorder="1" applyAlignment="1">
      <alignment vertical="center" wrapText="1" readingOrder="1"/>
    </xf>
    <xf numFmtId="3" fontId="6" fillId="0" borderId="12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readingOrder="1"/>
    </xf>
    <xf numFmtId="3" fontId="15" fillId="0" borderId="10" xfId="0" applyNumberFormat="1" applyFont="1" applyFill="1" applyBorder="1" applyAlignment="1">
      <alignment horizontal="right" vertical="center" wrapText="1" readingOrder="1"/>
    </xf>
    <xf numFmtId="185" fontId="16" fillId="0" borderId="10" xfId="64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85" fontId="16" fillId="0" borderId="11" xfId="64" applyNumberFormat="1" applyFont="1" applyFill="1" applyBorder="1" applyAlignment="1">
      <alignment horizontal="right" vertical="center"/>
    </xf>
    <xf numFmtId="185" fontId="16" fillId="0" borderId="12" xfId="64" applyNumberFormat="1" applyFont="1" applyFill="1" applyBorder="1" applyAlignment="1">
      <alignment horizontal="right" vertical="center"/>
    </xf>
    <xf numFmtId="185" fontId="16" fillId="0" borderId="14" xfId="64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5" fontId="16" fillId="0" borderId="0" xfId="64" applyNumberFormat="1" applyFont="1" applyFill="1" applyBorder="1" applyAlignment="1">
      <alignment vertical="center"/>
    </xf>
    <xf numFmtId="185" fontId="16" fillId="0" borderId="10" xfId="64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right" vertical="center" wrapText="1" readingOrder="1"/>
    </xf>
    <xf numFmtId="0" fontId="15" fillId="0" borderId="15" xfId="0" applyFont="1" applyFill="1" applyBorder="1" applyAlignment="1">
      <alignment horizontal="right" vertical="center" wrapText="1" readingOrder="1"/>
    </xf>
    <xf numFmtId="185" fontId="16" fillId="0" borderId="13" xfId="6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horizontal="left" vertical="center" readingOrder="1"/>
    </xf>
    <xf numFmtId="0" fontId="15" fillId="0" borderId="0" xfId="0" applyFont="1" applyFill="1" applyAlignment="1">
      <alignment horizontal="right" vertical="center" readingOrder="1"/>
    </xf>
    <xf numFmtId="191" fontId="22" fillId="0" borderId="10" xfId="42" applyNumberFormat="1" applyFont="1" applyFill="1" applyBorder="1" applyAlignment="1">
      <alignment horizontal="right" vertical="center" readingOrder="1"/>
    </xf>
    <xf numFmtId="185" fontId="22" fillId="0" borderId="10" xfId="64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right" vertical="center" wrapText="1" readingOrder="1"/>
    </xf>
    <xf numFmtId="3" fontId="5" fillId="0" borderId="0" xfId="0" applyNumberFormat="1" applyFont="1" applyFill="1" applyAlignment="1">
      <alignment vertical="center" readingOrder="1"/>
    </xf>
    <xf numFmtId="3" fontId="9" fillId="0" borderId="0" xfId="0" applyNumberFormat="1" applyFont="1" applyFill="1" applyAlignment="1">
      <alignment vertical="center" readingOrder="1"/>
    </xf>
    <xf numFmtId="0" fontId="15" fillId="0" borderId="11" xfId="0" applyFont="1" applyFill="1" applyBorder="1" applyAlignment="1">
      <alignment vertical="center" wrapText="1" readingOrder="1"/>
    </xf>
    <xf numFmtId="43" fontId="9" fillId="0" borderId="11" xfId="42" applyNumberFormat="1" applyFont="1" applyFill="1" applyBorder="1" applyAlignment="1">
      <alignment horizontal="right" vertical="center" wrapText="1" readingOrder="1"/>
    </xf>
    <xf numFmtId="0" fontId="15" fillId="0" borderId="13" xfId="0" applyFont="1" applyFill="1" applyBorder="1" applyAlignment="1">
      <alignment vertical="center" wrapText="1" readingOrder="1"/>
    </xf>
    <xf numFmtId="43" fontId="9" fillId="0" borderId="13" xfId="42" applyNumberFormat="1" applyFont="1" applyFill="1" applyBorder="1" applyAlignment="1">
      <alignment horizontal="right" vertical="center" wrapText="1" readingOrder="1"/>
    </xf>
    <xf numFmtId="0" fontId="15" fillId="0" borderId="10" xfId="0" applyFont="1" applyFill="1" applyBorder="1" applyAlignment="1">
      <alignment vertical="center" wrapText="1" readingOrder="1"/>
    </xf>
    <xf numFmtId="43" fontId="16" fillId="0" borderId="10" xfId="42" applyNumberFormat="1" applyFont="1" applyFill="1" applyBorder="1" applyAlignment="1">
      <alignment horizontal="right" vertical="center" wrapText="1" readingOrder="1"/>
    </xf>
    <xf numFmtId="0" fontId="15" fillId="0" borderId="18" xfId="0" applyFont="1" applyFill="1" applyBorder="1" applyAlignment="1">
      <alignment vertical="center" wrapText="1" readingOrder="1"/>
    </xf>
    <xf numFmtId="43" fontId="9" fillId="0" borderId="18" xfId="42" applyNumberFormat="1" applyFont="1" applyFill="1" applyBorder="1" applyAlignment="1">
      <alignment horizontal="right" vertical="center" wrapText="1" readingOrder="1"/>
    </xf>
    <xf numFmtId="0" fontId="15" fillId="0" borderId="12" xfId="0" applyFont="1" applyFill="1" applyBorder="1" applyAlignment="1">
      <alignment vertical="center" wrapText="1" readingOrder="1"/>
    </xf>
    <xf numFmtId="43" fontId="9" fillId="0" borderId="12" xfId="42" applyNumberFormat="1" applyFont="1" applyFill="1" applyBorder="1" applyAlignment="1">
      <alignment horizontal="right" vertical="center" wrapText="1" readingOrder="1"/>
    </xf>
    <xf numFmtId="39" fontId="9" fillId="0" borderId="13" xfId="42" applyNumberFormat="1" applyFont="1" applyFill="1" applyBorder="1" applyAlignment="1">
      <alignment horizontal="right" vertical="center" wrapText="1" readingOrder="1"/>
    </xf>
    <xf numFmtId="43" fontId="16" fillId="0" borderId="10" xfId="0" applyNumberFormat="1" applyFont="1" applyFill="1" applyBorder="1" applyAlignment="1">
      <alignment horizontal="right" vertical="center" wrapText="1" readingOrder="1"/>
    </xf>
    <xf numFmtId="37" fontId="16" fillId="0" borderId="0" xfId="42" applyNumberFormat="1" applyFont="1" applyFill="1" applyAlignment="1">
      <alignment vertical="center" readingOrder="1"/>
    </xf>
    <xf numFmtId="37" fontId="9" fillId="0" borderId="0" xfId="42" applyNumberFormat="1" applyFont="1" applyFill="1" applyAlignment="1">
      <alignment vertical="center" readingOrder="1"/>
    </xf>
    <xf numFmtId="49" fontId="9" fillId="0" borderId="0" xfId="42" applyNumberFormat="1" applyFont="1" applyFill="1" applyAlignment="1">
      <alignment vertical="center" readingOrder="1"/>
    </xf>
    <xf numFmtId="172" fontId="9" fillId="0" borderId="13" xfId="42" applyNumberFormat="1" applyFont="1" applyFill="1" applyBorder="1" applyAlignment="1">
      <alignment horizontal="right" vertical="center" readingOrder="1"/>
    </xf>
    <xf numFmtId="190" fontId="16" fillId="0" borderId="10" xfId="42" applyNumberFormat="1" applyFont="1" applyFill="1" applyBorder="1" applyAlignment="1">
      <alignment horizontal="right" vertical="center" readingOrder="1"/>
    </xf>
    <xf numFmtId="190" fontId="16" fillId="0" borderId="11" xfId="42" applyNumberFormat="1" applyFont="1" applyFill="1" applyBorder="1" applyAlignment="1">
      <alignment horizontal="right" vertical="center" readingOrder="1"/>
    </xf>
    <xf numFmtId="190" fontId="16" fillId="0" borderId="12" xfId="42" applyNumberFormat="1" applyFont="1" applyFill="1" applyBorder="1" applyAlignment="1">
      <alignment horizontal="right" vertical="center" readingOrder="1"/>
    </xf>
    <xf numFmtId="190" fontId="16" fillId="0" borderId="14" xfId="42" applyNumberFormat="1" applyFont="1" applyFill="1" applyBorder="1" applyAlignment="1">
      <alignment horizontal="right" vertical="center" readingOrder="1"/>
    </xf>
    <xf numFmtId="3" fontId="8" fillId="0" borderId="0" xfId="0" applyNumberFormat="1" applyFont="1" applyFill="1" applyAlignment="1">
      <alignment vertical="center" readingOrder="1"/>
    </xf>
    <xf numFmtId="3" fontId="22" fillId="0" borderId="11" xfId="42" applyNumberFormat="1" applyFont="1" applyFill="1" applyBorder="1" applyAlignment="1">
      <alignment horizontal="right" vertical="center" readingOrder="1"/>
    </xf>
    <xf numFmtId="3" fontId="22" fillId="0" borderId="12" xfId="42" applyNumberFormat="1" applyFont="1" applyFill="1" applyBorder="1" applyAlignment="1">
      <alignment horizontal="right" vertical="center" readingOrder="1"/>
    </xf>
    <xf numFmtId="3" fontId="16" fillId="0" borderId="0" xfId="0" applyNumberFormat="1" applyFont="1" applyFill="1" applyAlignment="1">
      <alignment vertical="center" readingOrder="1"/>
    </xf>
    <xf numFmtId="3" fontId="22" fillId="0" borderId="14" xfId="42" applyNumberFormat="1" applyFont="1" applyFill="1" applyBorder="1" applyAlignment="1">
      <alignment horizontal="right" vertical="center" readingOrder="1"/>
    </xf>
    <xf numFmtId="0" fontId="23" fillId="0" borderId="0" xfId="0" applyFont="1" applyFill="1" applyAlignment="1">
      <alignment vertical="center" readingOrder="1"/>
    </xf>
    <xf numFmtId="3" fontId="20" fillId="0" borderId="10" xfId="42" applyNumberFormat="1" applyFont="1" applyFill="1" applyBorder="1" applyAlignment="1">
      <alignment vertical="center" wrapText="1"/>
    </xf>
    <xf numFmtId="3" fontId="9" fillId="0" borderId="10" xfId="42" applyNumberFormat="1" applyFont="1" applyFill="1" applyBorder="1" applyAlignment="1">
      <alignment vertical="center" readingOrder="1"/>
    </xf>
    <xf numFmtId="3" fontId="9" fillId="0" borderId="10" xfId="42" applyNumberFormat="1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85" fontId="16" fillId="0" borderId="0" xfId="64" applyNumberFormat="1" applyFont="1" applyFill="1" applyBorder="1" applyAlignment="1">
      <alignment horizontal="right" vertical="center"/>
    </xf>
    <xf numFmtId="191" fontId="9" fillId="0" borderId="0" xfId="42" applyNumberFormat="1" applyFont="1" applyFill="1" applyAlignment="1">
      <alignment vertical="center"/>
    </xf>
    <xf numFmtId="185" fontId="16" fillId="0" borderId="16" xfId="64" applyNumberFormat="1" applyFont="1" applyFill="1" applyBorder="1" applyAlignment="1">
      <alignment horizontal="right" vertical="center"/>
    </xf>
    <xf numFmtId="185" fontId="16" fillId="33" borderId="10" xfId="64" applyNumberFormat="1" applyFont="1" applyFill="1" applyBorder="1" applyAlignment="1">
      <alignment horizontal="right" vertical="center"/>
    </xf>
    <xf numFmtId="185" fontId="16" fillId="33" borderId="10" xfId="6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readingOrder="1"/>
    </xf>
    <xf numFmtId="0" fontId="8" fillId="0" borderId="0" xfId="0" applyFont="1" applyFill="1" applyBorder="1" applyAlignment="1">
      <alignment horizontal="right" vertical="center" readingOrder="1"/>
    </xf>
    <xf numFmtId="3" fontId="16" fillId="33" borderId="1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Border="1" applyAlignment="1">
      <alignment horizontal="right" vertical="center"/>
    </xf>
    <xf numFmtId="185" fontId="16" fillId="0" borderId="15" xfId="64" applyNumberFormat="1" applyFont="1" applyFill="1" applyBorder="1" applyAlignment="1">
      <alignment vertical="center"/>
    </xf>
    <xf numFmtId="185" fontId="16" fillId="33" borderId="0" xfId="64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horizontal="right" vertical="center"/>
    </xf>
    <xf numFmtId="185" fontId="16" fillId="0" borderId="16" xfId="6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readingOrder="1"/>
    </xf>
    <xf numFmtId="191" fontId="16" fillId="0" borderId="0" xfId="42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91" fontId="16" fillId="0" borderId="10" xfId="42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191" fontId="16" fillId="0" borderId="11" xfId="42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191" fontId="16" fillId="0" borderId="12" xfId="42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91" fontId="16" fillId="0" borderId="14" xfId="42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91" fontId="20" fillId="0" borderId="10" xfId="42" applyNumberFormat="1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readingOrder="1"/>
    </xf>
    <xf numFmtId="190" fontId="9" fillId="0" borderId="10" xfId="42" applyNumberFormat="1" applyFont="1" applyBorder="1" applyAlignment="1">
      <alignment vertical="center"/>
    </xf>
    <xf numFmtId="191" fontId="9" fillId="0" borderId="10" xfId="42" applyNumberFormat="1" applyFont="1" applyFill="1" applyBorder="1" applyAlignment="1">
      <alignment horizontal="center" vertical="center" readingOrder="1"/>
    </xf>
    <xf numFmtId="191" fontId="20" fillId="0" borderId="0" xfId="42" applyNumberFormat="1" applyFont="1" applyFill="1" applyBorder="1" applyAlignment="1">
      <alignment vertical="center" wrapText="1"/>
    </xf>
    <xf numFmtId="191" fontId="9" fillId="0" borderId="0" xfId="42" applyNumberFormat="1" applyFont="1" applyFill="1" applyBorder="1" applyAlignment="1">
      <alignment vertical="center" readingOrder="1"/>
    </xf>
    <xf numFmtId="191" fontId="9" fillId="0" borderId="0" xfId="42" applyNumberFormat="1" applyFont="1" applyFill="1" applyBorder="1" applyAlignment="1">
      <alignment horizontal="center" vertical="center" readingOrder="1"/>
    </xf>
    <xf numFmtId="191" fontId="9" fillId="0" borderId="0" xfId="0" applyNumberFormat="1" applyFont="1" applyFill="1" applyBorder="1" applyAlignment="1">
      <alignment horizontal="left" vertical="center" readingOrder="1"/>
    </xf>
    <xf numFmtId="191" fontId="9" fillId="0" borderId="0" xfId="0" applyNumberFormat="1" applyFont="1" applyFill="1" applyAlignment="1">
      <alignment horizontal="left" vertical="center"/>
    </xf>
    <xf numFmtId="191" fontId="9" fillId="0" borderId="0" xfId="0" applyNumberFormat="1" applyFont="1" applyFill="1" applyAlignment="1">
      <alignment vertical="center" readingOrder="1"/>
    </xf>
    <xf numFmtId="191" fontId="9" fillId="0" borderId="0" xfId="0" applyNumberFormat="1" applyFont="1" applyFill="1" applyBorder="1" applyAlignment="1">
      <alignment horizontal="left" vertical="center"/>
    </xf>
    <xf numFmtId="191" fontId="9" fillId="0" borderId="15" xfId="0" applyNumberFormat="1" applyFont="1" applyFill="1" applyBorder="1" applyAlignment="1">
      <alignment horizontal="left" vertical="center" readingOrder="1"/>
    </xf>
    <xf numFmtId="191" fontId="9" fillId="0" borderId="15" xfId="0" applyNumberFormat="1" applyFont="1" applyFill="1" applyBorder="1" applyAlignment="1">
      <alignment horizontal="left" vertical="center"/>
    </xf>
    <xf numFmtId="191" fontId="9" fillId="0" borderId="15" xfId="0" applyNumberFormat="1" applyFont="1" applyFill="1" applyBorder="1" applyAlignment="1">
      <alignment vertical="center" readingOrder="1"/>
    </xf>
    <xf numFmtId="172" fontId="9" fillId="0" borderId="0" xfId="0" applyNumberFormat="1" applyFont="1" applyFill="1" applyAlignment="1">
      <alignment horizontal="left" vertical="center" readingOrder="1"/>
    </xf>
    <xf numFmtId="0" fontId="15" fillId="0" borderId="18" xfId="0" applyFont="1" applyFill="1" applyBorder="1" applyAlignment="1">
      <alignment horizontal="right" vertical="center" readingOrder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readingOrder="1"/>
    </xf>
    <xf numFmtId="0" fontId="0" fillId="0" borderId="0" xfId="0" applyFont="1" applyAlignment="1">
      <alignment vertical="center" readingOrder="1"/>
    </xf>
    <xf numFmtId="0" fontId="6" fillId="0" borderId="19" xfId="0" applyFont="1" applyFill="1" applyBorder="1" applyAlignment="1">
      <alignment horizontal="left" vertical="center" wrapText="1" readingOrder="1"/>
    </xf>
    <xf numFmtId="185" fontId="16" fillId="0" borderId="11" xfId="64" applyNumberFormat="1" applyFont="1" applyFill="1" applyBorder="1" applyAlignment="1">
      <alignment vertical="center" readingOrder="1"/>
    </xf>
    <xf numFmtId="185" fontId="16" fillId="0" borderId="12" xfId="64" applyNumberFormat="1" applyFont="1" applyFill="1" applyBorder="1" applyAlignment="1">
      <alignment vertical="center" readingOrder="1"/>
    </xf>
    <xf numFmtId="185" fontId="16" fillId="0" borderId="14" xfId="64" applyNumberFormat="1" applyFont="1" applyFill="1" applyBorder="1" applyAlignment="1">
      <alignment vertical="center" readingOrder="1"/>
    </xf>
    <xf numFmtId="0" fontId="6" fillId="0" borderId="13" xfId="0" applyFont="1" applyFill="1" applyBorder="1" applyAlignment="1">
      <alignment horizontal="left" vertical="center" wrapText="1" readingOrder="1"/>
    </xf>
    <xf numFmtId="185" fontId="16" fillId="0" borderId="10" xfId="0" applyNumberFormat="1" applyFont="1" applyFill="1" applyBorder="1" applyAlignment="1">
      <alignment vertical="center" readingOrder="1"/>
    </xf>
    <xf numFmtId="172" fontId="15" fillId="0" borderId="17" xfId="0" applyNumberFormat="1" applyFont="1" applyFill="1" applyBorder="1" applyAlignment="1">
      <alignment horizontal="center" vertical="center" readingOrder="1"/>
    </xf>
    <xf numFmtId="0" fontId="8" fillId="34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readingOrder="1"/>
    </xf>
    <xf numFmtId="172" fontId="6" fillId="0" borderId="0" xfId="0" applyNumberFormat="1" applyFont="1" applyFill="1" applyBorder="1" applyAlignment="1">
      <alignment vertical="center" readingOrder="1"/>
    </xf>
    <xf numFmtId="3" fontId="6" fillId="0" borderId="13" xfId="0" applyNumberFormat="1" applyFont="1" applyFill="1" applyBorder="1" applyAlignment="1">
      <alignment horizontal="left" vertical="center" wrapText="1" readingOrder="1"/>
    </xf>
    <xf numFmtId="3" fontId="6" fillId="0" borderId="19" xfId="0" applyNumberFormat="1" applyFont="1" applyFill="1" applyBorder="1" applyAlignment="1">
      <alignment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3" fontId="6" fillId="0" borderId="0" xfId="0" applyNumberFormat="1" applyFont="1" applyFill="1" applyBorder="1" applyAlignment="1">
      <alignment vertical="center" wrapText="1" readingOrder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left" vertical="center" wrapText="1" readingOrder="1"/>
    </xf>
    <xf numFmtId="3" fontId="16" fillId="34" borderId="1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 readingOrder="1"/>
    </xf>
    <xf numFmtId="0" fontId="6" fillId="0" borderId="21" xfId="0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readingOrder="1"/>
    </xf>
    <xf numFmtId="0" fontId="15" fillId="0" borderId="17" xfId="0" applyFont="1" applyFill="1" applyBorder="1" applyAlignment="1">
      <alignment horizontal="left" vertical="center" wrapText="1" readingOrder="1"/>
    </xf>
    <xf numFmtId="0" fontId="15" fillId="0" borderId="10" xfId="0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vertical="center" readingOrder="1"/>
    </xf>
    <xf numFmtId="0" fontId="0" fillId="0" borderId="0" xfId="0" applyFont="1" applyFill="1" applyBorder="1" applyAlignment="1">
      <alignment vertical="center" readingOrder="1"/>
    </xf>
    <xf numFmtId="0" fontId="8" fillId="0" borderId="18" xfId="0" applyFont="1" applyFill="1" applyBorder="1" applyAlignment="1">
      <alignment vertical="center" readingOrder="1"/>
    </xf>
    <xf numFmtId="0" fontId="6" fillId="0" borderId="16" xfId="0" applyFont="1" applyFill="1" applyBorder="1" applyAlignment="1">
      <alignment vertical="center" wrapText="1" readingOrder="1"/>
    </xf>
    <xf numFmtId="0" fontId="6" fillId="0" borderId="13" xfId="0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 readingOrder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center" vertical="center" wrapText="1" readingOrder="1"/>
    </xf>
    <xf numFmtId="191" fontId="22" fillId="34" borderId="10" xfId="42" applyNumberFormat="1" applyFont="1" applyFill="1" applyBorder="1" applyAlignment="1">
      <alignment horizontal="right" vertical="center" readingOrder="1"/>
    </xf>
    <xf numFmtId="185" fontId="22" fillId="34" borderId="10" xfId="64" applyNumberFormat="1" applyFont="1" applyFill="1" applyBorder="1" applyAlignment="1">
      <alignment horizontal="right" vertical="center" readingOrder="1"/>
    </xf>
    <xf numFmtId="185" fontId="16" fillId="34" borderId="10" xfId="64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right" vertical="center" readingOrder="1"/>
    </xf>
    <xf numFmtId="190" fontId="16" fillId="0" borderId="11" xfId="42" applyNumberFormat="1" applyFont="1" applyFill="1" applyBorder="1" applyAlignment="1">
      <alignment horizontal="right" vertical="center" wrapText="1" readingOrder="1"/>
    </xf>
    <xf numFmtId="190" fontId="16" fillId="0" borderId="13" xfId="42" applyNumberFormat="1" applyFont="1" applyFill="1" applyBorder="1" applyAlignment="1">
      <alignment horizontal="right" vertical="center" wrapText="1" readingOrder="1"/>
    </xf>
    <xf numFmtId="190" fontId="16" fillId="0" borderId="10" xfId="42" applyNumberFormat="1" applyFont="1" applyFill="1" applyBorder="1" applyAlignment="1">
      <alignment horizontal="right" vertical="center" wrapText="1" readingOrder="1"/>
    </xf>
    <xf numFmtId="190" fontId="16" fillId="0" borderId="18" xfId="42" applyNumberFormat="1" applyFont="1" applyFill="1" applyBorder="1" applyAlignment="1">
      <alignment horizontal="right" vertical="center" wrapText="1" readingOrder="1"/>
    </xf>
    <xf numFmtId="190" fontId="16" fillId="0" borderId="12" xfId="42" applyNumberFormat="1" applyFont="1" applyFill="1" applyBorder="1" applyAlignment="1">
      <alignment horizontal="right" vertical="center" wrapText="1" readingOrder="1"/>
    </xf>
    <xf numFmtId="190" fontId="16" fillId="0" borderId="10" xfId="0" applyNumberFormat="1" applyFont="1" applyFill="1" applyBorder="1" applyAlignment="1">
      <alignment horizontal="right" vertical="center" wrapText="1" readingOrder="1"/>
    </xf>
    <xf numFmtId="0" fontId="0" fillId="0" borderId="0" xfId="0" applyFill="1" applyAlignment="1">
      <alignment/>
    </xf>
    <xf numFmtId="0" fontId="12" fillId="0" borderId="17" xfId="0" applyFont="1" applyBorder="1" applyAlignment="1">
      <alignment horizontal="center" vertical="center" readingOrder="1"/>
    </xf>
    <xf numFmtId="0" fontId="12" fillId="0" borderId="10" xfId="0" applyFont="1" applyBorder="1" applyAlignment="1">
      <alignment horizontal="center" vertical="center" readingOrder="1"/>
    </xf>
    <xf numFmtId="0" fontId="12" fillId="0" borderId="22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23" xfId="0" applyFont="1" applyFill="1" applyBorder="1" applyAlignment="1">
      <alignment horizontal="center" vertical="center" wrapText="1" readingOrder="1"/>
    </xf>
    <xf numFmtId="0" fontId="8" fillId="0" borderId="24" xfId="0" applyFont="1" applyFill="1" applyBorder="1" applyAlignment="1">
      <alignment horizontal="center" vertical="center" wrapText="1" readingOrder="1"/>
    </xf>
    <xf numFmtId="0" fontId="8" fillId="0" borderId="25" xfId="0" applyFont="1" applyFill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left" vertical="center" readingOrder="1"/>
    </xf>
    <xf numFmtId="0" fontId="8" fillId="0" borderId="23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7" fillId="0" borderId="0" xfId="0" applyFont="1" applyFill="1" applyAlignment="1">
      <alignment horizontal="left" vertical="center" readingOrder="1"/>
    </xf>
    <xf numFmtId="0" fontId="15" fillId="0" borderId="23" xfId="0" applyFont="1" applyFill="1" applyBorder="1" applyAlignment="1">
      <alignment horizontal="center" vertical="center" wrapText="1" readingOrder="1"/>
    </xf>
    <xf numFmtId="0" fontId="15" fillId="0" borderId="25" xfId="0" applyFont="1" applyFill="1" applyBorder="1" applyAlignment="1">
      <alignment horizontal="center" vertical="center" wrapText="1" readingOrder="1"/>
    </xf>
    <xf numFmtId="0" fontId="14" fillId="0" borderId="26" xfId="0" applyFont="1" applyFill="1" applyBorder="1" applyAlignment="1">
      <alignment horizontal="center" vertical="center" textRotation="90" readingOrder="1"/>
    </xf>
    <xf numFmtId="0" fontId="14" fillId="0" borderId="27" xfId="0" applyFont="1" applyFill="1" applyBorder="1" applyAlignment="1">
      <alignment horizontal="center" vertical="center" textRotation="90" readingOrder="1"/>
    </xf>
    <xf numFmtId="0" fontId="14" fillId="0" borderId="28" xfId="0" applyFont="1" applyFill="1" applyBorder="1" applyAlignment="1">
      <alignment horizontal="center" vertical="center" textRotation="90" readingOrder="1"/>
    </xf>
    <xf numFmtId="0" fontId="8" fillId="0" borderId="26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readingOrder="1"/>
    </xf>
    <xf numFmtId="0" fontId="21" fillId="0" borderId="17" xfId="0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wrapText="1" readingOrder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readingOrder="1"/>
    </xf>
    <xf numFmtId="0" fontId="8" fillId="0" borderId="26" xfId="0" applyFont="1" applyFill="1" applyBorder="1" applyAlignment="1">
      <alignment horizontal="center" vertical="center" textRotation="90" readingOrder="1"/>
    </xf>
    <xf numFmtId="0" fontId="8" fillId="0" borderId="27" xfId="0" applyFont="1" applyFill="1" applyBorder="1" applyAlignment="1">
      <alignment horizontal="center" vertical="center" textRotation="90" readingOrder="1"/>
    </xf>
    <xf numFmtId="0" fontId="8" fillId="0" borderId="28" xfId="0" applyFont="1" applyFill="1" applyBorder="1" applyAlignment="1">
      <alignment horizontal="center" vertical="center" textRotation="90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2" customWidth="1"/>
  </cols>
  <sheetData>
    <row r="1" spans="1:11" ht="26.25" thickBot="1">
      <c r="A1" s="304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7109375" style="113" customWidth="1"/>
    <col min="2" max="4" width="12.421875" style="98" customWidth="1"/>
    <col min="5" max="5" width="17.00390625" style="98" customWidth="1"/>
    <col min="6" max="7" width="12.421875" style="98" customWidth="1"/>
    <col min="8" max="8" width="18.8515625" style="99" customWidth="1"/>
    <col min="9" max="16384" width="9.140625" style="78" customWidth="1"/>
  </cols>
  <sheetData>
    <row r="1" spans="1:8" s="6" customFormat="1" ht="19.5" customHeight="1">
      <c r="A1" s="242" t="s">
        <v>286</v>
      </c>
      <c r="B1" s="73"/>
      <c r="C1" s="73"/>
      <c r="D1" s="76"/>
      <c r="E1" s="76"/>
      <c r="F1" s="76"/>
      <c r="G1" s="76"/>
      <c r="H1" s="73"/>
    </row>
    <row r="2" spans="1:8" s="6" customFormat="1" ht="13.5" thickBot="1">
      <c r="A2" s="102"/>
      <c r="B2" s="73"/>
      <c r="C2" s="73"/>
      <c r="D2" s="76"/>
      <c r="E2" s="76"/>
      <c r="F2" s="76"/>
      <c r="G2" s="76"/>
      <c r="H2" s="73"/>
    </row>
    <row r="3" spans="1:8" s="6" customFormat="1" ht="13.5" thickBot="1">
      <c r="A3" s="307">
        <v>2013</v>
      </c>
      <c r="B3" s="307"/>
      <c r="C3" s="307"/>
      <c r="D3" s="307"/>
      <c r="E3" s="307"/>
      <c r="F3" s="307"/>
      <c r="G3" s="307"/>
      <c r="H3" s="307"/>
    </row>
    <row r="4" spans="1:8" s="6" customFormat="1" ht="13.5" thickBot="1">
      <c r="A4" s="332" t="s">
        <v>282</v>
      </c>
      <c r="B4" s="332"/>
      <c r="C4" s="332"/>
      <c r="D4" s="332"/>
      <c r="E4" s="332"/>
      <c r="F4" s="332"/>
      <c r="G4" s="332"/>
      <c r="H4" s="332"/>
    </row>
    <row r="5" spans="1:8" ht="23.25" thickBot="1">
      <c r="A5" s="282" t="s">
        <v>287</v>
      </c>
      <c r="B5" s="77" t="s">
        <v>129</v>
      </c>
      <c r="C5" s="80" t="s">
        <v>133</v>
      </c>
      <c r="D5" s="77" t="s">
        <v>134</v>
      </c>
      <c r="E5" s="80" t="s">
        <v>288</v>
      </c>
      <c r="F5" s="81" t="s">
        <v>131</v>
      </c>
      <c r="G5" s="77" t="s">
        <v>130</v>
      </c>
      <c r="H5" s="83" t="s">
        <v>263</v>
      </c>
    </row>
    <row r="6" spans="1:8" ht="12.75">
      <c r="A6" s="283" t="s">
        <v>3</v>
      </c>
      <c r="B6" s="85">
        <v>5</v>
      </c>
      <c r="C6" s="85">
        <v>20</v>
      </c>
      <c r="D6" s="85">
        <v>2</v>
      </c>
      <c r="E6" s="85">
        <v>14</v>
      </c>
      <c r="F6" s="85">
        <v>9</v>
      </c>
      <c r="G6" s="85">
        <v>23</v>
      </c>
      <c r="H6" s="86">
        <f>SUM(B6:G6)</f>
        <v>73</v>
      </c>
    </row>
    <row r="7" spans="1:8" ht="12.75">
      <c r="A7" s="284" t="s">
        <v>4</v>
      </c>
      <c r="B7" s="88">
        <v>6</v>
      </c>
      <c r="C7" s="88">
        <v>10</v>
      </c>
      <c r="D7" s="88">
        <v>1</v>
      </c>
      <c r="E7" s="88">
        <v>3</v>
      </c>
      <c r="F7" s="88">
        <v>2</v>
      </c>
      <c r="G7" s="88">
        <v>6</v>
      </c>
      <c r="H7" s="90">
        <f>SUM(B7:G7)</f>
        <v>28</v>
      </c>
    </row>
    <row r="8" spans="1:8" ht="12.75">
      <c r="A8" s="284" t="s">
        <v>5</v>
      </c>
      <c r="B8" s="88">
        <v>3</v>
      </c>
      <c r="C8" s="88">
        <v>1</v>
      </c>
      <c r="D8" s="88">
        <v>0</v>
      </c>
      <c r="E8" s="88">
        <v>1</v>
      </c>
      <c r="F8" s="88">
        <v>0</v>
      </c>
      <c r="G8" s="88">
        <v>1</v>
      </c>
      <c r="H8" s="90">
        <f>SUM(B8:G8)</f>
        <v>6</v>
      </c>
    </row>
    <row r="9" spans="1:8" ht="12.75">
      <c r="A9" s="284" t="s">
        <v>6</v>
      </c>
      <c r="B9" s="88">
        <v>1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90">
        <f>SUM(B9:G9)</f>
        <v>1</v>
      </c>
    </row>
    <row r="10" spans="1:8" ht="13.5" thickBot="1">
      <c r="A10" s="284" t="s">
        <v>7</v>
      </c>
      <c r="B10" s="88">
        <v>3</v>
      </c>
      <c r="C10" s="88">
        <v>0</v>
      </c>
      <c r="D10" s="88">
        <v>0</v>
      </c>
      <c r="E10" s="88">
        <v>1</v>
      </c>
      <c r="F10" s="88">
        <v>0</v>
      </c>
      <c r="G10" s="88">
        <v>0</v>
      </c>
      <c r="H10" s="90">
        <f>SUM(B10:G10)</f>
        <v>4</v>
      </c>
    </row>
    <row r="11" spans="1:8" ht="13.5" thickBot="1">
      <c r="A11" s="282" t="s">
        <v>263</v>
      </c>
      <c r="B11" s="96">
        <f aca="true" t="shared" si="0" ref="B11:H11">SUM(B6:B10)</f>
        <v>18</v>
      </c>
      <c r="C11" s="96">
        <f t="shared" si="0"/>
        <v>31</v>
      </c>
      <c r="D11" s="96">
        <f t="shared" si="0"/>
        <v>3</v>
      </c>
      <c r="E11" s="96">
        <f t="shared" si="0"/>
        <v>19</v>
      </c>
      <c r="F11" s="96">
        <f t="shared" si="0"/>
        <v>11</v>
      </c>
      <c r="G11" s="96">
        <f t="shared" si="0"/>
        <v>30</v>
      </c>
      <c r="H11" s="96">
        <f t="shared" si="0"/>
        <v>112</v>
      </c>
    </row>
    <row r="12" spans="1:8" s="6" customFormat="1" ht="13.5" thickBot="1">
      <c r="A12" s="332" t="s">
        <v>238</v>
      </c>
      <c r="B12" s="332"/>
      <c r="C12" s="332"/>
      <c r="D12" s="332"/>
      <c r="E12" s="332"/>
      <c r="F12" s="332"/>
      <c r="G12" s="332"/>
      <c r="H12" s="332"/>
    </row>
    <row r="13" spans="1:8" ht="23.25" thickBot="1">
      <c r="A13" s="282" t="s">
        <v>287</v>
      </c>
      <c r="B13" s="77" t="s">
        <v>129</v>
      </c>
      <c r="C13" s="80" t="s">
        <v>133</v>
      </c>
      <c r="D13" s="77" t="s">
        <v>134</v>
      </c>
      <c r="E13" s="80" t="s">
        <v>288</v>
      </c>
      <c r="F13" s="81" t="s">
        <v>131</v>
      </c>
      <c r="G13" s="77" t="s">
        <v>130</v>
      </c>
      <c r="H13" s="83" t="s">
        <v>261</v>
      </c>
    </row>
    <row r="14" spans="1:8" ht="12.75">
      <c r="A14" s="283" t="s">
        <v>3</v>
      </c>
      <c r="B14" s="85">
        <v>5</v>
      </c>
      <c r="C14" s="85">
        <v>26</v>
      </c>
      <c r="D14" s="85">
        <v>3</v>
      </c>
      <c r="E14" s="85">
        <v>18</v>
      </c>
      <c r="F14" s="85">
        <v>22</v>
      </c>
      <c r="G14" s="85">
        <v>28</v>
      </c>
      <c r="H14" s="86">
        <f>SUM(B14:G14)</f>
        <v>102</v>
      </c>
    </row>
    <row r="15" spans="1:8" ht="12.75">
      <c r="A15" s="284" t="s">
        <v>4</v>
      </c>
      <c r="B15" s="88">
        <v>6</v>
      </c>
      <c r="C15" s="88">
        <v>9</v>
      </c>
      <c r="D15" s="88">
        <v>0</v>
      </c>
      <c r="E15" s="88">
        <v>4</v>
      </c>
      <c r="F15" s="88">
        <v>2</v>
      </c>
      <c r="G15" s="88">
        <v>9</v>
      </c>
      <c r="H15" s="90">
        <f>SUM(B15:G15)</f>
        <v>30</v>
      </c>
    </row>
    <row r="16" spans="1:8" ht="12.75">
      <c r="A16" s="284" t="s">
        <v>5</v>
      </c>
      <c r="B16" s="88">
        <v>3</v>
      </c>
      <c r="C16" s="88">
        <v>0</v>
      </c>
      <c r="D16" s="88">
        <v>0</v>
      </c>
      <c r="E16" s="88">
        <v>1</v>
      </c>
      <c r="F16" s="88">
        <v>0</v>
      </c>
      <c r="G16" s="88">
        <v>0</v>
      </c>
      <c r="H16" s="90">
        <f>SUM(B16:G16)</f>
        <v>4</v>
      </c>
    </row>
    <row r="17" spans="1:8" ht="12.75">
      <c r="A17" s="284" t="s">
        <v>6</v>
      </c>
      <c r="B17" s="88">
        <v>0</v>
      </c>
      <c r="C17" s="88">
        <v>0</v>
      </c>
      <c r="D17" s="88">
        <v>0</v>
      </c>
      <c r="E17" s="88">
        <v>1</v>
      </c>
      <c r="F17" s="88">
        <v>0</v>
      </c>
      <c r="G17" s="88">
        <v>0</v>
      </c>
      <c r="H17" s="90">
        <f>SUM(B17:G17)</f>
        <v>1</v>
      </c>
    </row>
    <row r="18" spans="1:8" ht="13.5" thickBot="1">
      <c r="A18" s="284" t="s">
        <v>7</v>
      </c>
      <c r="B18" s="88">
        <v>4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90">
        <f>SUM(B18:G18)</f>
        <v>4</v>
      </c>
    </row>
    <row r="19" spans="1:8" ht="13.5" thickBot="1">
      <c r="A19" s="282" t="s">
        <v>261</v>
      </c>
      <c r="B19" s="96">
        <f aca="true" t="shared" si="1" ref="B19:H19">SUM(B14:B18)</f>
        <v>18</v>
      </c>
      <c r="C19" s="96">
        <f t="shared" si="1"/>
        <v>35</v>
      </c>
      <c r="D19" s="96">
        <f t="shared" si="1"/>
        <v>3</v>
      </c>
      <c r="E19" s="96">
        <f t="shared" si="1"/>
        <v>24</v>
      </c>
      <c r="F19" s="96">
        <f t="shared" si="1"/>
        <v>24</v>
      </c>
      <c r="G19" s="96">
        <f t="shared" si="1"/>
        <v>37</v>
      </c>
      <c r="H19" s="96">
        <f t="shared" si="1"/>
        <v>141</v>
      </c>
    </row>
    <row r="20" spans="1:8" s="6" customFormat="1" ht="13.5" thickBot="1">
      <c r="A20" s="332" t="s">
        <v>239</v>
      </c>
      <c r="B20" s="332"/>
      <c r="C20" s="332"/>
      <c r="D20" s="332"/>
      <c r="E20" s="332"/>
      <c r="F20" s="332"/>
      <c r="G20" s="332"/>
      <c r="H20" s="332"/>
    </row>
    <row r="21" spans="1:8" ht="23.25" thickBot="1">
      <c r="A21" s="282" t="s">
        <v>287</v>
      </c>
      <c r="B21" s="77" t="s">
        <v>129</v>
      </c>
      <c r="C21" s="80" t="s">
        <v>133</v>
      </c>
      <c r="D21" s="77" t="s">
        <v>134</v>
      </c>
      <c r="E21" s="80" t="s">
        <v>288</v>
      </c>
      <c r="F21" s="81" t="s">
        <v>131</v>
      </c>
      <c r="G21" s="77" t="s">
        <v>130</v>
      </c>
      <c r="H21" s="83" t="s">
        <v>265</v>
      </c>
    </row>
    <row r="22" spans="1:8" ht="12.75">
      <c r="A22" s="283" t="s">
        <v>3</v>
      </c>
      <c r="B22" s="85">
        <v>4</v>
      </c>
      <c r="C22" s="85">
        <v>26</v>
      </c>
      <c r="D22" s="85">
        <v>3</v>
      </c>
      <c r="E22" s="85">
        <v>19</v>
      </c>
      <c r="F22" s="85">
        <v>21</v>
      </c>
      <c r="G22" s="85">
        <v>27</v>
      </c>
      <c r="H22" s="86">
        <f>SUM(B22:G22)</f>
        <v>100</v>
      </c>
    </row>
    <row r="23" spans="1:8" ht="12.75">
      <c r="A23" s="284" t="s">
        <v>4</v>
      </c>
      <c r="B23" s="88">
        <v>7</v>
      </c>
      <c r="C23" s="88">
        <v>9</v>
      </c>
      <c r="D23" s="88">
        <v>0</v>
      </c>
      <c r="E23" s="88">
        <v>3</v>
      </c>
      <c r="F23" s="88">
        <v>1</v>
      </c>
      <c r="G23" s="88">
        <v>10</v>
      </c>
      <c r="H23" s="90">
        <f>SUM(B23:G23)</f>
        <v>30</v>
      </c>
    </row>
    <row r="24" spans="1:8" ht="12.75">
      <c r="A24" s="284" t="s">
        <v>5</v>
      </c>
      <c r="B24" s="88">
        <v>3</v>
      </c>
      <c r="C24" s="88">
        <v>0</v>
      </c>
      <c r="D24" s="88">
        <v>0</v>
      </c>
      <c r="E24" s="88">
        <v>1</v>
      </c>
      <c r="F24" s="88">
        <v>1</v>
      </c>
      <c r="G24" s="88">
        <v>0</v>
      </c>
      <c r="H24" s="90">
        <f>SUM(B24:G24)</f>
        <v>5</v>
      </c>
    </row>
    <row r="25" spans="1:8" ht="12.75">
      <c r="A25" s="284" t="s">
        <v>6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90">
        <f>SUM(B25:G25)</f>
        <v>0</v>
      </c>
    </row>
    <row r="26" spans="1:8" ht="13.5" thickBot="1">
      <c r="A26" s="284" t="s">
        <v>7</v>
      </c>
      <c r="B26" s="88">
        <v>4</v>
      </c>
      <c r="C26" s="88">
        <v>0</v>
      </c>
      <c r="D26" s="88">
        <v>0</v>
      </c>
      <c r="E26" s="88">
        <v>1</v>
      </c>
      <c r="F26" s="88">
        <v>1</v>
      </c>
      <c r="G26" s="88">
        <v>0</v>
      </c>
      <c r="H26" s="90">
        <f>SUM(B26:G26)</f>
        <v>6</v>
      </c>
    </row>
    <row r="27" spans="1:8" ht="13.5" thickBot="1">
      <c r="A27" s="282" t="s">
        <v>265</v>
      </c>
      <c r="B27" s="96">
        <f aca="true" t="shared" si="2" ref="B27:H27">SUM(B22:B26)</f>
        <v>18</v>
      </c>
      <c r="C27" s="96">
        <f t="shared" si="2"/>
        <v>35</v>
      </c>
      <c r="D27" s="96">
        <f t="shared" si="2"/>
        <v>3</v>
      </c>
      <c r="E27" s="96">
        <f t="shared" si="2"/>
        <v>24</v>
      </c>
      <c r="F27" s="96">
        <f t="shared" si="2"/>
        <v>24</v>
      </c>
      <c r="G27" s="96">
        <f t="shared" si="2"/>
        <v>37</v>
      </c>
      <c r="H27" s="96">
        <f t="shared" si="2"/>
        <v>141</v>
      </c>
    </row>
    <row r="28" spans="1:8" ht="13.5" thickBot="1">
      <c r="A28" s="332" t="s">
        <v>240</v>
      </c>
      <c r="B28" s="332"/>
      <c r="C28" s="332"/>
      <c r="D28" s="332"/>
      <c r="E28" s="332"/>
      <c r="F28" s="332"/>
      <c r="G28" s="332"/>
      <c r="H28" s="332"/>
    </row>
    <row r="29" spans="1:8" ht="23.25" thickBot="1">
      <c r="A29" s="282" t="s">
        <v>287</v>
      </c>
      <c r="B29" s="77" t="s">
        <v>129</v>
      </c>
      <c r="C29" s="80" t="s">
        <v>133</v>
      </c>
      <c r="D29" s="77" t="s">
        <v>134</v>
      </c>
      <c r="E29" s="80" t="s">
        <v>288</v>
      </c>
      <c r="F29" s="81" t="s">
        <v>131</v>
      </c>
      <c r="G29" s="77" t="s">
        <v>130</v>
      </c>
      <c r="H29" s="83" t="s">
        <v>266</v>
      </c>
    </row>
    <row r="30" spans="1:8" ht="12.75">
      <c r="A30" s="283" t="s">
        <v>3</v>
      </c>
      <c r="B30" s="85">
        <v>4</v>
      </c>
      <c r="C30" s="85">
        <v>25</v>
      </c>
      <c r="D30" s="85">
        <v>3</v>
      </c>
      <c r="E30" s="85">
        <v>21</v>
      </c>
      <c r="F30" s="85">
        <v>24</v>
      </c>
      <c r="G30" s="85">
        <v>27</v>
      </c>
      <c r="H30" s="86">
        <f>SUM(B30:G30)</f>
        <v>104</v>
      </c>
    </row>
    <row r="31" spans="1:8" ht="12.75">
      <c r="A31" s="284" t="s">
        <v>4</v>
      </c>
      <c r="B31" s="88">
        <v>7</v>
      </c>
      <c r="C31" s="88">
        <v>10</v>
      </c>
      <c r="D31" s="88">
        <v>1</v>
      </c>
      <c r="E31" s="88">
        <v>3</v>
      </c>
      <c r="F31" s="88">
        <v>1</v>
      </c>
      <c r="G31" s="88">
        <v>10</v>
      </c>
      <c r="H31" s="90">
        <f>SUM(B31:G31)</f>
        <v>32</v>
      </c>
    </row>
    <row r="32" spans="1:8" ht="12.75">
      <c r="A32" s="284" t="s">
        <v>5</v>
      </c>
      <c r="B32" s="88">
        <v>2</v>
      </c>
      <c r="C32" s="88">
        <v>1</v>
      </c>
      <c r="D32" s="88">
        <v>0</v>
      </c>
      <c r="E32" s="88">
        <v>0</v>
      </c>
      <c r="F32" s="88">
        <v>0</v>
      </c>
      <c r="G32" s="88">
        <v>0</v>
      </c>
      <c r="H32" s="90">
        <f>SUM(B32:G32)</f>
        <v>3</v>
      </c>
    </row>
    <row r="33" spans="1:8" ht="12.75">
      <c r="A33" s="284" t="s">
        <v>6</v>
      </c>
      <c r="B33" s="88">
        <v>1</v>
      </c>
      <c r="C33" s="88">
        <v>0</v>
      </c>
      <c r="D33" s="88">
        <v>0</v>
      </c>
      <c r="E33" s="88">
        <v>1</v>
      </c>
      <c r="F33" s="88">
        <v>0</v>
      </c>
      <c r="G33" s="88">
        <v>0</v>
      </c>
      <c r="H33" s="90">
        <f>SUM(B33:G33)</f>
        <v>2</v>
      </c>
    </row>
    <row r="34" spans="1:8" ht="13.5" thickBot="1">
      <c r="A34" s="284" t="s">
        <v>7</v>
      </c>
      <c r="B34" s="88">
        <v>4</v>
      </c>
      <c r="C34" s="88">
        <v>0</v>
      </c>
      <c r="D34" s="88">
        <v>0</v>
      </c>
      <c r="E34" s="88">
        <v>1</v>
      </c>
      <c r="F34" s="88">
        <v>0</v>
      </c>
      <c r="G34" s="88">
        <v>0</v>
      </c>
      <c r="H34" s="90">
        <f>SUM(B34:G34)</f>
        <v>5</v>
      </c>
    </row>
    <row r="35" spans="1:8" ht="13.5" thickBot="1">
      <c r="A35" s="282" t="s">
        <v>266</v>
      </c>
      <c r="B35" s="96">
        <f aca="true" t="shared" si="3" ref="B35:H35">SUM(B30:B34)</f>
        <v>18</v>
      </c>
      <c r="C35" s="96">
        <f t="shared" si="3"/>
        <v>36</v>
      </c>
      <c r="D35" s="96">
        <f t="shared" si="3"/>
        <v>4</v>
      </c>
      <c r="E35" s="96">
        <f t="shared" si="3"/>
        <v>26</v>
      </c>
      <c r="F35" s="96">
        <f t="shared" si="3"/>
        <v>25</v>
      </c>
      <c r="G35" s="96">
        <f t="shared" si="3"/>
        <v>37</v>
      </c>
      <c r="H35" s="96">
        <f t="shared" si="3"/>
        <v>146</v>
      </c>
    </row>
    <row r="36" spans="1:8" ht="13.5" thickBot="1">
      <c r="A36" s="332" t="s">
        <v>241</v>
      </c>
      <c r="B36" s="332"/>
      <c r="C36" s="332"/>
      <c r="D36" s="332"/>
      <c r="E36" s="332"/>
      <c r="F36" s="332"/>
      <c r="G36" s="332"/>
      <c r="H36" s="332"/>
    </row>
    <row r="37" spans="1:8" ht="23.25" thickBot="1">
      <c r="A37" s="282" t="s">
        <v>287</v>
      </c>
      <c r="B37" s="77" t="s">
        <v>129</v>
      </c>
      <c r="C37" s="80" t="s">
        <v>133</v>
      </c>
      <c r="D37" s="77" t="s">
        <v>134</v>
      </c>
      <c r="E37" s="80" t="s">
        <v>288</v>
      </c>
      <c r="F37" s="81" t="s">
        <v>131</v>
      </c>
      <c r="G37" s="77" t="s">
        <v>130</v>
      </c>
      <c r="H37" s="83" t="s">
        <v>267</v>
      </c>
    </row>
    <row r="38" spans="1:8" ht="12.75">
      <c r="A38" s="283" t="s">
        <v>3</v>
      </c>
      <c r="B38" s="85">
        <v>3</v>
      </c>
      <c r="C38" s="85">
        <v>29</v>
      </c>
      <c r="D38" s="85">
        <v>3</v>
      </c>
      <c r="E38" s="85">
        <v>20</v>
      </c>
      <c r="F38" s="85">
        <v>24</v>
      </c>
      <c r="G38" s="85">
        <v>29</v>
      </c>
      <c r="H38" s="86">
        <f>SUM(B38:G38)</f>
        <v>108</v>
      </c>
    </row>
    <row r="39" spans="1:8" ht="12.75">
      <c r="A39" s="284" t="s">
        <v>4</v>
      </c>
      <c r="B39" s="88">
        <v>8</v>
      </c>
      <c r="C39" s="88">
        <v>10</v>
      </c>
      <c r="D39" s="88">
        <v>1</v>
      </c>
      <c r="E39" s="88">
        <v>3</v>
      </c>
      <c r="F39" s="88">
        <v>1</v>
      </c>
      <c r="G39" s="88">
        <v>8</v>
      </c>
      <c r="H39" s="90">
        <f>SUM(B39:G39)</f>
        <v>31</v>
      </c>
    </row>
    <row r="40" spans="1:8" ht="12.75">
      <c r="A40" s="284" t="s">
        <v>5</v>
      </c>
      <c r="B40" s="88">
        <v>2</v>
      </c>
      <c r="C40" s="88">
        <v>0</v>
      </c>
      <c r="D40" s="88">
        <v>0</v>
      </c>
      <c r="E40" s="88">
        <v>1</v>
      </c>
      <c r="F40" s="88">
        <v>1</v>
      </c>
      <c r="G40" s="88">
        <v>0</v>
      </c>
      <c r="H40" s="90">
        <f>SUM(B40:G40)</f>
        <v>4</v>
      </c>
    </row>
    <row r="41" spans="1:8" ht="12.75">
      <c r="A41" s="284" t="s">
        <v>6</v>
      </c>
      <c r="B41" s="88">
        <v>1</v>
      </c>
      <c r="C41" s="88">
        <v>0</v>
      </c>
      <c r="D41" s="88">
        <v>0</v>
      </c>
      <c r="E41" s="88">
        <v>1</v>
      </c>
      <c r="F41" s="88">
        <v>0</v>
      </c>
      <c r="G41" s="88">
        <v>0</v>
      </c>
      <c r="H41" s="90">
        <f>SUM(B41:G41)</f>
        <v>2</v>
      </c>
    </row>
    <row r="42" spans="1:8" ht="13.5" thickBot="1">
      <c r="A42" s="284" t="s">
        <v>7</v>
      </c>
      <c r="B42" s="88">
        <v>4</v>
      </c>
      <c r="C42" s="88">
        <v>0</v>
      </c>
      <c r="D42" s="88">
        <v>0</v>
      </c>
      <c r="E42" s="88">
        <v>1</v>
      </c>
      <c r="F42" s="88">
        <v>0</v>
      </c>
      <c r="G42" s="88">
        <v>0</v>
      </c>
      <c r="H42" s="90">
        <f>SUM(B42:G42)</f>
        <v>5</v>
      </c>
    </row>
    <row r="43" spans="1:8" ht="13.5" thickBot="1">
      <c r="A43" s="282" t="s">
        <v>267</v>
      </c>
      <c r="B43" s="96">
        <f aca="true" t="shared" si="4" ref="B43:H43">SUM(B38:B42)</f>
        <v>18</v>
      </c>
      <c r="C43" s="96">
        <f t="shared" si="4"/>
        <v>39</v>
      </c>
      <c r="D43" s="96">
        <f t="shared" si="4"/>
        <v>4</v>
      </c>
      <c r="E43" s="96">
        <f t="shared" si="4"/>
        <v>26</v>
      </c>
      <c r="F43" s="96">
        <f t="shared" si="4"/>
        <v>26</v>
      </c>
      <c r="G43" s="96">
        <f t="shared" si="4"/>
        <v>37</v>
      </c>
      <c r="H43" s="96">
        <f t="shared" si="4"/>
        <v>150</v>
      </c>
    </row>
    <row r="44" spans="1:8" ht="13.5" thickBot="1">
      <c r="A44" s="332" t="s">
        <v>242</v>
      </c>
      <c r="B44" s="332"/>
      <c r="C44" s="332"/>
      <c r="D44" s="332"/>
      <c r="E44" s="332"/>
      <c r="F44" s="332"/>
      <c r="G44" s="332"/>
      <c r="H44" s="332"/>
    </row>
    <row r="45" spans="1:8" ht="23.25" thickBot="1">
      <c r="A45" s="282" t="s">
        <v>287</v>
      </c>
      <c r="B45" s="77" t="s">
        <v>129</v>
      </c>
      <c r="C45" s="80" t="s">
        <v>133</v>
      </c>
      <c r="D45" s="77" t="s">
        <v>134</v>
      </c>
      <c r="E45" s="80" t="s">
        <v>288</v>
      </c>
      <c r="F45" s="81" t="s">
        <v>131</v>
      </c>
      <c r="G45" s="77" t="s">
        <v>130</v>
      </c>
      <c r="H45" s="83" t="s">
        <v>268</v>
      </c>
    </row>
    <row r="46" spans="1:8" ht="12.75">
      <c r="A46" s="283" t="s">
        <v>3</v>
      </c>
      <c r="B46" s="85">
        <v>3</v>
      </c>
      <c r="C46" s="85">
        <v>33</v>
      </c>
      <c r="D46" s="85">
        <v>3</v>
      </c>
      <c r="E46" s="85">
        <v>19</v>
      </c>
      <c r="F46" s="85">
        <v>26</v>
      </c>
      <c r="G46" s="85">
        <v>28</v>
      </c>
      <c r="H46" s="86">
        <f>SUM(B46:G46)</f>
        <v>112</v>
      </c>
    </row>
    <row r="47" spans="1:8" ht="12.75">
      <c r="A47" s="284" t="s">
        <v>4</v>
      </c>
      <c r="B47" s="88">
        <v>7</v>
      </c>
      <c r="C47" s="88">
        <v>9</v>
      </c>
      <c r="D47" s="88">
        <v>1</v>
      </c>
      <c r="E47" s="88">
        <v>4</v>
      </c>
      <c r="F47" s="88">
        <v>1</v>
      </c>
      <c r="G47" s="88">
        <v>7</v>
      </c>
      <c r="H47" s="90">
        <f>SUM(B47:G47)</f>
        <v>29</v>
      </c>
    </row>
    <row r="48" spans="1:8" ht="12.75">
      <c r="A48" s="284" t="s">
        <v>5</v>
      </c>
      <c r="B48" s="88">
        <v>4</v>
      </c>
      <c r="C48" s="88">
        <v>0</v>
      </c>
      <c r="D48" s="88">
        <v>0</v>
      </c>
      <c r="E48" s="88">
        <v>2</v>
      </c>
      <c r="F48" s="88">
        <v>0</v>
      </c>
      <c r="G48" s="88">
        <v>2</v>
      </c>
      <c r="H48" s="90">
        <f>SUM(B48:G48)</f>
        <v>8</v>
      </c>
    </row>
    <row r="49" spans="1:8" ht="12.75">
      <c r="A49" s="284" t="s">
        <v>6</v>
      </c>
      <c r="B49" s="88">
        <v>0</v>
      </c>
      <c r="C49" s="88">
        <v>0</v>
      </c>
      <c r="D49" s="88">
        <v>0</v>
      </c>
      <c r="E49" s="88">
        <v>1</v>
      </c>
      <c r="F49" s="88">
        <v>0</v>
      </c>
      <c r="G49" s="88">
        <v>0</v>
      </c>
      <c r="H49" s="90">
        <f>SUM(B49:G49)</f>
        <v>1</v>
      </c>
    </row>
    <row r="50" spans="1:8" ht="13.5" thickBot="1">
      <c r="A50" s="284" t="s">
        <v>7</v>
      </c>
      <c r="B50" s="88">
        <v>4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90">
        <f>SUM(B50:G50)</f>
        <v>4</v>
      </c>
    </row>
    <row r="51" spans="1:8" ht="13.5" thickBot="1">
      <c r="A51" s="282" t="s">
        <v>268</v>
      </c>
      <c r="B51" s="96">
        <f aca="true" t="shared" si="5" ref="B51:H51">SUM(B46:B50)</f>
        <v>18</v>
      </c>
      <c r="C51" s="96">
        <f t="shared" si="5"/>
        <v>42</v>
      </c>
      <c r="D51" s="96">
        <f t="shared" si="5"/>
        <v>4</v>
      </c>
      <c r="E51" s="96">
        <f t="shared" si="5"/>
        <v>26</v>
      </c>
      <c r="F51" s="96">
        <f t="shared" si="5"/>
        <v>27</v>
      </c>
      <c r="G51" s="96">
        <f t="shared" si="5"/>
        <v>37</v>
      </c>
      <c r="H51" s="96">
        <f t="shared" si="5"/>
        <v>154</v>
      </c>
    </row>
    <row r="52" spans="1:8" ht="13.5" thickBot="1">
      <c r="A52" s="332" t="s">
        <v>243</v>
      </c>
      <c r="B52" s="332"/>
      <c r="C52" s="332"/>
      <c r="D52" s="332"/>
      <c r="E52" s="332"/>
      <c r="F52" s="332"/>
      <c r="G52" s="332"/>
      <c r="H52" s="332"/>
    </row>
    <row r="53" spans="1:8" ht="23.25" thickBot="1">
      <c r="A53" s="282" t="s">
        <v>287</v>
      </c>
      <c r="B53" s="77" t="s">
        <v>129</v>
      </c>
      <c r="C53" s="80" t="s">
        <v>133</v>
      </c>
      <c r="D53" s="77" t="s">
        <v>134</v>
      </c>
      <c r="E53" s="80" t="s">
        <v>288</v>
      </c>
      <c r="F53" s="81" t="s">
        <v>131</v>
      </c>
      <c r="G53" s="77" t="s">
        <v>130</v>
      </c>
      <c r="H53" s="83" t="s">
        <v>269</v>
      </c>
    </row>
    <row r="54" spans="1:8" ht="12.75">
      <c r="A54" s="283" t="s">
        <v>3</v>
      </c>
      <c r="B54" s="85">
        <v>3</v>
      </c>
      <c r="C54" s="85">
        <v>35</v>
      </c>
      <c r="D54" s="85">
        <v>4</v>
      </c>
      <c r="E54" s="85">
        <v>24</v>
      </c>
      <c r="F54" s="85">
        <v>27</v>
      </c>
      <c r="G54" s="85">
        <v>30</v>
      </c>
      <c r="H54" s="86">
        <f>SUM(B54:G54)</f>
        <v>123</v>
      </c>
    </row>
    <row r="55" spans="1:8" ht="12.75">
      <c r="A55" s="284" t="s">
        <v>4</v>
      </c>
      <c r="B55" s="88">
        <v>9</v>
      </c>
      <c r="C55" s="88">
        <v>9</v>
      </c>
      <c r="D55" s="88">
        <v>0</v>
      </c>
      <c r="E55" s="88">
        <v>3</v>
      </c>
      <c r="F55" s="88">
        <v>1</v>
      </c>
      <c r="G55" s="88">
        <v>9</v>
      </c>
      <c r="H55" s="90">
        <f>SUM(B55:G55)</f>
        <v>31</v>
      </c>
    </row>
    <row r="56" spans="1:8" ht="12.75">
      <c r="A56" s="284" t="s">
        <v>5</v>
      </c>
      <c r="B56" s="88">
        <v>2</v>
      </c>
      <c r="C56" s="88">
        <v>0</v>
      </c>
      <c r="D56" s="88">
        <v>0</v>
      </c>
      <c r="E56" s="88">
        <v>1</v>
      </c>
      <c r="F56" s="88">
        <v>1</v>
      </c>
      <c r="G56" s="88">
        <v>0</v>
      </c>
      <c r="H56" s="90">
        <f>SUM(B56:G56)</f>
        <v>4</v>
      </c>
    </row>
    <row r="57" spans="1:8" ht="12.75">
      <c r="A57" s="284" t="s">
        <v>6</v>
      </c>
      <c r="B57" s="88">
        <v>0</v>
      </c>
      <c r="C57" s="88">
        <v>0</v>
      </c>
      <c r="D57" s="88">
        <v>0</v>
      </c>
      <c r="E57" s="88">
        <v>1</v>
      </c>
      <c r="F57" s="88">
        <v>0</v>
      </c>
      <c r="G57" s="88">
        <v>0</v>
      </c>
      <c r="H57" s="90">
        <f>SUM(B57:G57)</f>
        <v>1</v>
      </c>
    </row>
    <row r="58" spans="1:8" ht="13.5" thickBot="1">
      <c r="A58" s="284" t="s">
        <v>7</v>
      </c>
      <c r="B58" s="88">
        <v>4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90">
        <f>SUM(B58:G58)</f>
        <v>4</v>
      </c>
    </row>
    <row r="59" spans="1:8" ht="13.5" thickBot="1">
      <c r="A59" s="282" t="s">
        <v>269</v>
      </c>
      <c r="B59" s="96">
        <f aca="true" t="shared" si="6" ref="B59:H59">SUM(B54:B58)</f>
        <v>18</v>
      </c>
      <c r="C59" s="96">
        <f t="shared" si="6"/>
        <v>44</v>
      </c>
      <c r="D59" s="96">
        <f t="shared" si="6"/>
        <v>4</v>
      </c>
      <c r="E59" s="96">
        <f t="shared" si="6"/>
        <v>29</v>
      </c>
      <c r="F59" s="96">
        <f t="shared" si="6"/>
        <v>29</v>
      </c>
      <c r="G59" s="96">
        <f t="shared" si="6"/>
        <v>39</v>
      </c>
      <c r="H59" s="96">
        <f t="shared" si="6"/>
        <v>163</v>
      </c>
    </row>
    <row r="60" spans="1:8" ht="13.5" thickBot="1">
      <c r="A60" s="332" t="s">
        <v>244</v>
      </c>
      <c r="B60" s="332"/>
      <c r="C60" s="332"/>
      <c r="D60" s="332"/>
      <c r="E60" s="332"/>
      <c r="F60" s="332"/>
      <c r="G60" s="332"/>
      <c r="H60" s="332"/>
    </row>
    <row r="61" spans="1:8" ht="23.25" thickBot="1">
      <c r="A61" s="282" t="s">
        <v>287</v>
      </c>
      <c r="B61" s="77" t="s">
        <v>129</v>
      </c>
      <c r="C61" s="80" t="s">
        <v>133</v>
      </c>
      <c r="D61" s="77" t="s">
        <v>134</v>
      </c>
      <c r="E61" s="80" t="s">
        <v>288</v>
      </c>
      <c r="F61" s="81" t="s">
        <v>131</v>
      </c>
      <c r="G61" s="77" t="s">
        <v>130</v>
      </c>
      <c r="H61" s="83" t="s">
        <v>270</v>
      </c>
    </row>
    <row r="62" spans="1:8" ht="12.75">
      <c r="A62" s="283" t="s">
        <v>3</v>
      </c>
      <c r="B62" s="85">
        <v>3</v>
      </c>
      <c r="C62" s="85">
        <v>35</v>
      </c>
      <c r="D62" s="85">
        <v>5</v>
      </c>
      <c r="E62" s="85">
        <v>25</v>
      </c>
      <c r="F62" s="85">
        <v>27</v>
      </c>
      <c r="G62" s="85">
        <v>32</v>
      </c>
      <c r="H62" s="86">
        <f>SUM(B62:G62)</f>
        <v>127</v>
      </c>
    </row>
    <row r="63" spans="1:8" ht="12.75">
      <c r="A63" s="284" t="s">
        <v>4</v>
      </c>
      <c r="B63" s="88">
        <v>9</v>
      </c>
      <c r="C63" s="88">
        <v>8</v>
      </c>
      <c r="D63" s="88">
        <v>0</v>
      </c>
      <c r="E63" s="88">
        <v>3</v>
      </c>
      <c r="F63" s="88">
        <v>4</v>
      </c>
      <c r="G63" s="88">
        <v>7</v>
      </c>
      <c r="H63" s="90">
        <f>SUM(B63:G63)</f>
        <v>31</v>
      </c>
    </row>
    <row r="64" spans="1:8" ht="12.75">
      <c r="A64" s="284" t="s">
        <v>5</v>
      </c>
      <c r="B64" s="88">
        <v>2</v>
      </c>
      <c r="C64" s="88">
        <v>1</v>
      </c>
      <c r="D64" s="88">
        <v>0</v>
      </c>
      <c r="E64" s="88">
        <v>0</v>
      </c>
      <c r="F64" s="88">
        <v>0</v>
      </c>
      <c r="G64" s="88">
        <v>0</v>
      </c>
      <c r="H64" s="90">
        <f>SUM(B64:G64)</f>
        <v>3</v>
      </c>
    </row>
    <row r="65" spans="1:8" ht="12.75">
      <c r="A65" s="284" t="s">
        <v>6</v>
      </c>
      <c r="B65" s="88">
        <v>1</v>
      </c>
      <c r="C65" s="88">
        <v>0</v>
      </c>
      <c r="D65" s="88">
        <v>0</v>
      </c>
      <c r="E65" s="88">
        <v>1</v>
      </c>
      <c r="F65" s="88">
        <v>0</v>
      </c>
      <c r="G65" s="88">
        <v>0</v>
      </c>
      <c r="H65" s="90">
        <f>SUM(B65:G65)</f>
        <v>2</v>
      </c>
    </row>
    <row r="66" spans="1:8" ht="13.5" thickBot="1">
      <c r="A66" s="284" t="s">
        <v>7</v>
      </c>
      <c r="B66" s="88">
        <v>3</v>
      </c>
      <c r="C66" s="88">
        <v>0</v>
      </c>
      <c r="D66" s="88">
        <v>0</v>
      </c>
      <c r="E66" s="88">
        <v>0</v>
      </c>
      <c r="F66" s="88">
        <v>0</v>
      </c>
      <c r="G66" s="88">
        <v>1</v>
      </c>
      <c r="H66" s="90">
        <f>SUM(B66:G66)</f>
        <v>4</v>
      </c>
    </row>
    <row r="67" spans="1:8" ht="13.5" thickBot="1">
      <c r="A67" s="282" t="s">
        <v>270</v>
      </c>
      <c r="B67" s="96">
        <f aca="true" t="shared" si="7" ref="B67:H67">SUM(B62:B66)</f>
        <v>18</v>
      </c>
      <c r="C67" s="96">
        <f t="shared" si="7"/>
        <v>44</v>
      </c>
      <c r="D67" s="96">
        <f t="shared" si="7"/>
        <v>5</v>
      </c>
      <c r="E67" s="96">
        <f t="shared" si="7"/>
        <v>29</v>
      </c>
      <c r="F67" s="96">
        <f t="shared" si="7"/>
        <v>31</v>
      </c>
      <c r="G67" s="96">
        <f t="shared" si="7"/>
        <v>40</v>
      </c>
      <c r="H67" s="96">
        <f t="shared" si="7"/>
        <v>167</v>
      </c>
    </row>
    <row r="68" spans="1:8" ht="13.5" thickBot="1">
      <c r="A68" s="332" t="s">
        <v>245</v>
      </c>
      <c r="B68" s="332"/>
      <c r="C68" s="332"/>
      <c r="D68" s="332"/>
      <c r="E68" s="332"/>
      <c r="F68" s="332"/>
      <c r="G68" s="332"/>
      <c r="H68" s="332"/>
    </row>
    <row r="69" spans="1:8" ht="23.25" thickBot="1">
      <c r="A69" s="282" t="s">
        <v>287</v>
      </c>
      <c r="B69" s="77" t="s">
        <v>129</v>
      </c>
      <c r="C69" s="80" t="s">
        <v>133</v>
      </c>
      <c r="D69" s="77" t="s">
        <v>134</v>
      </c>
      <c r="E69" s="80" t="s">
        <v>288</v>
      </c>
      <c r="F69" s="81" t="s">
        <v>131</v>
      </c>
      <c r="G69" s="77" t="s">
        <v>130</v>
      </c>
      <c r="H69" s="83" t="s">
        <v>271</v>
      </c>
    </row>
    <row r="70" spans="1:8" ht="12.75">
      <c r="A70" s="283" t="s">
        <v>3</v>
      </c>
      <c r="B70" s="85">
        <v>4</v>
      </c>
      <c r="C70" s="85">
        <v>35</v>
      </c>
      <c r="D70" s="85">
        <v>5</v>
      </c>
      <c r="E70" s="85">
        <v>24</v>
      </c>
      <c r="F70" s="85">
        <v>30</v>
      </c>
      <c r="G70" s="85">
        <v>31</v>
      </c>
      <c r="H70" s="86">
        <f>SUM(B70:G70)</f>
        <v>129</v>
      </c>
    </row>
    <row r="71" spans="1:8" ht="12.75">
      <c r="A71" s="284" t="s">
        <v>4</v>
      </c>
      <c r="B71" s="88">
        <v>7</v>
      </c>
      <c r="C71" s="88">
        <v>8</v>
      </c>
      <c r="D71" s="88">
        <v>0</v>
      </c>
      <c r="E71" s="88">
        <v>3</v>
      </c>
      <c r="F71" s="88">
        <v>2</v>
      </c>
      <c r="G71" s="88">
        <v>7</v>
      </c>
      <c r="H71" s="90">
        <f>SUM(B71:G71)</f>
        <v>27</v>
      </c>
    </row>
    <row r="72" spans="1:8" ht="12.75">
      <c r="A72" s="284" t="s">
        <v>5</v>
      </c>
      <c r="B72" s="88">
        <v>2</v>
      </c>
      <c r="C72" s="88">
        <v>1</v>
      </c>
      <c r="D72" s="88">
        <v>0</v>
      </c>
      <c r="E72" s="88">
        <v>1</v>
      </c>
      <c r="F72" s="88">
        <v>0</v>
      </c>
      <c r="G72" s="88">
        <v>2</v>
      </c>
      <c r="H72" s="90">
        <f>SUM(B72:G72)</f>
        <v>6</v>
      </c>
    </row>
    <row r="73" spans="1:8" ht="12.75">
      <c r="A73" s="284" t="s">
        <v>6</v>
      </c>
      <c r="B73" s="88">
        <v>2</v>
      </c>
      <c r="C73" s="88">
        <v>0</v>
      </c>
      <c r="D73" s="88">
        <v>0</v>
      </c>
      <c r="E73" s="88">
        <v>1</v>
      </c>
      <c r="F73" s="88">
        <v>0</v>
      </c>
      <c r="G73" s="88">
        <v>0</v>
      </c>
      <c r="H73" s="90">
        <f>SUM(B73:G73)</f>
        <v>3</v>
      </c>
    </row>
    <row r="74" spans="1:8" ht="13.5" thickBot="1">
      <c r="A74" s="284" t="s">
        <v>7</v>
      </c>
      <c r="B74" s="88">
        <v>3</v>
      </c>
      <c r="C74" s="88">
        <v>0</v>
      </c>
      <c r="D74" s="88">
        <v>0</v>
      </c>
      <c r="E74" s="88">
        <v>0</v>
      </c>
      <c r="F74" s="88">
        <v>0</v>
      </c>
      <c r="G74" s="88">
        <v>0</v>
      </c>
      <c r="H74" s="90">
        <f>SUM(B74:G74)</f>
        <v>3</v>
      </c>
    </row>
    <row r="75" spans="1:8" ht="25.5" customHeight="1" thickBot="1">
      <c r="A75" s="282" t="s">
        <v>271</v>
      </c>
      <c r="B75" s="96">
        <f aca="true" t="shared" si="8" ref="B75:H75">SUM(B70:B74)</f>
        <v>18</v>
      </c>
      <c r="C75" s="96">
        <f t="shared" si="8"/>
        <v>44</v>
      </c>
      <c r="D75" s="96">
        <f t="shared" si="8"/>
        <v>5</v>
      </c>
      <c r="E75" s="96">
        <f t="shared" si="8"/>
        <v>29</v>
      </c>
      <c r="F75" s="96">
        <f t="shared" si="8"/>
        <v>32</v>
      </c>
      <c r="G75" s="96">
        <f t="shared" si="8"/>
        <v>40</v>
      </c>
      <c r="H75" s="96">
        <f t="shared" si="8"/>
        <v>168</v>
      </c>
    </row>
    <row r="76" spans="1:8" ht="13.5" thickBot="1">
      <c r="A76" s="332" t="s">
        <v>246</v>
      </c>
      <c r="B76" s="332"/>
      <c r="C76" s="332"/>
      <c r="D76" s="332"/>
      <c r="E76" s="332"/>
      <c r="F76" s="332"/>
      <c r="G76" s="332"/>
      <c r="H76" s="332"/>
    </row>
    <row r="77" spans="1:8" ht="23.25" thickBot="1">
      <c r="A77" s="282" t="s">
        <v>287</v>
      </c>
      <c r="B77" s="77" t="s">
        <v>129</v>
      </c>
      <c r="C77" s="80" t="s">
        <v>133</v>
      </c>
      <c r="D77" s="77" t="s">
        <v>134</v>
      </c>
      <c r="E77" s="80" t="s">
        <v>288</v>
      </c>
      <c r="F77" s="81" t="s">
        <v>131</v>
      </c>
      <c r="G77" s="77" t="s">
        <v>130</v>
      </c>
      <c r="H77" s="83" t="s">
        <v>272</v>
      </c>
    </row>
    <row r="78" spans="1:8" ht="12.75">
      <c r="A78" s="283" t="s">
        <v>3</v>
      </c>
      <c r="B78" s="85">
        <v>6</v>
      </c>
      <c r="C78" s="85">
        <v>34</v>
      </c>
      <c r="D78" s="85">
        <v>4</v>
      </c>
      <c r="E78" s="85">
        <v>26</v>
      </c>
      <c r="F78" s="85">
        <v>30</v>
      </c>
      <c r="G78" s="85">
        <v>31</v>
      </c>
      <c r="H78" s="86">
        <f>SUM(B78:G78)</f>
        <v>131</v>
      </c>
    </row>
    <row r="79" spans="1:8" ht="12.75">
      <c r="A79" s="284" t="s">
        <v>4</v>
      </c>
      <c r="B79" s="88">
        <v>5</v>
      </c>
      <c r="C79" s="88">
        <v>10</v>
      </c>
      <c r="D79" s="88">
        <v>1</v>
      </c>
      <c r="E79" s="88">
        <v>4</v>
      </c>
      <c r="F79" s="88">
        <v>1</v>
      </c>
      <c r="G79" s="88">
        <v>7</v>
      </c>
      <c r="H79" s="90">
        <f>SUM(B79:G79)</f>
        <v>28</v>
      </c>
    </row>
    <row r="80" spans="1:8" ht="12.75">
      <c r="A80" s="284" t="s">
        <v>5</v>
      </c>
      <c r="B80" s="88">
        <v>3</v>
      </c>
      <c r="C80" s="88">
        <v>0</v>
      </c>
      <c r="D80" s="88">
        <v>0</v>
      </c>
      <c r="E80" s="88">
        <v>0</v>
      </c>
      <c r="F80" s="88">
        <v>1</v>
      </c>
      <c r="G80" s="88">
        <v>3</v>
      </c>
      <c r="H80" s="90">
        <f>SUM(B80:G80)</f>
        <v>7</v>
      </c>
    </row>
    <row r="81" spans="1:8" ht="12.75">
      <c r="A81" s="284" t="s">
        <v>6</v>
      </c>
      <c r="B81" s="88">
        <v>0</v>
      </c>
      <c r="C81" s="88">
        <v>0</v>
      </c>
      <c r="D81" s="88">
        <v>0</v>
      </c>
      <c r="E81" s="88">
        <v>1</v>
      </c>
      <c r="F81" s="88">
        <v>0</v>
      </c>
      <c r="G81" s="88">
        <v>0</v>
      </c>
      <c r="H81" s="90">
        <f>SUM(B81:G81)</f>
        <v>1</v>
      </c>
    </row>
    <row r="82" spans="1:8" ht="13.5" thickBot="1">
      <c r="A82" s="284" t="s">
        <v>7</v>
      </c>
      <c r="B82" s="88">
        <v>4</v>
      </c>
      <c r="C82" s="88">
        <v>0</v>
      </c>
      <c r="D82" s="88">
        <v>0</v>
      </c>
      <c r="E82" s="88">
        <v>0</v>
      </c>
      <c r="F82" s="88">
        <v>0</v>
      </c>
      <c r="G82" s="88">
        <v>0</v>
      </c>
      <c r="H82" s="90">
        <f>SUM(B82:G82)</f>
        <v>4</v>
      </c>
    </row>
    <row r="83" spans="1:8" ht="13.5" thickBot="1">
      <c r="A83" s="282" t="s">
        <v>272</v>
      </c>
      <c r="B83" s="96">
        <f aca="true" t="shared" si="9" ref="B83:H83">SUM(B78:B82)</f>
        <v>18</v>
      </c>
      <c r="C83" s="96">
        <f t="shared" si="9"/>
        <v>44</v>
      </c>
      <c r="D83" s="96">
        <f t="shared" si="9"/>
        <v>5</v>
      </c>
      <c r="E83" s="96">
        <f t="shared" si="9"/>
        <v>31</v>
      </c>
      <c r="F83" s="96">
        <f t="shared" si="9"/>
        <v>32</v>
      </c>
      <c r="G83" s="96">
        <f t="shared" si="9"/>
        <v>41</v>
      </c>
      <c r="H83" s="96">
        <f t="shared" si="9"/>
        <v>171</v>
      </c>
    </row>
    <row r="84" spans="1:8" ht="13.5" thickBot="1">
      <c r="A84" s="332" t="s">
        <v>289</v>
      </c>
      <c r="B84" s="332"/>
      <c r="C84" s="332"/>
      <c r="D84" s="332"/>
      <c r="E84" s="332"/>
      <c r="F84" s="332"/>
      <c r="G84" s="332"/>
      <c r="H84" s="332"/>
    </row>
    <row r="85" spans="1:8" ht="23.25" thickBot="1">
      <c r="A85" s="282" t="s">
        <v>287</v>
      </c>
      <c r="B85" s="77" t="s">
        <v>129</v>
      </c>
      <c r="C85" s="80" t="s">
        <v>133</v>
      </c>
      <c r="D85" s="77" t="s">
        <v>134</v>
      </c>
      <c r="E85" s="80" t="s">
        <v>288</v>
      </c>
      <c r="F85" s="81" t="s">
        <v>131</v>
      </c>
      <c r="G85" s="77" t="s">
        <v>130</v>
      </c>
      <c r="H85" s="83" t="s">
        <v>273</v>
      </c>
    </row>
    <row r="86" spans="1:8" ht="12.75">
      <c r="A86" s="283" t="s">
        <v>3</v>
      </c>
      <c r="B86" s="85">
        <v>4</v>
      </c>
      <c r="C86" s="85">
        <v>35</v>
      </c>
      <c r="D86" s="85">
        <v>5</v>
      </c>
      <c r="E86" s="85">
        <v>26</v>
      </c>
      <c r="F86" s="85">
        <v>31</v>
      </c>
      <c r="G86" s="85">
        <v>31</v>
      </c>
      <c r="H86" s="86">
        <f>SUM(B86:G86)</f>
        <v>132</v>
      </c>
    </row>
    <row r="87" spans="1:8" ht="12.75">
      <c r="A87" s="284" t="s">
        <v>4</v>
      </c>
      <c r="B87" s="88">
        <v>9</v>
      </c>
      <c r="C87" s="88">
        <v>9</v>
      </c>
      <c r="D87" s="88">
        <v>1</v>
      </c>
      <c r="E87" s="88">
        <v>4</v>
      </c>
      <c r="F87" s="88">
        <v>1</v>
      </c>
      <c r="G87" s="88">
        <v>8</v>
      </c>
      <c r="H87" s="90">
        <f>SUM(B87:G87)</f>
        <v>32</v>
      </c>
    </row>
    <row r="88" spans="1:8" ht="12.75">
      <c r="A88" s="284" t="s">
        <v>5</v>
      </c>
      <c r="B88" s="88">
        <v>1</v>
      </c>
      <c r="C88" s="88">
        <v>0</v>
      </c>
      <c r="D88" s="88">
        <v>0</v>
      </c>
      <c r="E88" s="88">
        <v>0</v>
      </c>
      <c r="F88" s="88">
        <v>1</v>
      </c>
      <c r="G88" s="88">
        <v>2</v>
      </c>
      <c r="H88" s="90">
        <f>SUM(B88:G88)</f>
        <v>4</v>
      </c>
    </row>
    <row r="89" spans="1:8" ht="12.75">
      <c r="A89" s="284" t="s">
        <v>6</v>
      </c>
      <c r="B89" s="88">
        <v>0</v>
      </c>
      <c r="C89" s="88">
        <v>0</v>
      </c>
      <c r="D89" s="88">
        <v>0</v>
      </c>
      <c r="E89" s="88">
        <v>0</v>
      </c>
      <c r="F89" s="88">
        <v>0</v>
      </c>
      <c r="G89" s="88">
        <v>0</v>
      </c>
      <c r="H89" s="90">
        <f>SUM(B89:G89)</f>
        <v>0</v>
      </c>
    </row>
    <row r="90" spans="1:8" ht="13.5" thickBot="1">
      <c r="A90" s="284" t="s">
        <v>7</v>
      </c>
      <c r="B90" s="88">
        <v>4</v>
      </c>
      <c r="C90" s="88">
        <v>0</v>
      </c>
      <c r="D90" s="88">
        <v>0</v>
      </c>
      <c r="E90" s="88">
        <v>1</v>
      </c>
      <c r="F90" s="88">
        <v>0</v>
      </c>
      <c r="G90" s="88">
        <v>0</v>
      </c>
      <c r="H90" s="90">
        <f>SUM(B90:G90)</f>
        <v>5</v>
      </c>
    </row>
    <row r="91" spans="1:8" ht="13.5" thickBot="1">
      <c r="A91" s="282" t="s">
        <v>273</v>
      </c>
      <c r="B91" s="96">
        <f aca="true" t="shared" si="10" ref="B91:H91">SUM(B86:B90)</f>
        <v>18</v>
      </c>
      <c r="C91" s="96">
        <f t="shared" si="10"/>
        <v>44</v>
      </c>
      <c r="D91" s="96">
        <f t="shared" si="10"/>
        <v>6</v>
      </c>
      <c r="E91" s="96">
        <f t="shared" si="10"/>
        <v>31</v>
      </c>
      <c r="F91" s="96">
        <f t="shared" si="10"/>
        <v>33</v>
      </c>
      <c r="G91" s="96">
        <f t="shared" si="10"/>
        <v>41</v>
      </c>
      <c r="H91" s="96">
        <f t="shared" si="10"/>
        <v>173</v>
      </c>
    </row>
    <row r="92" spans="1:8" ht="13.5" thickBot="1">
      <c r="A92" s="332" t="s">
        <v>248</v>
      </c>
      <c r="B92" s="332"/>
      <c r="C92" s="332"/>
      <c r="D92" s="332"/>
      <c r="E92" s="332"/>
      <c r="F92" s="332"/>
      <c r="G92" s="332"/>
      <c r="H92" s="332"/>
    </row>
    <row r="93" spans="1:8" ht="23.25" thickBot="1">
      <c r="A93" s="282" t="s">
        <v>287</v>
      </c>
      <c r="B93" s="77" t="s">
        <v>129</v>
      </c>
      <c r="C93" s="80" t="s">
        <v>133</v>
      </c>
      <c r="D93" s="77" t="s">
        <v>134</v>
      </c>
      <c r="E93" s="80" t="s">
        <v>288</v>
      </c>
      <c r="F93" s="81" t="s">
        <v>131</v>
      </c>
      <c r="G93" s="77" t="s">
        <v>130</v>
      </c>
      <c r="H93" s="83" t="s">
        <v>274</v>
      </c>
    </row>
    <row r="94" spans="1:8" ht="12.75">
      <c r="A94" s="283" t="s">
        <v>3</v>
      </c>
      <c r="B94" s="85">
        <v>5</v>
      </c>
      <c r="C94" s="85">
        <v>34</v>
      </c>
      <c r="D94" s="85">
        <v>6</v>
      </c>
      <c r="E94" s="85">
        <v>26</v>
      </c>
      <c r="F94" s="85">
        <v>31</v>
      </c>
      <c r="G94" s="85">
        <v>33</v>
      </c>
      <c r="H94" s="86">
        <f>SUM(B94:G94)</f>
        <v>135</v>
      </c>
    </row>
    <row r="95" spans="1:8" ht="12.75">
      <c r="A95" s="284" t="s">
        <v>4</v>
      </c>
      <c r="B95" s="88">
        <v>7</v>
      </c>
      <c r="C95" s="88">
        <v>10</v>
      </c>
      <c r="D95" s="88">
        <v>0</v>
      </c>
      <c r="E95" s="88">
        <v>4</v>
      </c>
      <c r="F95" s="88">
        <v>1</v>
      </c>
      <c r="G95" s="88">
        <v>8</v>
      </c>
      <c r="H95" s="90">
        <f>SUM(B95:G95)</f>
        <v>30</v>
      </c>
    </row>
    <row r="96" spans="1:8" ht="12.75">
      <c r="A96" s="284" t="s">
        <v>5</v>
      </c>
      <c r="B96" s="88">
        <v>2</v>
      </c>
      <c r="C96" s="88">
        <v>0</v>
      </c>
      <c r="D96" s="88">
        <v>0</v>
      </c>
      <c r="E96" s="88">
        <v>0</v>
      </c>
      <c r="F96" s="88">
        <v>1</v>
      </c>
      <c r="G96" s="88">
        <v>0</v>
      </c>
      <c r="H96" s="90">
        <f>SUM(B96:G96)</f>
        <v>3</v>
      </c>
    </row>
    <row r="97" spans="1:8" ht="12.75">
      <c r="A97" s="284" t="s">
        <v>6</v>
      </c>
      <c r="B97" s="88">
        <v>0</v>
      </c>
      <c r="C97" s="88">
        <v>0</v>
      </c>
      <c r="D97" s="88">
        <v>0</v>
      </c>
      <c r="E97" s="88">
        <v>1</v>
      </c>
      <c r="F97" s="88">
        <v>0</v>
      </c>
      <c r="G97" s="88">
        <v>0</v>
      </c>
      <c r="H97" s="90">
        <f>SUM(B97:G97)</f>
        <v>1</v>
      </c>
    </row>
    <row r="98" spans="1:8" ht="13.5" thickBot="1">
      <c r="A98" s="284" t="s">
        <v>7</v>
      </c>
      <c r="B98" s="88">
        <v>4</v>
      </c>
      <c r="C98" s="88">
        <v>0</v>
      </c>
      <c r="D98" s="88">
        <v>0</v>
      </c>
      <c r="E98" s="88">
        <v>0</v>
      </c>
      <c r="F98" s="88">
        <v>0</v>
      </c>
      <c r="G98" s="88">
        <v>0</v>
      </c>
      <c r="H98" s="90">
        <f>SUM(B98:G98)</f>
        <v>4</v>
      </c>
    </row>
    <row r="99" spans="1:8" ht="13.5" thickBot="1">
      <c r="A99" s="282" t="s">
        <v>274</v>
      </c>
      <c r="B99" s="96">
        <f aca="true" t="shared" si="11" ref="B99:H99">SUM(B94:B98)</f>
        <v>18</v>
      </c>
      <c r="C99" s="96">
        <f t="shared" si="11"/>
        <v>44</v>
      </c>
      <c r="D99" s="96">
        <f t="shared" si="11"/>
        <v>6</v>
      </c>
      <c r="E99" s="96">
        <f t="shared" si="11"/>
        <v>31</v>
      </c>
      <c r="F99" s="96">
        <f t="shared" si="11"/>
        <v>33</v>
      </c>
      <c r="G99" s="96">
        <f t="shared" si="11"/>
        <v>41</v>
      </c>
      <c r="H99" s="96">
        <f t="shared" si="11"/>
        <v>173</v>
      </c>
    </row>
    <row r="100" spans="1:8" ht="13.5" thickBot="1">
      <c r="A100" s="307">
        <v>2013</v>
      </c>
      <c r="B100" s="307"/>
      <c r="C100" s="307"/>
      <c r="D100" s="307"/>
      <c r="E100" s="307"/>
      <c r="F100" s="307"/>
      <c r="G100" s="307"/>
      <c r="H100" s="307"/>
    </row>
    <row r="101" spans="1:8" ht="23.25" thickBot="1">
      <c r="A101" s="282" t="s">
        <v>287</v>
      </c>
      <c r="B101" s="77" t="s">
        <v>129</v>
      </c>
      <c r="C101" s="80" t="s">
        <v>133</v>
      </c>
      <c r="D101" s="77" t="s">
        <v>134</v>
      </c>
      <c r="E101" s="80" t="s">
        <v>288</v>
      </c>
      <c r="F101" s="81" t="s">
        <v>131</v>
      </c>
      <c r="G101" s="77" t="s">
        <v>130</v>
      </c>
      <c r="H101" s="83" t="s">
        <v>93</v>
      </c>
    </row>
    <row r="102" spans="1:8" ht="12.75">
      <c r="A102" s="283" t="s">
        <v>3</v>
      </c>
      <c r="B102" s="86">
        <f aca="true" t="shared" si="12" ref="B102:G106">B6+B14+B22+B30+B38+B46+B54+B62+B70+B78+B86+B94</f>
        <v>49</v>
      </c>
      <c r="C102" s="86">
        <f t="shared" si="12"/>
        <v>367</v>
      </c>
      <c r="D102" s="86">
        <f t="shared" si="12"/>
        <v>46</v>
      </c>
      <c r="E102" s="86">
        <f t="shared" si="12"/>
        <v>262</v>
      </c>
      <c r="F102" s="86">
        <f t="shared" si="12"/>
        <v>302</v>
      </c>
      <c r="G102" s="86">
        <f t="shared" si="12"/>
        <v>350</v>
      </c>
      <c r="H102" s="86">
        <f>SUM(B102:G102)</f>
        <v>1376</v>
      </c>
    </row>
    <row r="103" spans="1:8" ht="12.75">
      <c r="A103" s="284" t="s">
        <v>4</v>
      </c>
      <c r="B103" s="90">
        <f t="shared" si="12"/>
        <v>87</v>
      </c>
      <c r="C103" s="90">
        <f t="shared" si="12"/>
        <v>111</v>
      </c>
      <c r="D103" s="90">
        <f t="shared" si="12"/>
        <v>6</v>
      </c>
      <c r="E103" s="90">
        <f t="shared" si="12"/>
        <v>41</v>
      </c>
      <c r="F103" s="90">
        <f t="shared" si="12"/>
        <v>18</v>
      </c>
      <c r="G103" s="90">
        <f t="shared" si="12"/>
        <v>96</v>
      </c>
      <c r="H103" s="90">
        <f>SUM(B103:G103)</f>
        <v>359</v>
      </c>
    </row>
    <row r="104" spans="1:8" ht="12.75">
      <c r="A104" s="284" t="s">
        <v>5</v>
      </c>
      <c r="B104" s="90">
        <f t="shared" si="12"/>
        <v>29</v>
      </c>
      <c r="C104" s="90">
        <f t="shared" si="12"/>
        <v>4</v>
      </c>
      <c r="D104" s="90">
        <f t="shared" si="12"/>
        <v>0</v>
      </c>
      <c r="E104" s="90">
        <f t="shared" si="12"/>
        <v>8</v>
      </c>
      <c r="F104" s="90">
        <f t="shared" si="12"/>
        <v>6</v>
      </c>
      <c r="G104" s="90">
        <f t="shared" si="12"/>
        <v>10</v>
      </c>
      <c r="H104" s="90">
        <f>SUM(B104:G104)</f>
        <v>57</v>
      </c>
    </row>
    <row r="105" spans="1:8" ht="12.75">
      <c r="A105" s="284" t="s">
        <v>6</v>
      </c>
      <c r="B105" s="90">
        <f t="shared" si="12"/>
        <v>6</v>
      </c>
      <c r="C105" s="90">
        <f t="shared" si="12"/>
        <v>0</v>
      </c>
      <c r="D105" s="90">
        <f t="shared" si="12"/>
        <v>0</v>
      </c>
      <c r="E105" s="90">
        <f t="shared" si="12"/>
        <v>9</v>
      </c>
      <c r="F105" s="90">
        <f t="shared" si="12"/>
        <v>0</v>
      </c>
      <c r="G105" s="90">
        <f t="shared" si="12"/>
        <v>0</v>
      </c>
      <c r="H105" s="90">
        <f>SUM(B105:G105)</f>
        <v>15</v>
      </c>
    </row>
    <row r="106" spans="1:8" ht="13.5" thickBot="1">
      <c r="A106" s="284" t="s">
        <v>7</v>
      </c>
      <c r="B106" s="90">
        <f t="shared" si="12"/>
        <v>45</v>
      </c>
      <c r="C106" s="90">
        <f t="shared" si="12"/>
        <v>0</v>
      </c>
      <c r="D106" s="90">
        <f t="shared" si="12"/>
        <v>0</v>
      </c>
      <c r="E106" s="90">
        <f t="shared" si="12"/>
        <v>5</v>
      </c>
      <c r="F106" s="90">
        <f t="shared" si="12"/>
        <v>1</v>
      </c>
      <c r="G106" s="90">
        <f t="shared" si="12"/>
        <v>1</v>
      </c>
      <c r="H106" s="90">
        <f>SUM(B106:G106)</f>
        <v>52</v>
      </c>
    </row>
    <row r="107" spans="1:8" ht="13.5" thickBot="1">
      <c r="A107" s="282" t="s">
        <v>93</v>
      </c>
      <c r="B107" s="96">
        <f aca="true" t="shared" si="13" ref="B107:H107">SUM(B102:B106)</f>
        <v>216</v>
      </c>
      <c r="C107" s="96">
        <f t="shared" si="13"/>
        <v>482</v>
      </c>
      <c r="D107" s="96">
        <f t="shared" si="13"/>
        <v>52</v>
      </c>
      <c r="E107" s="96">
        <f t="shared" si="13"/>
        <v>325</v>
      </c>
      <c r="F107" s="96">
        <f t="shared" si="13"/>
        <v>327</v>
      </c>
      <c r="G107" s="96">
        <f t="shared" si="13"/>
        <v>457</v>
      </c>
      <c r="H107" s="96">
        <f t="shared" si="13"/>
        <v>1859</v>
      </c>
    </row>
    <row r="108" spans="1:15" s="1" customFormat="1" ht="12.75">
      <c r="A108" s="1" t="s">
        <v>8</v>
      </c>
      <c r="B108" s="277"/>
      <c r="C108" s="15"/>
      <c r="D108" s="7"/>
      <c r="E108" s="1" t="s">
        <v>136</v>
      </c>
      <c r="I108" s="76"/>
      <c r="O108" s="10"/>
    </row>
  </sheetData>
  <sheetProtection/>
  <mergeCells count="14">
    <mergeCell ref="A3:H3"/>
    <mergeCell ref="A4:H4"/>
    <mergeCell ref="A12:H12"/>
    <mergeCell ref="A20:H20"/>
    <mergeCell ref="A28:H28"/>
    <mergeCell ref="A36:H36"/>
    <mergeCell ref="A92:H92"/>
    <mergeCell ref="A100:H100"/>
    <mergeCell ref="A44:H44"/>
    <mergeCell ref="A52:H52"/>
    <mergeCell ref="A60:H60"/>
    <mergeCell ref="A68:H68"/>
    <mergeCell ref="A76:H76"/>
    <mergeCell ref="A84:H8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V205"/>
  <sheetViews>
    <sheetView zoomScalePageLayoutView="0" workbookViewId="0" topLeftCell="A1">
      <selection activeCell="A12" sqref="A12:N17"/>
    </sheetView>
  </sheetViews>
  <sheetFormatPr defaultColWidth="9.140625" defaultRowHeight="12.75"/>
  <cols>
    <col min="1" max="1" width="39.8515625" style="30" customWidth="1"/>
    <col min="2" max="2" width="13.28125" style="98" customWidth="1"/>
    <col min="3" max="3" width="13.57421875" style="98" customWidth="1"/>
    <col min="4" max="4" width="14.140625" style="98" customWidth="1"/>
    <col min="5" max="5" width="16.7109375" style="98" customWidth="1"/>
    <col min="6" max="6" width="18.28125" style="98" customWidth="1"/>
    <col min="7" max="7" width="11.57421875" style="98" customWidth="1"/>
    <col min="8" max="8" width="9.140625" style="98" customWidth="1"/>
    <col min="9" max="9" width="14.8515625" style="98" customWidth="1"/>
    <col min="10" max="10" width="17.140625" style="98" customWidth="1"/>
    <col min="11" max="11" width="10.8515625" style="98" customWidth="1"/>
    <col min="12" max="12" width="13.28125" style="30" customWidth="1"/>
    <col min="13" max="13" width="14.57421875" style="30" customWidth="1"/>
    <col min="14" max="14" width="11.8515625" style="30" customWidth="1"/>
    <col min="15" max="15" width="12.421875" style="30" customWidth="1"/>
    <col min="16" max="239" width="9.140625" style="30" customWidth="1"/>
    <col min="240" max="16384" width="9.140625" style="78" customWidth="1"/>
  </cols>
  <sheetData>
    <row r="1" spans="1:256" s="1" customFormat="1" ht="19.5" customHeight="1">
      <c r="A1" s="2" t="s">
        <v>290</v>
      </c>
      <c r="B1" s="75"/>
      <c r="C1" s="76"/>
      <c r="D1" s="76"/>
      <c r="E1" s="76"/>
      <c r="F1" s="76"/>
      <c r="G1" s="76"/>
      <c r="H1" s="76"/>
      <c r="I1" s="76"/>
      <c r="J1" s="76"/>
      <c r="K1" s="7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2:256" s="1" customFormat="1" ht="6.75" customHeight="1" thickBot="1">
      <c r="B2" s="75"/>
      <c r="C2" s="76"/>
      <c r="D2" s="76"/>
      <c r="E2" s="76"/>
      <c r="F2" s="76"/>
      <c r="G2" s="76"/>
      <c r="H2" s="76"/>
      <c r="I2" s="76"/>
      <c r="J2" s="76"/>
      <c r="K2" s="7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" customFormat="1" ht="13.5" customHeight="1" thickBot="1">
      <c r="A3" s="307">
        <v>2013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37"/>
      <c r="M3" s="337"/>
      <c r="N3" s="337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13.5" thickBot="1">
      <c r="A4" s="187"/>
      <c r="B4" s="180" t="s">
        <v>137</v>
      </c>
      <c r="C4" s="180" t="s">
        <v>138</v>
      </c>
      <c r="D4" s="180" t="s">
        <v>11</v>
      </c>
      <c r="E4" s="180" t="s">
        <v>12</v>
      </c>
      <c r="F4" s="180" t="s">
        <v>13</v>
      </c>
      <c r="G4" s="180" t="s">
        <v>14</v>
      </c>
      <c r="H4" s="180" t="s">
        <v>15</v>
      </c>
      <c r="I4" s="180" t="s">
        <v>139</v>
      </c>
      <c r="J4" s="180" t="s">
        <v>140</v>
      </c>
      <c r="K4" s="180" t="s">
        <v>141</v>
      </c>
      <c r="L4" s="180" t="s">
        <v>142</v>
      </c>
      <c r="M4" s="180" t="s">
        <v>143</v>
      </c>
      <c r="N4" s="77" t="s">
        <v>93</v>
      </c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14" ht="13.5" thickBot="1">
      <c r="A5" s="188" t="s">
        <v>291</v>
      </c>
      <c r="B5" s="189">
        <v>26</v>
      </c>
      <c r="C5" s="189">
        <v>13</v>
      </c>
      <c r="D5" s="189">
        <v>44</v>
      </c>
      <c r="E5" s="189">
        <v>41</v>
      </c>
      <c r="F5" s="189">
        <v>30</v>
      </c>
      <c r="G5" s="189">
        <v>56</v>
      </c>
      <c r="H5" s="189">
        <v>22</v>
      </c>
      <c r="I5" s="189">
        <v>38</v>
      </c>
      <c r="J5" s="189">
        <v>39</v>
      </c>
      <c r="K5" s="190">
        <v>36</v>
      </c>
      <c r="L5" s="191">
        <v>29</v>
      </c>
      <c r="M5" s="191">
        <v>41</v>
      </c>
      <c r="N5" s="192">
        <f>SUM(B5:M5)</f>
        <v>415</v>
      </c>
    </row>
    <row r="6" spans="1:15" s="1" customFormat="1" ht="12.75">
      <c r="A6" s="1" t="s">
        <v>8</v>
      </c>
      <c r="B6" s="277"/>
      <c r="C6" s="15"/>
      <c r="D6" s="7"/>
      <c r="E6" s="1" t="s">
        <v>136</v>
      </c>
      <c r="I6" s="76"/>
      <c r="O6" s="10"/>
    </row>
    <row r="7" spans="1:14" ht="12.75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85"/>
    </row>
    <row r="8" spans="1:256" s="1" customFormat="1" ht="19.5" customHeight="1">
      <c r="A8" s="2" t="s">
        <v>292</v>
      </c>
      <c r="B8" s="75"/>
      <c r="C8" s="76"/>
      <c r="D8" s="76"/>
      <c r="E8" s="76"/>
      <c r="F8" s="76"/>
      <c r="G8" s="76"/>
      <c r="H8" s="76"/>
      <c r="I8" s="76"/>
      <c r="J8" s="76"/>
      <c r="K8" s="7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2:256" s="1" customFormat="1" ht="6.75" customHeight="1" thickBot="1">
      <c r="B9" s="75"/>
      <c r="C9" s="76"/>
      <c r="D9" s="76"/>
      <c r="E9" s="76"/>
      <c r="F9" s="76"/>
      <c r="G9" s="76"/>
      <c r="H9" s="76"/>
      <c r="I9" s="76"/>
      <c r="J9" s="76"/>
      <c r="K9" s="7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" customFormat="1" ht="13.5" customHeight="1" thickBot="1">
      <c r="A10" s="307">
        <v>2013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37"/>
      <c r="M10" s="337"/>
      <c r="N10" s="337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" customFormat="1" ht="13.5" thickBot="1">
      <c r="A11" s="187" t="s">
        <v>355</v>
      </c>
      <c r="B11" s="180" t="s">
        <v>137</v>
      </c>
      <c r="C11" s="180" t="s">
        <v>138</v>
      </c>
      <c r="D11" s="180" t="s">
        <v>11</v>
      </c>
      <c r="E11" s="180" t="s">
        <v>12</v>
      </c>
      <c r="F11" s="180" t="s">
        <v>13</v>
      </c>
      <c r="G11" s="180" t="s">
        <v>14</v>
      </c>
      <c r="H11" s="180" t="s">
        <v>15</v>
      </c>
      <c r="I11" s="180" t="s">
        <v>139</v>
      </c>
      <c r="J11" s="180" t="s">
        <v>140</v>
      </c>
      <c r="K11" s="180" t="s">
        <v>141</v>
      </c>
      <c r="L11" s="180" t="s">
        <v>142</v>
      </c>
      <c r="M11" s="180" t="s">
        <v>143</v>
      </c>
      <c r="N11" s="77" t="s">
        <v>93</v>
      </c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14" ht="12.75">
      <c r="A12" s="84" t="s">
        <v>339</v>
      </c>
      <c r="B12" s="193">
        <v>12</v>
      </c>
      <c r="C12" s="193">
        <v>11</v>
      </c>
      <c r="D12" s="193">
        <v>24</v>
      </c>
      <c r="E12" s="193">
        <v>21</v>
      </c>
      <c r="F12" s="193">
        <v>21</v>
      </c>
      <c r="G12" s="193">
        <v>34</v>
      </c>
      <c r="H12" s="193">
        <v>12</v>
      </c>
      <c r="I12" s="193">
        <v>22</v>
      </c>
      <c r="J12" s="193">
        <v>19</v>
      </c>
      <c r="K12" s="194">
        <v>24</v>
      </c>
      <c r="L12" s="195">
        <v>12</v>
      </c>
      <c r="M12" s="195">
        <v>28</v>
      </c>
      <c r="N12" s="196">
        <f aca="true" t="shared" si="0" ref="N12:N18">SUM(B12:M12)</f>
        <v>240</v>
      </c>
    </row>
    <row r="13" spans="1:14" ht="12.75">
      <c r="A13" s="197" t="s">
        <v>340</v>
      </c>
      <c r="B13" s="198">
        <v>6</v>
      </c>
      <c r="C13" s="198">
        <v>2</v>
      </c>
      <c r="D13" s="198">
        <v>9</v>
      </c>
      <c r="E13" s="198">
        <v>2</v>
      </c>
      <c r="F13" s="198">
        <v>5</v>
      </c>
      <c r="G13" s="198">
        <v>7</v>
      </c>
      <c r="H13" s="198">
        <v>7</v>
      </c>
      <c r="I13" s="198">
        <v>7</v>
      </c>
      <c r="J13" s="198">
        <v>5</v>
      </c>
      <c r="K13" s="199">
        <v>6</v>
      </c>
      <c r="L13" s="200">
        <v>4</v>
      </c>
      <c r="M13" s="200">
        <v>5</v>
      </c>
      <c r="N13" s="201">
        <f t="shared" si="0"/>
        <v>65</v>
      </c>
    </row>
    <row r="14" spans="1:14" ht="12.75">
      <c r="A14" s="87" t="s">
        <v>341</v>
      </c>
      <c r="B14" s="198">
        <v>2</v>
      </c>
      <c r="C14" s="198">
        <v>0</v>
      </c>
      <c r="D14" s="198">
        <v>3</v>
      </c>
      <c r="E14" s="198">
        <v>8</v>
      </c>
      <c r="F14" s="198">
        <v>1</v>
      </c>
      <c r="G14" s="198">
        <v>1</v>
      </c>
      <c r="H14" s="198">
        <v>0</v>
      </c>
      <c r="I14" s="198">
        <v>6</v>
      </c>
      <c r="J14" s="198">
        <v>6</v>
      </c>
      <c r="K14" s="199">
        <v>3</v>
      </c>
      <c r="L14" s="200">
        <v>6</v>
      </c>
      <c r="M14" s="200">
        <v>3</v>
      </c>
      <c r="N14" s="201">
        <f t="shared" si="0"/>
        <v>39</v>
      </c>
    </row>
    <row r="15" spans="1:14" ht="12.75">
      <c r="A15" s="202" t="s">
        <v>342</v>
      </c>
      <c r="B15" s="198">
        <v>2</v>
      </c>
      <c r="C15" s="198">
        <v>0</v>
      </c>
      <c r="D15" s="198">
        <v>8</v>
      </c>
      <c r="E15" s="198">
        <v>4</v>
      </c>
      <c r="F15" s="198">
        <v>2</v>
      </c>
      <c r="G15" s="198">
        <v>3</v>
      </c>
      <c r="H15" s="198">
        <v>0</v>
      </c>
      <c r="I15" s="198">
        <v>2</v>
      </c>
      <c r="J15" s="198">
        <v>5</v>
      </c>
      <c r="K15" s="199">
        <v>2</v>
      </c>
      <c r="L15" s="200">
        <v>3</v>
      </c>
      <c r="M15" s="200">
        <v>4</v>
      </c>
      <c r="N15" s="201">
        <f t="shared" si="0"/>
        <v>35</v>
      </c>
    </row>
    <row r="16" spans="1:14" ht="12.75">
      <c r="A16" s="197" t="s">
        <v>343</v>
      </c>
      <c r="B16" s="198">
        <v>3</v>
      </c>
      <c r="C16" s="198">
        <v>0</v>
      </c>
      <c r="D16" s="198">
        <v>0</v>
      </c>
      <c r="E16" s="198">
        <v>5</v>
      </c>
      <c r="F16" s="198">
        <v>0</v>
      </c>
      <c r="G16" s="198">
        <v>9</v>
      </c>
      <c r="H16" s="198">
        <v>3</v>
      </c>
      <c r="I16" s="198">
        <v>1</v>
      </c>
      <c r="J16" s="198">
        <v>1</v>
      </c>
      <c r="K16" s="199">
        <v>1</v>
      </c>
      <c r="L16" s="200">
        <v>2</v>
      </c>
      <c r="M16" s="200">
        <v>1</v>
      </c>
      <c r="N16" s="201">
        <f t="shared" si="0"/>
        <v>26</v>
      </c>
    </row>
    <row r="17" spans="1:14" ht="13.5" thickBot="1">
      <c r="A17" s="203" t="s">
        <v>344</v>
      </c>
      <c r="B17" s="198">
        <v>1</v>
      </c>
      <c r="C17" s="198">
        <v>0</v>
      </c>
      <c r="D17" s="198">
        <v>0</v>
      </c>
      <c r="E17" s="198">
        <v>1</v>
      </c>
      <c r="F17" s="198">
        <v>1</v>
      </c>
      <c r="G17" s="198">
        <v>2</v>
      </c>
      <c r="H17" s="198">
        <v>0</v>
      </c>
      <c r="I17" s="198">
        <v>0</v>
      </c>
      <c r="J17" s="198">
        <v>3</v>
      </c>
      <c r="K17" s="199">
        <v>0</v>
      </c>
      <c r="L17" s="200">
        <v>2</v>
      </c>
      <c r="M17" s="200">
        <v>0</v>
      </c>
      <c r="N17" s="204">
        <f t="shared" si="0"/>
        <v>10</v>
      </c>
    </row>
    <row r="18" spans="1:14" ht="13.5" thickBot="1">
      <c r="A18" s="36" t="s">
        <v>115</v>
      </c>
      <c r="B18" s="190">
        <f>SUM(B12:B17)</f>
        <v>26</v>
      </c>
      <c r="C18" s="190">
        <f aca="true" t="shared" si="1" ref="C18:M18">SUM(C12:C17)</f>
        <v>13</v>
      </c>
      <c r="D18" s="190">
        <f t="shared" si="1"/>
        <v>44</v>
      </c>
      <c r="E18" s="190">
        <f t="shared" si="1"/>
        <v>41</v>
      </c>
      <c r="F18" s="190">
        <f t="shared" si="1"/>
        <v>30</v>
      </c>
      <c r="G18" s="190">
        <f t="shared" si="1"/>
        <v>56</v>
      </c>
      <c r="H18" s="190">
        <f t="shared" si="1"/>
        <v>22</v>
      </c>
      <c r="I18" s="190">
        <f t="shared" si="1"/>
        <v>38</v>
      </c>
      <c r="J18" s="190">
        <f t="shared" si="1"/>
        <v>39</v>
      </c>
      <c r="K18" s="190">
        <f t="shared" si="1"/>
        <v>36</v>
      </c>
      <c r="L18" s="190">
        <f t="shared" si="1"/>
        <v>29</v>
      </c>
      <c r="M18" s="190">
        <f t="shared" si="1"/>
        <v>41</v>
      </c>
      <c r="N18" s="192">
        <f t="shared" si="0"/>
        <v>415</v>
      </c>
    </row>
    <row r="19" spans="1:15" s="1" customFormat="1" ht="12.75">
      <c r="A19" s="1" t="s">
        <v>8</v>
      </c>
      <c r="B19" s="277"/>
      <c r="C19" s="15"/>
      <c r="D19" s="7"/>
      <c r="E19" s="1" t="s">
        <v>136</v>
      </c>
      <c r="I19" s="76"/>
      <c r="O19" s="10"/>
    </row>
    <row r="20" spans="1:11" ht="12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256" s="1" customFormat="1" ht="19.5" customHeight="1">
      <c r="A21" s="2" t="s">
        <v>354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2:256" s="1" customFormat="1" ht="6.75" customHeight="1" thickBot="1">
      <c r="B22" s="75"/>
      <c r="C22" s="76"/>
      <c r="D22" s="76"/>
      <c r="E22" s="76"/>
      <c r="F22" s="76"/>
      <c r="G22" s="76"/>
      <c r="H22" s="76"/>
      <c r="I22" s="76"/>
      <c r="J22" s="76"/>
      <c r="K22" s="7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2" s="1" customFormat="1" ht="13.5" customHeight="1" thickBot="1">
      <c r="A23" s="307">
        <v>2013</v>
      </c>
      <c r="B23" s="307"/>
      <c r="C23" s="307"/>
      <c r="D23" s="307"/>
      <c r="E23" s="307"/>
      <c r="F23" s="307"/>
      <c r="G23" s="307"/>
      <c r="H23" s="307"/>
      <c r="I23" s="307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46" s="1" customFormat="1" ht="39" thickBot="1">
      <c r="A24" s="187" t="s">
        <v>329</v>
      </c>
      <c r="B24" s="205" t="s">
        <v>331</v>
      </c>
      <c r="C24" s="205" t="s">
        <v>332</v>
      </c>
      <c r="D24" s="205" t="s">
        <v>333</v>
      </c>
      <c r="E24" s="205" t="s">
        <v>334</v>
      </c>
      <c r="F24" s="205" t="s">
        <v>335</v>
      </c>
      <c r="G24" s="205" t="s">
        <v>352</v>
      </c>
      <c r="H24" s="205" t="s">
        <v>337</v>
      </c>
      <c r="I24" s="205" t="s">
        <v>353</v>
      </c>
      <c r="ID24" s="6"/>
      <c r="IE24" s="6"/>
      <c r="IF24" s="6"/>
      <c r="IG24" s="6"/>
      <c r="IH24" s="6"/>
      <c r="II24" s="6"/>
      <c r="IJ24" s="6"/>
      <c r="IK24" s="6"/>
      <c r="IL24" s="6"/>
    </row>
    <row r="25" spans="1:239" ht="12.75">
      <c r="A25" s="285">
        <v>4</v>
      </c>
      <c r="B25" s="193">
        <v>84</v>
      </c>
      <c r="C25" s="193">
        <v>32</v>
      </c>
      <c r="D25" s="193">
        <v>29</v>
      </c>
      <c r="E25" s="193">
        <v>8</v>
      </c>
      <c r="F25" s="193">
        <v>9</v>
      </c>
      <c r="G25" s="193">
        <v>4</v>
      </c>
      <c r="H25" s="193">
        <v>1</v>
      </c>
      <c r="I25" s="194">
        <f>SUM(B25:H25)</f>
        <v>167</v>
      </c>
      <c r="J25" s="30"/>
      <c r="K25" s="30"/>
      <c r="ID25" s="78"/>
      <c r="IE25" s="78"/>
    </row>
    <row r="26" spans="1:239" ht="12.75">
      <c r="A26" s="286">
        <v>3</v>
      </c>
      <c r="B26" s="206">
        <v>34</v>
      </c>
      <c r="C26" s="206">
        <v>70</v>
      </c>
      <c r="D26" s="206">
        <v>28</v>
      </c>
      <c r="E26" s="206">
        <v>11</v>
      </c>
      <c r="F26" s="206">
        <v>13</v>
      </c>
      <c r="G26" s="206">
        <v>3</v>
      </c>
      <c r="H26" s="206">
        <v>2</v>
      </c>
      <c r="I26" s="207">
        <f>SUM(B26:H26)</f>
        <v>161</v>
      </c>
      <c r="J26" s="30"/>
      <c r="K26" s="30"/>
      <c r="ID26" s="78"/>
      <c r="IE26" s="78"/>
    </row>
    <row r="27" spans="1:239" ht="12.75">
      <c r="A27" s="286">
        <v>2</v>
      </c>
      <c r="B27" s="206">
        <v>5</v>
      </c>
      <c r="C27" s="206">
        <v>24</v>
      </c>
      <c r="D27" s="206">
        <v>20</v>
      </c>
      <c r="E27" s="206">
        <v>10</v>
      </c>
      <c r="F27" s="206">
        <v>6</v>
      </c>
      <c r="G27" s="206">
        <v>4</v>
      </c>
      <c r="H27" s="206">
        <v>2</v>
      </c>
      <c r="I27" s="207">
        <f>SUM(B27:H27)</f>
        <v>71</v>
      </c>
      <c r="J27" s="30"/>
      <c r="K27" s="30"/>
      <c r="ID27" s="78"/>
      <c r="IE27" s="78"/>
    </row>
    <row r="28" spans="1:239" ht="12.75">
      <c r="A28" s="286">
        <v>5</v>
      </c>
      <c r="B28" s="206">
        <v>6</v>
      </c>
      <c r="C28" s="206">
        <v>0</v>
      </c>
      <c r="D28" s="206">
        <v>5</v>
      </c>
      <c r="E28" s="206">
        <v>1</v>
      </c>
      <c r="F28" s="206">
        <v>2</v>
      </c>
      <c r="G28" s="206">
        <v>1</v>
      </c>
      <c r="H28" s="206">
        <v>0</v>
      </c>
      <c r="I28" s="207">
        <f>SUM(B28:H28)</f>
        <v>15</v>
      </c>
      <c r="J28" s="30"/>
      <c r="K28" s="30"/>
      <c r="ID28" s="78"/>
      <c r="IE28" s="78"/>
    </row>
    <row r="29" spans="1:239" ht="13.5" thickBot="1">
      <c r="A29" s="287">
        <v>1</v>
      </c>
      <c r="B29" s="208">
        <v>0</v>
      </c>
      <c r="C29" s="208">
        <v>0</v>
      </c>
      <c r="D29" s="208">
        <v>1</v>
      </c>
      <c r="E29" s="208">
        <v>0</v>
      </c>
      <c r="F29" s="208">
        <v>0</v>
      </c>
      <c r="G29" s="208">
        <v>0</v>
      </c>
      <c r="H29" s="208">
        <v>0</v>
      </c>
      <c r="I29" s="209">
        <f>SUM(B29:H29)</f>
        <v>1</v>
      </c>
      <c r="J29" s="30"/>
      <c r="K29" s="30"/>
      <c r="ID29" s="78"/>
      <c r="IE29" s="78"/>
    </row>
    <row r="30" spans="1:239" ht="13.5" thickBot="1">
      <c r="A30" s="282" t="s">
        <v>115</v>
      </c>
      <c r="B30" s="210">
        <f aca="true" t="shared" si="2" ref="B30:I30">SUM(B25:B29)</f>
        <v>129</v>
      </c>
      <c r="C30" s="190">
        <f t="shared" si="2"/>
        <v>126</v>
      </c>
      <c r="D30" s="190">
        <f>SUM(D25:D29)</f>
        <v>83</v>
      </c>
      <c r="E30" s="190">
        <f>SUM(E25:E29)</f>
        <v>30</v>
      </c>
      <c r="F30" s="190">
        <f t="shared" si="2"/>
        <v>30</v>
      </c>
      <c r="G30" s="190">
        <f>SUM(G25:G29)</f>
        <v>12</v>
      </c>
      <c r="H30" s="190">
        <f t="shared" si="2"/>
        <v>5</v>
      </c>
      <c r="I30" s="190">
        <f t="shared" si="2"/>
        <v>415</v>
      </c>
      <c r="J30" s="30"/>
      <c r="K30" s="30"/>
      <c r="ID30" s="78"/>
      <c r="IE30" s="78"/>
    </row>
    <row r="31" spans="1:15" s="1" customFormat="1" ht="12.75">
      <c r="A31" s="1" t="s">
        <v>8</v>
      </c>
      <c r="B31" s="277"/>
      <c r="C31" s="15"/>
      <c r="D31" s="7"/>
      <c r="E31" s="1" t="s">
        <v>136</v>
      </c>
      <c r="I31" s="76"/>
      <c r="O31" s="10"/>
    </row>
    <row r="32" ht="12.75">
      <c r="K32" s="99"/>
    </row>
    <row r="33" spans="1:256" s="1" customFormat="1" ht="19.5" customHeight="1">
      <c r="A33" s="2" t="s">
        <v>351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2:256" s="1" customFormat="1" ht="6.75" customHeight="1" thickBot="1">
      <c r="B34" s="75"/>
      <c r="C34" s="76"/>
      <c r="D34" s="76"/>
      <c r="E34" s="76"/>
      <c r="F34" s="76"/>
      <c r="G34" s="76"/>
      <c r="H34" s="76"/>
      <c r="I34" s="76"/>
      <c r="J34" s="76"/>
      <c r="K34" s="7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0" s="1" customFormat="1" ht="13.5" customHeight="1" thickBot="1">
      <c r="A35" s="307">
        <v>2013</v>
      </c>
      <c r="B35" s="307"/>
      <c r="C35" s="307"/>
      <c r="D35" s="307"/>
      <c r="E35" s="307"/>
      <c r="F35" s="307"/>
      <c r="G35" s="307"/>
      <c r="H35" s="307"/>
      <c r="I35" s="307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44" s="1" customFormat="1" ht="39" thickBot="1">
      <c r="A36" s="187" t="s">
        <v>355</v>
      </c>
      <c r="B36" s="205" t="s">
        <v>331</v>
      </c>
      <c r="C36" s="205" t="s">
        <v>332</v>
      </c>
      <c r="D36" s="205" t="s">
        <v>333</v>
      </c>
      <c r="E36" s="205" t="s">
        <v>334</v>
      </c>
      <c r="F36" s="205" t="s">
        <v>335</v>
      </c>
      <c r="G36" s="205" t="s">
        <v>348</v>
      </c>
      <c r="H36" s="205" t="s">
        <v>337</v>
      </c>
      <c r="I36" s="205" t="s">
        <v>115</v>
      </c>
      <c r="IB36" s="6"/>
      <c r="IC36" s="6"/>
      <c r="ID36" s="6"/>
      <c r="IE36" s="6"/>
      <c r="IF36" s="6"/>
      <c r="IG36" s="6"/>
      <c r="IH36" s="6"/>
      <c r="II36" s="6"/>
      <c r="IJ36" s="6"/>
    </row>
    <row r="37" spans="1:239" ht="12.75">
      <c r="A37" s="84" t="s">
        <v>339</v>
      </c>
      <c r="B37" s="193">
        <v>92</v>
      </c>
      <c r="C37" s="193">
        <v>69</v>
      </c>
      <c r="D37" s="193">
        <v>52</v>
      </c>
      <c r="E37" s="193">
        <v>11</v>
      </c>
      <c r="F37" s="193">
        <v>9</v>
      </c>
      <c r="G37" s="193">
        <v>5</v>
      </c>
      <c r="H37" s="193">
        <v>2</v>
      </c>
      <c r="I37" s="193">
        <f aca="true" t="shared" si="3" ref="I37:I43">SUM(B37:H37)</f>
        <v>240</v>
      </c>
      <c r="J37" s="30"/>
      <c r="K37" s="30"/>
      <c r="ID37" s="78"/>
      <c r="IE37" s="78"/>
    </row>
    <row r="38" spans="1:239" ht="12.75">
      <c r="A38" s="197" t="s">
        <v>340</v>
      </c>
      <c r="B38" s="198">
        <v>10</v>
      </c>
      <c r="C38" s="198">
        <v>26</v>
      </c>
      <c r="D38" s="198">
        <v>14</v>
      </c>
      <c r="E38" s="198">
        <v>10</v>
      </c>
      <c r="F38" s="198">
        <v>1</v>
      </c>
      <c r="G38" s="198">
        <v>2</v>
      </c>
      <c r="H38" s="198">
        <v>2</v>
      </c>
      <c r="I38" s="206">
        <f t="shared" si="3"/>
        <v>65</v>
      </c>
      <c r="J38" s="30"/>
      <c r="K38" s="30"/>
      <c r="ID38" s="78"/>
      <c r="IE38" s="78"/>
    </row>
    <row r="39" spans="1:239" ht="12.75">
      <c r="A39" s="87" t="s">
        <v>341</v>
      </c>
      <c r="B39" s="206">
        <v>10</v>
      </c>
      <c r="C39" s="206">
        <v>14</v>
      </c>
      <c r="D39" s="206">
        <v>3</v>
      </c>
      <c r="E39" s="206">
        <v>3</v>
      </c>
      <c r="F39" s="206">
        <v>8</v>
      </c>
      <c r="G39" s="206">
        <v>1</v>
      </c>
      <c r="H39" s="206">
        <v>0</v>
      </c>
      <c r="I39" s="206">
        <f t="shared" si="3"/>
        <v>39</v>
      </c>
      <c r="J39" s="30"/>
      <c r="K39" s="30"/>
      <c r="ID39" s="78"/>
      <c r="IE39" s="78"/>
    </row>
    <row r="40" spans="1:239" ht="12.75">
      <c r="A40" s="202" t="s">
        <v>342</v>
      </c>
      <c r="B40" s="198">
        <v>6</v>
      </c>
      <c r="C40" s="198">
        <v>8</v>
      </c>
      <c r="D40" s="198">
        <v>7</v>
      </c>
      <c r="E40" s="198">
        <v>3</v>
      </c>
      <c r="F40" s="198">
        <v>8</v>
      </c>
      <c r="G40" s="198">
        <v>3</v>
      </c>
      <c r="H40" s="198">
        <v>0</v>
      </c>
      <c r="I40" s="206">
        <f t="shared" si="3"/>
        <v>35</v>
      </c>
      <c r="J40" s="30"/>
      <c r="K40" s="30"/>
      <c r="ID40" s="78"/>
      <c r="IE40" s="78"/>
    </row>
    <row r="41" spans="1:239" ht="12.75">
      <c r="A41" s="197" t="s">
        <v>343</v>
      </c>
      <c r="B41" s="198">
        <v>8</v>
      </c>
      <c r="C41" s="198">
        <v>7</v>
      </c>
      <c r="D41" s="198">
        <v>2</v>
      </c>
      <c r="E41" s="198">
        <v>3</v>
      </c>
      <c r="F41" s="198">
        <v>4</v>
      </c>
      <c r="G41" s="198">
        <v>1</v>
      </c>
      <c r="H41" s="198">
        <v>1</v>
      </c>
      <c r="I41" s="206">
        <f t="shared" si="3"/>
        <v>26</v>
      </c>
      <c r="J41" s="30"/>
      <c r="K41" s="30"/>
      <c r="ID41" s="78"/>
      <c r="IE41" s="78"/>
    </row>
    <row r="42" spans="1:239" ht="13.5" thickBot="1">
      <c r="A42" s="203" t="s">
        <v>344</v>
      </c>
      <c r="B42" s="206">
        <v>3</v>
      </c>
      <c r="C42" s="206">
        <v>2</v>
      </c>
      <c r="D42" s="206">
        <v>5</v>
      </c>
      <c r="E42" s="206">
        <v>0</v>
      </c>
      <c r="F42" s="206">
        <v>0</v>
      </c>
      <c r="G42" s="206">
        <v>0</v>
      </c>
      <c r="H42" s="206">
        <v>0</v>
      </c>
      <c r="I42" s="208">
        <f t="shared" si="3"/>
        <v>10</v>
      </c>
      <c r="J42" s="30"/>
      <c r="K42" s="30"/>
      <c r="ID42" s="78"/>
      <c r="IE42" s="78"/>
    </row>
    <row r="43" spans="1:239" ht="13.5" thickBot="1">
      <c r="A43" s="36" t="s">
        <v>115</v>
      </c>
      <c r="B43" s="190">
        <f aca="true" t="shared" si="4" ref="B43:H43">SUM(B37:B42)</f>
        <v>129</v>
      </c>
      <c r="C43" s="190">
        <f t="shared" si="4"/>
        <v>126</v>
      </c>
      <c r="D43" s="190">
        <f t="shared" si="4"/>
        <v>83</v>
      </c>
      <c r="E43" s="190">
        <f t="shared" si="4"/>
        <v>30</v>
      </c>
      <c r="F43" s="190">
        <f t="shared" si="4"/>
        <v>30</v>
      </c>
      <c r="G43" s="190">
        <f t="shared" si="4"/>
        <v>12</v>
      </c>
      <c r="H43" s="190">
        <f t="shared" si="4"/>
        <v>5</v>
      </c>
      <c r="I43" s="189">
        <f t="shared" si="3"/>
        <v>415</v>
      </c>
      <c r="J43" s="30"/>
      <c r="K43" s="30"/>
      <c r="ID43" s="78"/>
      <c r="IE43" s="78"/>
    </row>
    <row r="44" spans="1:15" s="1" customFormat="1" ht="12.75">
      <c r="A44" s="1" t="s">
        <v>8</v>
      </c>
      <c r="B44" s="277"/>
      <c r="C44" s="15"/>
      <c r="D44" s="7"/>
      <c r="E44" s="1" t="s">
        <v>136</v>
      </c>
      <c r="I44" s="76"/>
      <c r="O44" s="10"/>
    </row>
    <row r="46" spans="1:256" s="1" customFormat="1" ht="19.5" customHeight="1">
      <c r="A46" s="2" t="s">
        <v>350</v>
      </c>
      <c r="B46" s="75"/>
      <c r="C46" s="76"/>
      <c r="D46" s="76"/>
      <c r="E46" s="76"/>
      <c r="F46" s="76"/>
      <c r="G46" s="76"/>
      <c r="H46" s="76"/>
      <c r="I46" s="76"/>
      <c r="J46" s="76"/>
      <c r="K46" s="7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2:256" s="1" customFormat="1" ht="6.75" customHeight="1" thickBot="1">
      <c r="B47" s="75"/>
      <c r="C47" s="76"/>
      <c r="D47" s="76"/>
      <c r="E47" s="76"/>
      <c r="F47" s="76"/>
      <c r="G47" s="76"/>
      <c r="H47" s="76"/>
      <c r="I47" s="76"/>
      <c r="J47" s="76"/>
      <c r="K47" s="7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1" customFormat="1" ht="13.5" customHeight="1" thickBot="1">
      <c r="A48" s="337">
        <v>2013</v>
      </c>
      <c r="B48" s="307"/>
      <c r="C48" s="307"/>
      <c r="D48" s="307"/>
      <c r="E48" s="307"/>
      <c r="F48" s="307"/>
      <c r="G48" s="307"/>
      <c r="H48" s="15"/>
      <c r="I48" s="15"/>
      <c r="J48" s="15"/>
      <c r="K48" s="15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1" customFormat="1" ht="13.5" thickBot="1">
      <c r="A49" s="187" t="s">
        <v>355</v>
      </c>
      <c r="B49" s="205">
        <v>1</v>
      </c>
      <c r="C49" s="205">
        <v>2</v>
      </c>
      <c r="D49" s="205">
        <v>3</v>
      </c>
      <c r="E49" s="205">
        <v>4</v>
      </c>
      <c r="F49" s="205">
        <v>5</v>
      </c>
      <c r="G49" s="205" t="s">
        <v>115</v>
      </c>
      <c r="H49" s="212"/>
      <c r="I49" s="212"/>
      <c r="J49" s="212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7" ht="12.75">
      <c r="A50" s="84" t="s">
        <v>339</v>
      </c>
      <c r="B50" s="193">
        <v>0</v>
      </c>
      <c r="C50" s="193">
        <v>29</v>
      </c>
      <c r="D50" s="193">
        <v>93</v>
      </c>
      <c r="E50" s="193">
        <v>111</v>
      </c>
      <c r="F50" s="193">
        <v>7</v>
      </c>
      <c r="G50" s="194">
        <f aca="true" t="shared" si="5" ref="G50:G55">SUM(B50:F50)</f>
        <v>240</v>
      </c>
    </row>
    <row r="51" spans="1:7" ht="13.5" customHeight="1">
      <c r="A51" s="197" t="s">
        <v>340</v>
      </c>
      <c r="B51" s="206">
        <v>0</v>
      </c>
      <c r="C51" s="206">
        <v>13</v>
      </c>
      <c r="D51" s="206">
        <v>29</v>
      </c>
      <c r="E51" s="206">
        <v>22</v>
      </c>
      <c r="F51" s="206">
        <v>1</v>
      </c>
      <c r="G51" s="207">
        <f t="shared" si="5"/>
        <v>65</v>
      </c>
    </row>
    <row r="52" spans="1:7" ht="12.75">
      <c r="A52" s="87" t="s">
        <v>341</v>
      </c>
      <c r="B52" s="206">
        <v>0</v>
      </c>
      <c r="C52" s="206">
        <v>11</v>
      </c>
      <c r="D52" s="206">
        <v>17</v>
      </c>
      <c r="E52" s="206">
        <v>10</v>
      </c>
      <c r="F52" s="206">
        <v>1</v>
      </c>
      <c r="G52" s="207">
        <f t="shared" si="5"/>
        <v>39</v>
      </c>
    </row>
    <row r="53" spans="1:7" ht="12.75">
      <c r="A53" s="202" t="s">
        <v>342</v>
      </c>
      <c r="B53" s="206">
        <v>1</v>
      </c>
      <c r="C53" s="206">
        <v>13</v>
      </c>
      <c r="D53" s="206">
        <v>12</v>
      </c>
      <c r="E53" s="206">
        <v>8</v>
      </c>
      <c r="F53" s="206">
        <v>1</v>
      </c>
      <c r="G53" s="207">
        <f t="shared" si="5"/>
        <v>35</v>
      </c>
    </row>
    <row r="54" spans="1:7" ht="15" customHeight="1">
      <c r="A54" s="197" t="s">
        <v>343</v>
      </c>
      <c r="B54" s="206">
        <v>0</v>
      </c>
      <c r="C54" s="206">
        <v>5</v>
      </c>
      <c r="D54" s="206">
        <v>9</v>
      </c>
      <c r="E54" s="206">
        <v>12</v>
      </c>
      <c r="F54" s="206">
        <v>0</v>
      </c>
      <c r="G54" s="207">
        <f t="shared" si="5"/>
        <v>26</v>
      </c>
    </row>
    <row r="55" spans="1:7" ht="13.5" thickBot="1">
      <c r="A55" s="203" t="s">
        <v>344</v>
      </c>
      <c r="B55" s="208">
        <v>0</v>
      </c>
      <c r="C55" s="208">
        <v>0</v>
      </c>
      <c r="D55" s="208">
        <v>1</v>
      </c>
      <c r="E55" s="208">
        <v>4</v>
      </c>
      <c r="F55" s="208">
        <v>5</v>
      </c>
      <c r="G55" s="209">
        <f t="shared" si="5"/>
        <v>10</v>
      </c>
    </row>
    <row r="56" spans="1:7" ht="13.5" thickBot="1">
      <c r="A56" s="36" t="s">
        <v>115</v>
      </c>
      <c r="B56" s="213">
        <f aca="true" t="shared" si="6" ref="B56:G56">SUM(B50:B55)</f>
        <v>1</v>
      </c>
      <c r="C56" s="213">
        <f t="shared" si="6"/>
        <v>71</v>
      </c>
      <c r="D56" s="213">
        <f t="shared" si="6"/>
        <v>161</v>
      </c>
      <c r="E56" s="213">
        <f t="shared" si="6"/>
        <v>167</v>
      </c>
      <c r="F56" s="213">
        <f t="shared" si="6"/>
        <v>15</v>
      </c>
      <c r="G56" s="213">
        <f t="shared" si="6"/>
        <v>415</v>
      </c>
    </row>
    <row r="57" spans="1:15" s="1" customFormat="1" ht="12.75">
      <c r="A57" s="1" t="s">
        <v>8</v>
      </c>
      <c r="B57" s="277"/>
      <c r="C57" s="15"/>
      <c r="D57" s="7"/>
      <c r="E57" s="1" t="s">
        <v>136</v>
      </c>
      <c r="I57" s="76"/>
      <c r="O57" s="10"/>
    </row>
    <row r="59" spans="1:256" s="1" customFormat="1" ht="19.5" customHeight="1">
      <c r="A59" s="2" t="s">
        <v>349</v>
      </c>
      <c r="B59" s="75"/>
      <c r="C59" s="76"/>
      <c r="D59" s="76"/>
      <c r="E59" s="76"/>
      <c r="F59" s="76"/>
      <c r="G59" s="76"/>
      <c r="H59" s="76"/>
      <c r="I59" s="76"/>
      <c r="J59" s="76"/>
      <c r="K59" s="7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2:256" s="1" customFormat="1" ht="6.75" customHeight="1" thickBot="1">
      <c r="B60" s="75"/>
      <c r="C60" s="76"/>
      <c r="D60" s="76"/>
      <c r="E60" s="76"/>
      <c r="F60" s="76"/>
      <c r="G60" s="76"/>
      <c r="H60" s="76"/>
      <c r="I60" s="76"/>
      <c r="J60" s="76"/>
      <c r="K60" s="7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5" s="1" customFormat="1" ht="13.5" customHeight="1" thickBot="1">
      <c r="A61" s="307">
        <v>2013</v>
      </c>
      <c r="B61" s="307"/>
      <c r="C61" s="307"/>
      <c r="D61" s="307"/>
      <c r="E61" s="307"/>
      <c r="F61" s="307"/>
      <c r="G61" s="307"/>
      <c r="H61" s="307"/>
      <c r="I61" s="307"/>
      <c r="J61" s="15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s="1" customFormat="1" ht="39" thickBot="1">
      <c r="A62" s="187" t="s">
        <v>296</v>
      </c>
      <c r="B62" s="205" t="s">
        <v>331</v>
      </c>
      <c r="C62" s="205" t="s">
        <v>332</v>
      </c>
      <c r="D62" s="205" t="s">
        <v>333</v>
      </c>
      <c r="E62" s="205" t="s">
        <v>334</v>
      </c>
      <c r="F62" s="205" t="s">
        <v>335</v>
      </c>
      <c r="G62" s="205" t="s">
        <v>348</v>
      </c>
      <c r="H62" s="205" t="s">
        <v>337</v>
      </c>
      <c r="I62" s="205" t="s">
        <v>115</v>
      </c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s="1" customFormat="1" ht="12.75">
      <c r="A63" s="84" t="s">
        <v>297</v>
      </c>
      <c r="B63" s="193">
        <v>9</v>
      </c>
      <c r="C63" s="193">
        <v>2</v>
      </c>
      <c r="D63" s="193">
        <v>2</v>
      </c>
      <c r="E63" s="193">
        <v>0</v>
      </c>
      <c r="F63" s="193">
        <v>0</v>
      </c>
      <c r="G63" s="193">
        <v>0</v>
      </c>
      <c r="H63" s="193">
        <v>0</v>
      </c>
      <c r="I63" s="193">
        <f aca="true" t="shared" si="7" ref="I63:I75">SUM(B63:H63)</f>
        <v>13</v>
      </c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39" ht="12.75">
      <c r="A64" s="87" t="s">
        <v>298</v>
      </c>
      <c r="B64" s="206">
        <v>7</v>
      </c>
      <c r="C64" s="206">
        <v>1</v>
      </c>
      <c r="D64" s="206">
        <v>2</v>
      </c>
      <c r="E64" s="206">
        <v>0</v>
      </c>
      <c r="F64" s="206">
        <v>0</v>
      </c>
      <c r="G64" s="206">
        <v>0</v>
      </c>
      <c r="H64" s="206">
        <v>1</v>
      </c>
      <c r="I64" s="206">
        <f t="shared" si="7"/>
        <v>11</v>
      </c>
      <c r="J64" s="30"/>
      <c r="K64" s="30"/>
      <c r="IE64" s="78"/>
    </row>
    <row r="65" spans="1:239" ht="13.5" customHeight="1">
      <c r="A65" s="87" t="s">
        <v>299</v>
      </c>
      <c r="B65" s="206">
        <v>2</v>
      </c>
      <c r="C65" s="206">
        <v>5</v>
      </c>
      <c r="D65" s="206">
        <v>2</v>
      </c>
      <c r="E65" s="206">
        <v>2</v>
      </c>
      <c r="F65" s="206">
        <v>0</v>
      </c>
      <c r="G65" s="206">
        <v>0</v>
      </c>
      <c r="H65" s="206">
        <v>0</v>
      </c>
      <c r="I65" s="206">
        <f t="shared" si="7"/>
        <v>11</v>
      </c>
      <c r="J65" s="30"/>
      <c r="K65" s="30"/>
      <c r="IE65" s="78"/>
    </row>
    <row r="66" spans="1:255" s="1" customFormat="1" ht="12.75">
      <c r="A66" s="197" t="s">
        <v>300</v>
      </c>
      <c r="B66" s="198">
        <v>0</v>
      </c>
      <c r="C66" s="198">
        <v>4</v>
      </c>
      <c r="D66" s="198">
        <v>3</v>
      </c>
      <c r="E66" s="198">
        <v>1</v>
      </c>
      <c r="F66" s="198">
        <v>0</v>
      </c>
      <c r="G66" s="198">
        <v>1</v>
      </c>
      <c r="H66" s="198">
        <v>0</v>
      </c>
      <c r="I66" s="206">
        <f t="shared" si="7"/>
        <v>9</v>
      </c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s="1" customFormat="1" ht="12.75">
      <c r="A67" s="87" t="s">
        <v>301</v>
      </c>
      <c r="B67" s="206">
        <v>4</v>
      </c>
      <c r="C67" s="206">
        <v>3</v>
      </c>
      <c r="D67" s="206">
        <v>1</v>
      </c>
      <c r="E67" s="206">
        <v>0</v>
      </c>
      <c r="F67" s="206">
        <v>1</v>
      </c>
      <c r="G67" s="206">
        <v>0</v>
      </c>
      <c r="H67" s="206">
        <v>0</v>
      </c>
      <c r="I67" s="206">
        <f t="shared" si="7"/>
        <v>9</v>
      </c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39" ht="12.75">
      <c r="A68" s="202" t="s">
        <v>302</v>
      </c>
      <c r="B68" s="206">
        <v>4</v>
      </c>
      <c r="C68" s="206">
        <v>2</v>
      </c>
      <c r="D68" s="206">
        <v>2</v>
      </c>
      <c r="E68" s="206">
        <v>1</v>
      </c>
      <c r="F68" s="206">
        <v>0</v>
      </c>
      <c r="G68" s="206">
        <v>0</v>
      </c>
      <c r="H68" s="206">
        <v>0</v>
      </c>
      <c r="I68" s="206">
        <f t="shared" si="7"/>
        <v>9</v>
      </c>
      <c r="J68" s="30"/>
      <c r="K68" s="30"/>
      <c r="IE68" s="78"/>
    </row>
    <row r="69" spans="1:9" ht="12.75">
      <c r="A69" s="30" t="s">
        <v>303</v>
      </c>
      <c r="B69" s="214">
        <v>2</v>
      </c>
      <c r="C69" s="214">
        <v>4</v>
      </c>
      <c r="D69" s="214">
        <v>1</v>
      </c>
      <c r="E69" s="214">
        <v>1</v>
      </c>
      <c r="F69" s="214">
        <v>0</v>
      </c>
      <c r="G69" s="214">
        <v>0</v>
      </c>
      <c r="H69" s="214">
        <v>0</v>
      </c>
      <c r="I69" s="206">
        <f t="shared" si="7"/>
        <v>8</v>
      </c>
    </row>
    <row r="70" spans="1:239" ht="12.75">
      <c r="A70" s="87" t="s">
        <v>304</v>
      </c>
      <c r="B70" s="206">
        <v>7</v>
      </c>
      <c r="C70" s="206">
        <v>0</v>
      </c>
      <c r="D70" s="206">
        <v>1</v>
      </c>
      <c r="E70" s="206">
        <v>0</v>
      </c>
      <c r="F70" s="206">
        <v>0</v>
      </c>
      <c r="G70" s="206">
        <v>0</v>
      </c>
      <c r="H70" s="206">
        <v>0</v>
      </c>
      <c r="I70" s="206">
        <f t="shared" si="7"/>
        <v>8</v>
      </c>
      <c r="J70" s="30"/>
      <c r="K70" s="30"/>
      <c r="IE70" s="78"/>
    </row>
    <row r="71" spans="1:239" ht="12.75">
      <c r="A71" s="202" t="s">
        <v>305</v>
      </c>
      <c r="B71" s="206">
        <v>0</v>
      </c>
      <c r="C71" s="206">
        <v>3</v>
      </c>
      <c r="D71" s="206">
        <v>1</v>
      </c>
      <c r="E71" s="206">
        <v>2</v>
      </c>
      <c r="F71" s="206">
        <v>0</v>
      </c>
      <c r="G71" s="206">
        <v>1</v>
      </c>
      <c r="H71" s="206">
        <v>0</v>
      </c>
      <c r="I71" s="206">
        <f t="shared" si="7"/>
        <v>7</v>
      </c>
      <c r="J71" s="30"/>
      <c r="K71" s="30"/>
      <c r="IE71" s="78"/>
    </row>
    <row r="72" spans="1:239" ht="12.75">
      <c r="A72" s="87" t="s">
        <v>347</v>
      </c>
      <c r="B72" s="206">
        <v>0</v>
      </c>
      <c r="C72" s="206">
        <v>6</v>
      </c>
      <c r="D72" s="206">
        <v>0</v>
      </c>
      <c r="E72" s="206">
        <v>1</v>
      </c>
      <c r="F72" s="206">
        <v>0</v>
      </c>
      <c r="G72" s="206">
        <v>0</v>
      </c>
      <c r="H72" s="206">
        <v>0</v>
      </c>
      <c r="I72" s="206">
        <f t="shared" si="7"/>
        <v>7</v>
      </c>
      <c r="J72" s="30"/>
      <c r="K72" s="30"/>
      <c r="IE72" s="78"/>
    </row>
    <row r="73" spans="1:239" ht="14.25" customHeight="1">
      <c r="A73" s="87" t="s">
        <v>307</v>
      </c>
      <c r="B73" s="206">
        <v>4</v>
      </c>
      <c r="C73" s="206">
        <v>1</v>
      </c>
      <c r="D73" s="206">
        <v>1</v>
      </c>
      <c r="E73" s="206">
        <v>1</v>
      </c>
      <c r="F73" s="206">
        <v>0</v>
      </c>
      <c r="G73" s="206">
        <v>0</v>
      </c>
      <c r="H73" s="206">
        <v>0</v>
      </c>
      <c r="I73" s="206">
        <f t="shared" si="7"/>
        <v>7</v>
      </c>
      <c r="J73" s="30"/>
      <c r="K73" s="30"/>
      <c r="IE73" s="78"/>
    </row>
    <row r="74" spans="1:9" ht="12.75">
      <c r="A74" s="30" t="s">
        <v>308</v>
      </c>
      <c r="B74" s="214">
        <v>4</v>
      </c>
      <c r="C74" s="214">
        <v>0</v>
      </c>
      <c r="D74" s="214">
        <v>1</v>
      </c>
      <c r="E74" s="214">
        <v>0</v>
      </c>
      <c r="F74" s="214">
        <v>1</v>
      </c>
      <c r="G74" s="214">
        <v>0</v>
      </c>
      <c r="H74" s="214">
        <v>0</v>
      </c>
      <c r="I74" s="206">
        <f t="shared" si="7"/>
        <v>6</v>
      </c>
    </row>
    <row r="75" spans="1:239" ht="13.5" thickBot="1">
      <c r="A75" s="87" t="s">
        <v>309</v>
      </c>
      <c r="B75" s="206">
        <v>2</v>
      </c>
      <c r="C75" s="206">
        <v>3</v>
      </c>
      <c r="D75" s="206">
        <v>0</v>
      </c>
      <c r="E75" s="206">
        <v>0</v>
      </c>
      <c r="F75" s="206">
        <v>0</v>
      </c>
      <c r="G75" s="206">
        <v>1</v>
      </c>
      <c r="H75" s="206">
        <v>0</v>
      </c>
      <c r="I75" s="208">
        <f t="shared" si="7"/>
        <v>6</v>
      </c>
      <c r="J75" s="30"/>
      <c r="K75" s="30"/>
      <c r="IE75" s="78"/>
    </row>
    <row r="76" spans="1:239" ht="13.5" thickBot="1">
      <c r="A76" s="36" t="s">
        <v>293</v>
      </c>
      <c r="B76" s="190">
        <f aca="true" t="shared" si="8" ref="B76:I76">SUM(B63:B75)</f>
        <v>45</v>
      </c>
      <c r="C76" s="190">
        <f t="shared" si="8"/>
        <v>34</v>
      </c>
      <c r="D76" s="190">
        <f t="shared" si="8"/>
        <v>17</v>
      </c>
      <c r="E76" s="190">
        <f t="shared" si="8"/>
        <v>9</v>
      </c>
      <c r="F76" s="190">
        <f t="shared" si="8"/>
        <v>2</v>
      </c>
      <c r="G76" s="190">
        <f t="shared" si="8"/>
        <v>3</v>
      </c>
      <c r="H76" s="190">
        <f t="shared" si="8"/>
        <v>1</v>
      </c>
      <c r="I76" s="190">
        <f t="shared" si="8"/>
        <v>111</v>
      </c>
      <c r="J76" s="30"/>
      <c r="K76" s="30"/>
      <c r="IE76" s="78"/>
    </row>
    <row r="77" spans="1:239" ht="13.5" thickBot="1">
      <c r="A77" s="36" t="s">
        <v>294</v>
      </c>
      <c r="B77" s="190">
        <v>129</v>
      </c>
      <c r="C77" s="190">
        <v>126</v>
      </c>
      <c r="D77" s="190">
        <v>83</v>
      </c>
      <c r="E77" s="190">
        <v>30</v>
      </c>
      <c r="F77" s="190">
        <v>30</v>
      </c>
      <c r="G77" s="190">
        <v>12</v>
      </c>
      <c r="H77" s="190">
        <v>5</v>
      </c>
      <c r="I77" s="190">
        <v>415</v>
      </c>
      <c r="J77" s="30"/>
      <c r="K77" s="30"/>
      <c r="ID77" s="78"/>
      <c r="IE77" s="78"/>
    </row>
    <row r="78" spans="1:239" ht="13.5" thickBot="1">
      <c r="A78" s="36" t="s">
        <v>295</v>
      </c>
      <c r="B78" s="119">
        <f>B76/B77</f>
        <v>0.3488372093023256</v>
      </c>
      <c r="C78" s="119">
        <f aca="true" t="shared" si="9" ref="C78:I78">C76/C77</f>
        <v>0.2698412698412698</v>
      </c>
      <c r="D78" s="119">
        <f t="shared" si="9"/>
        <v>0.20481927710843373</v>
      </c>
      <c r="E78" s="119">
        <f t="shared" si="9"/>
        <v>0.3</v>
      </c>
      <c r="F78" s="119">
        <f t="shared" si="9"/>
        <v>0.06666666666666667</v>
      </c>
      <c r="G78" s="119">
        <f t="shared" si="9"/>
        <v>0.25</v>
      </c>
      <c r="H78" s="119">
        <f t="shared" si="9"/>
        <v>0.2</v>
      </c>
      <c r="I78" s="119">
        <f t="shared" si="9"/>
        <v>0.2674698795180723</v>
      </c>
      <c r="J78" s="30"/>
      <c r="K78" s="30"/>
      <c r="ID78" s="78"/>
      <c r="IE78" s="78"/>
    </row>
    <row r="79" spans="1:15" s="1" customFormat="1" ht="12.75">
      <c r="A79" s="1" t="s">
        <v>8</v>
      </c>
      <c r="B79" s="277"/>
      <c r="C79" s="15"/>
      <c r="D79" s="7"/>
      <c r="E79" s="1" t="s">
        <v>136</v>
      </c>
      <c r="I79" s="76"/>
      <c r="O79" s="10"/>
    </row>
    <row r="80" spans="1:239" ht="12.75">
      <c r="A80" s="120"/>
      <c r="B80" s="167"/>
      <c r="C80" s="167"/>
      <c r="D80" s="167"/>
      <c r="E80" s="167"/>
      <c r="F80" s="167"/>
      <c r="G80" s="167"/>
      <c r="H80" s="167"/>
      <c r="I80" s="167"/>
      <c r="J80" s="30"/>
      <c r="K80" s="30"/>
      <c r="ID80" s="78"/>
      <c r="IE80" s="78"/>
    </row>
    <row r="81" spans="1:11" ht="18.75">
      <c r="A81" s="2" t="s">
        <v>357</v>
      </c>
      <c r="B81" s="75"/>
      <c r="C81" s="76"/>
      <c r="D81" s="76"/>
      <c r="E81" s="76"/>
      <c r="F81" s="76"/>
      <c r="G81" s="76"/>
      <c r="H81" s="76"/>
      <c r="I81" s="76"/>
      <c r="J81" s="76"/>
      <c r="K81" s="76"/>
    </row>
    <row r="82" spans="1:11" ht="13.5" thickBot="1">
      <c r="A82" s="1"/>
      <c r="B82" s="75"/>
      <c r="C82" s="76"/>
      <c r="D82" s="76"/>
      <c r="E82" s="76"/>
      <c r="F82" s="76"/>
      <c r="G82" s="76"/>
      <c r="H82" s="76"/>
      <c r="I82" s="76"/>
      <c r="J82" s="76"/>
      <c r="K82" s="76"/>
    </row>
    <row r="83" spans="1:239" ht="13.5" thickBot="1">
      <c r="A83" s="307">
        <v>2013</v>
      </c>
      <c r="B83" s="307"/>
      <c r="C83" s="307"/>
      <c r="D83" s="307"/>
      <c r="E83" s="307"/>
      <c r="F83" s="307"/>
      <c r="G83" s="307"/>
      <c r="H83" s="15"/>
      <c r="I83" s="15"/>
      <c r="J83" s="30"/>
      <c r="K83" s="30"/>
      <c r="ID83" s="78"/>
      <c r="IE83" s="78"/>
    </row>
    <row r="84" spans="1:239" ht="13.5" thickBot="1">
      <c r="A84" s="187" t="s">
        <v>296</v>
      </c>
      <c r="B84" s="104">
        <v>1</v>
      </c>
      <c r="C84" s="104">
        <v>2</v>
      </c>
      <c r="D84" s="104">
        <v>3</v>
      </c>
      <c r="E84" s="104">
        <v>4</v>
      </c>
      <c r="F84" s="104">
        <v>5</v>
      </c>
      <c r="G84" s="104" t="s">
        <v>115</v>
      </c>
      <c r="H84" s="30"/>
      <c r="I84" s="30"/>
      <c r="J84" s="30"/>
      <c r="K84" s="30"/>
      <c r="ID84" s="78"/>
      <c r="IE84" s="78"/>
    </row>
    <row r="85" spans="1:253" s="1" customFormat="1" ht="12.75">
      <c r="A85" s="84" t="s">
        <v>297</v>
      </c>
      <c r="B85" s="193">
        <v>0</v>
      </c>
      <c r="C85" s="193">
        <v>0</v>
      </c>
      <c r="D85" s="193">
        <v>9</v>
      </c>
      <c r="E85" s="193">
        <v>4</v>
      </c>
      <c r="F85" s="193">
        <v>0</v>
      </c>
      <c r="G85" s="194">
        <f aca="true" t="shared" si="10" ref="G85:G97">SUM(B85:F85)</f>
        <v>13</v>
      </c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</row>
    <row r="86" spans="1:239" ht="12.75">
      <c r="A86" s="87" t="s">
        <v>298</v>
      </c>
      <c r="B86" s="206">
        <v>0</v>
      </c>
      <c r="C86" s="206">
        <v>2</v>
      </c>
      <c r="D86" s="206">
        <v>1</v>
      </c>
      <c r="E86" s="206">
        <v>7</v>
      </c>
      <c r="F86" s="206">
        <v>1</v>
      </c>
      <c r="G86" s="207">
        <f t="shared" si="10"/>
        <v>11</v>
      </c>
      <c r="H86" s="30"/>
      <c r="I86" s="30"/>
      <c r="J86" s="30"/>
      <c r="K86" s="30"/>
      <c r="IC86" s="78"/>
      <c r="ID86" s="78"/>
      <c r="IE86" s="78"/>
    </row>
    <row r="87" spans="1:239" ht="13.5" customHeight="1">
      <c r="A87" s="87" t="s">
        <v>299</v>
      </c>
      <c r="B87" s="206">
        <v>0</v>
      </c>
      <c r="C87" s="206">
        <v>1</v>
      </c>
      <c r="D87" s="206">
        <v>2</v>
      </c>
      <c r="E87" s="206">
        <v>8</v>
      </c>
      <c r="F87" s="206">
        <v>0</v>
      </c>
      <c r="G87" s="207">
        <f t="shared" si="10"/>
        <v>11</v>
      </c>
      <c r="H87" s="30"/>
      <c r="I87" s="30"/>
      <c r="J87" s="30"/>
      <c r="K87" s="30"/>
      <c r="IC87" s="78"/>
      <c r="ID87" s="78"/>
      <c r="IE87" s="78"/>
    </row>
    <row r="88" spans="1:253" s="1" customFormat="1" ht="12.75">
      <c r="A88" s="197" t="s">
        <v>300</v>
      </c>
      <c r="B88" s="198">
        <v>0</v>
      </c>
      <c r="C88" s="198">
        <v>5</v>
      </c>
      <c r="D88" s="198">
        <v>4</v>
      </c>
      <c r="E88" s="198">
        <v>0</v>
      </c>
      <c r="F88" s="198">
        <v>0</v>
      </c>
      <c r="G88" s="207">
        <f t="shared" si="10"/>
        <v>9</v>
      </c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</row>
    <row r="89" spans="1:253" s="1" customFormat="1" ht="12.75">
      <c r="A89" s="87" t="s">
        <v>301</v>
      </c>
      <c r="B89" s="206">
        <v>0</v>
      </c>
      <c r="C89" s="206">
        <v>0</v>
      </c>
      <c r="D89" s="206">
        <v>4</v>
      </c>
      <c r="E89" s="206">
        <v>4</v>
      </c>
      <c r="F89" s="206">
        <v>1</v>
      </c>
      <c r="G89" s="207">
        <f t="shared" si="10"/>
        <v>9</v>
      </c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1:239" ht="12.75">
      <c r="A90" s="202" t="s">
        <v>302</v>
      </c>
      <c r="B90" s="206">
        <v>0</v>
      </c>
      <c r="C90" s="206">
        <v>1</v>
      </c>
      <c r="D90" s="206">
        <v>5</v>
      </c>
      <c r="E90" s="206">
        <v>3</v>
      </c>
      <c r="F90" s="206">
        <v>0</v>
      </c>
      <c r="G90" s="207">
        <f t="shared" si="10"/>
        <v>9</v>
      </c>
      <c r="H90" s="30"/>
      <c r="I90" s="30"/>
      <c r="J90" s="30"/>
      <c r="K90" s="30"/>
      <c r="IC90" s="78"/>
      <c r="ID90" s="78"/>
      <c r="IE90" s="78"/>
    </row>
    <row r="91" spans="1:239" ht="12.75">
      <c r="A91" s="30" t="s">
        <v>303</v>
      </c>
      <c r="B91" s="214">
        <v>0</v>
      </c>
      <c r="C91" s="214">
        <v>2</v>
      </c>
      <c r="D91" s="214">
        <v>6</v>
      </c>
      <c r="E91" s="214">
        <v>0</v>
      </c>
      <c r="F91" s="214">
        <v>0</v>
      </c>
      <c r="G91" s="207">
        <f t="shared" si="10"/>
        <v>8</v>
      </c>
      <c r="J91" s="30"/>
      <c r="K91" s="30"/>
      <c r="ID91" s="78"/>
      <c r="IE91" s="78"/>
    </row>
    <row r="92" spans="1:239" ht="12.75">
      <c r="A92" s="87" t="s">
        <v>304</v>
      </c>
      <c r="B92" s="206">
        <v>0</v>
      </c>
      <c r="C92" s="206">
        <v>0</v>
      </c>
      <c r="D92" s="206">
        <v>5</v>
      </c>
      <c r="E92" s="206">
        <v>3</v>
      </c>
      <c r="F92" s="206">
        <v>0</v>
      </c>
      <c r="G92" s="207">
        <f t="shared" si="10"/>
        <v>8</v>
      </c>
      <c r="H92" s="30"/>
      <c r="I92" s="30"/>
      <c r="J92" s="30"/>
      <c r="K92" s="30"/>
      <c r="IC92" s="78"/>
      <c r="ID92" s="78"/>
      <c r="IE92" s="78"/>
    </row>
    <row r="93" spans="1:239" ht="12.75">
      <c r="A93" s="202" t="s">
        <v>305</v>
      </c>
      <c r="B93" s="206">
        <v>0</v>
      </c>
      <c r="C93" s="206">
        <v>4</v>
      </c>
      <c r="D93" s="206">
        <v>3</v>
      </c>
      <c r="E93" s="206">
        <v>0</v>
      </c>
      <c r="F93" s="206">
        <v>0</v>
      </c>
      <c r="G93" s="207">
        <f t="shared" si="10"/>
        <v>7</v>
      </c>
      <c r="H93" s="30"/>
      <c r="I93" s="30"/>
      <c r="J93" s="30"/>
      <c r="K93" s="30"/>
      <c r="IC93" s="78"/>
      <c r="ID93" s="78"/>
      <c r="IE93" s="78"/>
    </row>
    <row r="94" spans="1:239" ht="12.75">
      <c r="A94" s="87" t="s">
        <v>347</v>
      </c>
      <c r="B94" s="206">
        <v>0</v>
      </c>
      <c r="C94" s="206">
        <v>1</v>
      </c>
      <c r="D94" s="206">
        <v>5</v>
      </c>
      <c r="E94" s="206">
        <v>1</v>
      </c>
      <c r="F94" s="206">
        <v>0</v>
      </c>
      <c r="G94" s="207">
        <f t="shared" si="10"/>
        <v>7</v>
      </c>
      <c r="H94" s="30"/>
      <c r="I94" s="30"/>
      <c r="J94" s="30"/>
      <c r="K94" s="30"/>
      <c r="IC94" s="78"/>
      <c r="ID94" s="78"/>
      <c r="IE94" s="78"/>
    </row>
    <row r="95" spans="1:239" ht="14.25" customHeight="1">
      <c r="A95" s="87" t="s">
        <v>307</v>
      </c>
      <c r="B95" s="206">
        <v>0</v>
      </c>
      <c r="C95" s="206">
        <v>1</v>
      </c>
      <c r="D95" s="206">
        <v>2</v>
      </c>
      <c r="E95" s="206">
        <v>4</v>
      </c>
      <c r="F95" s="206">
        <v>0</v>
      </c>
      <c r="G95" s="207">
        <f t="shared" si="10"/>
        <v>7</v>
      </c>
      <c r="H95" s="30"/>
      <c r="I95" s="30"/>
      <c r="J95" s="30"/>
      <c r="K95" s="30"/>
      <c r="IC95" s="78"/>
      <c r="ID95" s="78"/>
      <c r="IE95" s="78"/>
    </row>
    <row r="96" spans="1:239" ht="12.75">
      <c r="A96" s="30" t="s">
        <v>308</v>
      </c>
      <c r="B96" s="214">
        <v>0</v>
      </c>
      <c r="C96" s="214">
        <v>0</v>
      </c>
      <c r="D96" s="214">
        <v>0</v>
      </c>
      <c r="E96" s="214">
        <v>5</v>
      </c>
      <c r="F96" s="214">
        <v>1</v>
      </c>
      <c r="G96" s="207">
        <f t="shared" si="10"/>
        <v>6</v>
      </c>
      <c r="J96" s="30"/>
      <c r="K96" s="30"/>
      <c r="ID96" s="78"/>
      <c r="IE96" s="78"/>
    </row>
    <row r="97" spans="1:239" ht="13.5" thickBot="1">
      <c r="A97" s="87" t="s">
        <v>309</v>
      </c>
      <c r="B97" s="206">
        <v>0</v>
      </c>
      <c r="C97" s="206">
        <v>1</v>
      </c>
      <c r="D97" s="206">
        <v>3</v>
      </c>
      <c r="E97" s="206">
        <v>1</v>
      </c>
      <c r="F97" s="206">
        <v>1</v>
      </c>
      <c r="G97" s="209">
        <f t="shared" si="10"/>
        <v>6</v>
      </c>
      <c r="H97" s="30"/>
      <c r="I97" s="30"/>
      <c r="J97" s="30"/>
      <c r="K97" s="30"/>
      <c r="IC97" s="78"/>
      <c r="ID97" s="78"/>
      <c r="IE97" s="78"/>
    </row>
    <row r="98" spans="1:239" ht="13.5" thickBot="1">
      <c r="A98" s="36" t="s">
        <v>293</v>
      </c>
      <c r="B98" s="190">
        <f aca="true" t="shared" si="11" ref="B98:G98">SUM(B85:B97)</f>
        <v>0</v>
      </c>
      <c r="C98" s="190">
        <f t="shared" si="11"/>
        <v>18</v>
      </c>
      <c r="D98" s="190">
        <f t="shared" si="11"/>
        <v>49</v>
      </c>
      <c r="E98" s="190">
        <f t="shared" si="11"/>
        <v>40</v>
      </c>
      <c r="F98" s="190">
        <f t="shared" si="11"/>
        <v>4</v>
      </c>
      <c r="G98" s="190">
        <f t="shared" si="11"/>
        <v>111</v>
      </c>
      <c r="H98" s="30"/>
      <c r="I98" s="30"/>
      <c r="J98" s="30"/>
      <c r="K98" s="30"/>
      <c r="IC98" s="78"/>
      <c r="ID98" s="78"/>
      <c r="IE98" s="78"/>
    </row>
    <row r="99" spans="1:239" ht="13.5" thickBot="1">
      <c r="A99" s="36" t="s">
        <v>294</v>
      </c>
      <c r="B99" s="190">
        <v>1</v>
      </c>
      <c r="C99" s="190">
        <v>71</v>
      </c>
      <c r="D99" s="190">
        <v>161</v>
      </c>
      <c r="E99" s="190">
        <v>167</v>
      </c>
      <c r="F99" s="190">
        <v>15</v>
      </c>
      <c r="G99" s="190">
        <f>SUM(B99:F99)</f>
        <v>415</v>
      </c>
      <c r="H99" s="30"/>
      <c r="I99" s="30"/>
      <c r="J99" s="30"/>
      <c r="K99" s="30"/>
      <c r="IB99" s="78"/>
      <c r="IC99" s="78"/>
      <c r="ID99" s="78"/>
      <c r="IE99" s="78"/>
    </row>
    <row r="100" spans="1:239" ht="13.5" thickBot="1">
      <c r="A100" s="36" t="s">
        <v>295</v>
      </c>
      <c r="B100" s="119">
        <f aca="true" t="shared" si="12" ref="B100:G100">B98/B99</f>
        <v>0</v>
      </c>
      <c r="C100" s="119">
        <f t="shared" si="12"/>
        <v>0.2535211267605634</v>
      </c>
      <c r="D100" s="119">
        <f t="shared" si="12"/>
        <v>0.30434782608695654</v>
      </c>
      <c r="E100" s="119">
        <f t="shared" si="12"/>
        <v>0.23952095808383234</v>
      </c>
      <c r="F100" s="119">
        <f t="shared" si="12"/>
        <v>0.26666666666666666</v>
      </c>
      <c r="G100" s="119">
        <f t="shared" si="12"/>
        <v>0.2674698795180723</v>
      </c>
      <c r="H100" s="30"/>
      <c r="I100" s="30"/>
      <c r="J100" s="30"/>
      <c r="K100" s="30"/>
      <c r="IB100" s="78"/>
      <c r="IC100" s="78"/>
      <c r="ID100" s="78"/>
      <c r="IE100" s="78"/>
    </row>
    <row r="101" spans="1:15" s="1" customFormat="1" ht="12.75">
      <c r="A101" s="1" t="s">
        <v>8</v>
      </c>
      <c r="B101" s="277"/>
      <c r="C101" s="15"/>
      <c r="D101" s="7"/>
      <c r="E101" s="1" t="s">
        <v>136</v>
      </c>
      <c r="I101" s="76"/>
      <c r="O101" s="10"/>
    </row>
    <row r="102" spans="8:11" ht="12.75">
      <c r="H102" s="30"/>
      <c r="I102" s="30"/>
      <c r="J102" s="30"/>
      <c r="K102" s="30"/>
    </row>
    <row r="103" spans="1:11" ht="18.75">
      <c r="A103" s="2" t="s">
        <v>346</v>
      </c>
      <c r="B103" s="75"/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1:11" ht="13.5" thickBot="1">
      <c r="A104" s="1"/>
      <c r="B104" s="75"/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1:11" ht="13.5" thickBot="1">
      <c r="A105" s="307">
        <v>2013</v>
      </c>
      <c r="B105" s="307"/>
      <c r="C105" s="307"/>
      <c r="D105" s="307"/>
      <c r="E105" s="307"/>
      <c r="F105" s="307"/>
      <c r="G105" s="307"/>
      <c r="H105" s="15"/>
      <c r="I105" s="15"/>
      <c r="J105" s="15"/>
      <c r="K105" s="15"/>
    </row>
    <row r="106" spans="1:11" ht="13.5" thickBot="1">
      <c r="A106" s="211" t="s">
        <v>356</v>
      </c>
      <c r="B106" s="104">
        <v>1</v>
      </c>
      <c r="C106" s="104">
        <v>2</v>
      </c>
      <c r="D106" s="104">
        <v>3</v>
      </c>
      <c r="E106" s="104">
        <v>4</v>
      </c>
      <c r="F106" s="104">
        <v>5</v>
      </c>
      <c r="G106" s="104" t="s">
        <v>115</v>
      </c>
      <c r="H106" s="30"/>
      <c r="I106" s="30"/>
      <c r="J106" s="30"/>
      <c r="K106" s="30"/>
    </row>
    <row r="107" spans="1:11" ht="12.75">
      <c r="A107" s="84" t="s">
        <v>310</v>
      </c>
      <c r="B107" s="193">
        <v>1</v>
      </c>
      <c r="C107" s="193">
        <v>9</v>
      </c>
      <c r="D107" s="193">
        <v>26</v>
      </c>
      <c r="E107" s="193">
        <v>67</v>
      </c>
      <c r="F107" s="193">
        <v>6</v>
      </c>
      <c r="G107" s="194">
        <f aca="true" t="shared" si="13" ref="G107:G125">SUM(B107:F107)</f>
        <v>109</v>
      </c>
      <c r="H107" s="30"/>
      <c r="I107" s="30"/>
      <c r="J107" s="30"/>
      <c r="K107" s="30"/>
    </row>
    <row r="108" spans="1:11" ht="12.75">
      <c r="A108" s="87" t="s">
        <v>311</v>
      </c>
      <c r="B108" s="206">
        <v>0</v>
      </c>
      <c r="C108" s="206">
        <v>21</v>
      </c>
      <c r="D108" s="206">
        <v>44</v>
      </c>
      <c r="E108" s="206">
        <v>4</v>
      </c>
      <c r="F108" s="206">
        <v>0</v>
      </c>
      <c r="G108" s="207">
        <f t="shared" si="13"/>
        <v>69</v>
      </c>
      <c r="H108" s="30"/>
      <c r="I108" s="30"/>
      <c r="J108" s="30"/>
      <c r="K108" s="30"/>
    </row>
    <row r="109" spans="1:11" ht="12.75">
      <c r="A109" s="87" t="s">
        <v>312</v>
      </c>
      <c r="B109" s="206">
        <v>0</v>
      </c>
      <c r="C109" s="206">
        <v>0</v>
      </c>
      <c r="D109" s="206">
        <v>18</v>
      </c>
      <c r="E109" s="206">
        <v>20</v>
      </c>
      <c r="F109" s="206">
        <v>0</v>
      </c>
      <c r="G109" s="207">
        <f t="shared" si="13"/>
        <v>38</v>
      </c>
      <c r="H109" s="30"/>
      <c r="I109" s="30"/>
      <c r="J109" s="30"/>
      <c r="K109" s="30"/>
    </row>
    <row r="110" spans="1:11" ht="12.75">
      <c r="A110" s="87" t="s">
        <v>313</v>
      </c>
      <c r="B110" s="206">
        <v>0</v>
      </c>
      <c r="C110" s="206">
        <v>6</v>
      </c>
      <c r="D110" s="206">
        <v>3</v>
      </c>
      <c r="E110" s="206">
        <v>20</v>
      </c>
      <c r="F110" s="206">
        <v>0</v>
      </c>
      <c r="G110" s="207">
        <f t="shared" si="13"/>
        <v>29</v>
      </c>
      <c r="H110" s="30"/>
      <c r="I110" s="30"/>
      <c r="J110" s="30"/>
      <c r="K110" s="30"/>
    </row>
    <row r="111" spans="1:11" ht="12.75">
      <c r="A111" s="87" t="s">
        <v>314</v>
      </c>
      <c r="B111" s="206">
        <v>0</v>
      </c>
      <c r="C111" s="206">
        <v>6</v>
      </c>
      <c r="D111" s="206">
        <v>21</v>
      </c>
      <c r="E111" s="206">
        <v>0</v>
      </c>
      <c r="F111" s="206">
        <v>0</v>
      </c>
      <c r="G111" s="207">
        <f t="shared" si="13"/>
        <v>27</v>
      </c>
      <c r="H111" s="30"/>
      <c r="I111" s="30"/>
      <c r="J111" s="30"/>
      <c r="K111" s="30"/>
    </row>
    <row r="112" spans="1:11" ht="12.75">
      <c r="A112" s="87" t="s">
        <v>315</v>
      </c>
      <c r="B112" s="206">
        <v>0</v>
      </c>
      <c r="C112" s="206">
        <v>24</v>
      </c>
      <c r="D112" s="206">
        <v>1</v>
      </c>
      <c r="E112" s="206">
        <v>0</v>
      </c>
      <c r="F112" s="206">
        <v>0</v>
      </c>
      <c r="G112" s="207">
        <f t="shared" si="13"/>
        <v>25</v>
      </c>
      <c r="H112" s="30"/>
      <c r="I112" s="30"/>
      <c r="J112" s="30"/>
      <c r="K112" s="30"/>
    </row>
    <row r="113" spans="1:11" ht="12.75">
      <c r="A113" s="87" t="s">
        <v>316</v>
      </c>
      <c r="B113" s="206">
        <v>0</v>
      </c>
      <c r="C113" s="206">
        <v>2</v>
      </c>
      <c r="D113" s="206">
        <v>22</v>
      </c>
      <c r="E113" s="206">
        <v>0</v>
      </c>
      <c r="F113" s="206">
        <v>0</v>
      </c>
      <c r="G113" s="207">
        <f t="shared" si="13"/>
        <v>24</v>
      </c>
      <c r="H113" s="30"/>
      <c r="I113" s="30"/>
      <c r="J113" s="30"/>
      <c r="K113" s="30"/>
    </row>
    <row r="114" spans="1:11" ht="12.75">
      <c r="A114" s="87" t="s">
        <v>317</v>
      </c>
      <c r="B114" s="206">
        <v>0</v>
      </c>
      <c r="C114" s="206">
        <v>0</v>
      </c>
      <c r="D114" s="206">
        <v>6</v>
      </c>
      <c r="E114" s="206">
        <v>16</v>
      </c>
      <c r="F114" s="206">
        <v>0</v>
      </c>
      <c r="G114" s="207">
        <f t="shared" si="13"/>
        <v>22</v>
      </c>
      <c r="H114" s="30"/>
      <c r="I114" s="30"/>
      <c r="J114" s="30"/>
      <c r="K114" s="30"/>
    </row>
    <row r="115" spans="1:11" ht="12.75">
      <c r="A115" s="87" t="s">
        <v>318</v>
      </c>
      <c r="B115" s="206">
        <v>0</v>
      </c>
      <c r="C115" s="206">
        <v>0</v>
      </c>
      <c r="D115" s="206">
        <v>14</v>
      </c>
      <c r="E115" s="206">
        <v>0</v>
      </c>
      <c r="F115" s="206">
        <v>0</v>
      </c>
      <c r="G115" s="207">
        <f t="shared" si="13"/>
        <v>14</v>
      </c>
      <c r="H115" s="30"/>
      <c r="I115" s="30"/>
      <c r="J115" s="30"/>
      <c r="K115" s="30"/>
    </row>
    <row r="116" spans="1:11" ht="12.75">
      <c r="A116" s="87" t="s">
        <v>319</v>
      </c>
      <c r="B116" s="206">
        <v>0</v>
      </c>
      <c r="C116" s="206">
        <v>0</v>
      </c>
      <c r="D116" s="206">
        <v>0</v>
      </c>
      <c r="E116" s="206">
        <v>6</v>
      </c>
      <c r="F116" s="206">
        <v>7</v>
      </c>
      <c r="G116" s="207">
        <f t="shared" si="13"/>
        <v>13</v>
      </c>
      <c r="H116" s="30"/>
      <c r="I116" s="30"/>
      <c r="J116" s="30"/>
      <c r="K116" s="30"/>
    </row>
    <row r="117" spans="1:11" ht="12.75">
      <c r="A117" s="87" t="s">
        <v>320</v>
      </c>
      <c r="B117" s="206">
        <v>0</v>
      </c>
      <c r="C117" s="206">
        <v>0</v>
      </c>
      <c r="D117" s="206">
        <v>0</v>
      </c>
      <c r="E117" s="206">
        <v>8</v>
      </c>
      <c r="F117" s="206">
        <v>2</v>
      </c>
      <c r="G117" s="207">
        <f t="shared" si="13"/>
        <v>10</v>
      </c>
      <c r="H117" s="30"/>
      <c r="I117" s="30"/>
      <c r="J117" s="30"/>
      <c r="K117" s="30"/>
    </row>
    <row r="118" spans="1:11" ht="12.75">
      <c r="A118" s="87" t="s">
        <v>321</v>
      </c>
      <c r="B118" s="206">
        <v>0</v>
      </c>
      <c r="C118" s="206">
        <v>0</v>
      </c>
      <c r="D118" s="206">
        <v>4</v>
      </c>
      <c r="E118" s="206">
        <v>4</v>
      </c>
      <c r="F118" s="206">
        <v>0</v>
      </c>
      <c r="G118" s="207">
        <f t="shared" si="13"/>
        <v>8</v>
      </c>
      <c r="H118" s="30"/>
      <c r="I118" s="30"/>
      <c r="J118" s="30"/>
      <c r="K118" s="30"/>
    </row>
    <row r="119" spans="1:11" ht="12.75">
      <c r="A119" s="87" t="s">
        <v>322</v>
      </c>
      <c r="B119" s="206">
        <v>0</v>
      </c>
      <c r="C119" s="206">
        <v>0</v>
      </c>
      <c r="D119" s="206">
        <v>0</v>
      </c>
      <c r="E119" s="206">
        <v>8</v>
      </c>
      <c r="F119" s="206">
        <v>0</v>
      </c>
      <c r="G119" s="207">
        <f t="shared" si="13"/>
        <v>8</v>
      </c>
      <c r="H119" s="30"/>
      <c r="I119" s="30"/>
      <c r="J119" s="30"/>
      <c r="K119" s="30"/>
    </row>
    <row r="120" spans="1:11" ht="12.75">
      <c r="A120" s="197" t="s">
        <v>323</v>
      </c>
      <c r="B120" s="198">
        <v>0</v>
      </c>
      <c r="C120" s="198">
        <v>0</v>
      </c>
      <c r="D120" s="198">
        <v>2</v>
      </c>
      <c r="E120" s="198">
        <v>5</v>
      </c>
      <c r="F120" s="198">
        <v>0</v>
      </c>
      <c r="G120" s="199">
        <f t="shared" si="13"/>
        <v>7</v>
      </c>
      <c r="H120" s="30"/>
      <c r="I120" s="30"/>
      <c r="J120" s="30"/>
      <c r="K120" s="30"/>
    </row>
    <row r="121" spans="1:11" ht="12.75">
      <c r="A121" s="87" t="s">
        <v>324</v>
      </c>
      <c r="B121" s="206">
        <v>0</v>
      </c>
      <c r="C121" s="206">
        <v>0</v>
      </c>
      <c r="D121" s="206">
        <v>0</v>
      </c>
      <c r="E121" s="206">
        <v>5</v>
      </c>
      <c r="F121" s="206">
        <v>0</v>
      </c>
      <c r="G121" s="207">
        <f t="shared" si="13"/>
        <v>5</v>
      </c>
      <c r="H121" s="30"/>
      <c r="I121" s="30"/>
      <c r="J121" s="30"/>
      <c r="K121" s="30"/>
    </row>
    <row r="122" spans="1:11" ht="12.75">
      <c r="A122" s="87" t="s">
        <v>325</v>
      </c>
      <c r="B122" s="206">
        <v>0</v>
      </c>
      <c r="C122" s="206">
        <v>0</v>
      </c>
      <c r="D122" s="206">
        <v>0</v>
      </c>
      <c r="E122" s="206">
        <v>3</v>
      </c>
      <c r="F122" s="206">
        <v>0</v>
      </c>
      <c r="G122" s="207">
        <f t="shared" si="13"/>
        <v>3</v>
      </c>
      <c r="H122" s="30"/>
      <c r="I122" s="30"/>
      <c r="J122" s="30"/>
      <c r="K122" s="30"/>
    </row>
    <row r="123" spans="1:11" ht="12.75">
      <c r="A123" s="87" t="s">
        <v>326</v>
      </c>
      <c r="B123" s="206">
        <v>0</v>
      </c>
      <c r="C123" s="206">
        <v>2</v>
      </c>
      <c r="D123" s="206">
        <v>0</v>
      </c>
      <c r="E123" s="206">
        <v>0</v>
      </c>
      <c r="F123" s="206">
        <v>0</v>
      </c>
      <c r="G123" s="207">
        <f t="shared" si="13"/>
        <v>2</v>
      </c>
      <c r="H123" s="30"/>
      <c r="I123" s="30"/>
      <c r="J123" s="30"/>
      <c r="K123" s="30"/>
    </row>
    <row r="124" spans="1:7" ht="12.75">
      <c r="A124" s="30" t="s">
        <v>327</v>
      </c>
      <c r="B124" s="214">
        <v>0</v>
      </c>
      <c r="C124" s="214">
        <v>1</v>
      </c>
      <c r="D124" s="214">
        <v>0</v>
      </c>
      <c r="E124" s="214">
        <v>0</v>
      </c>
      <c r="F124" s="214">
        <v>0</v>
      </c>
      <c r="G124" s="207">
        <f t="shared" si="13"/>
        <v>1</v>
      </c>
    </row>
    <row r="125" spans="1:11" ht="13.5" thickBot="1">
      <c r="A125" s="87" t="s">
        <v>328</v>
      </c>
      <c r="B125" s="206">
        <v>0</v>
      </c>
      <c r="C125" s="206">
        <v>0</v>
      </c>
      <c r="D125" s="206">
        <v>0</v>
      </c>
      <c r="E125" s="206">
        <v>1</v>
      </c>
      <c r="F125" s="206">
        <v>0</v>
      </c>
      <c r="G125" s="207">
        <f t="shared" si="13"/>
        <v>1</v>
      </c>
      <c r="H125" s="30"/>
      <c r="I125" s="30"/>
      <c r="J125" s="30"/>
      <c r="K125" s="30"/>
    </row>
    <row r="126" spans="1:256" s="105" customFormat="1" ht="13.5" thickBot="1">
      <c r="A126" s="36" t="s">
        <v>115</v>
      </c>
      <c r="B126" s="190">
        <f aca="true" t="shared" si="14" ref="B126:G126">SUM(B107:B125)</f>
        <v>1</v>
      </c>
      <c r="C126" s="190">
        <f t="shared" si="14"/>
        <v>71</v>
      </c>
      <c r="D126" s="190">
        <f t="shared" si="14"/>
        <v>161</v>
      </c>
      <c r="E126" s="190">
        <f t="shared" si="14"/>
        <v>167</v>
      </c>
      <c r="F126" s="190">
        <f t="shared" si="14"/>
        <v>15</v>
      </c>
      <c r="G126" s="190">
        <f t="shared" si="14"/>
        <v>415</v>
      </c>
      <c r="IF126" s="122"/>
      <c r="IG126" s="122"/>
      <c r="IH126" s="122"/>
      <c r="II126" s="122"/>
      <c r="IJ126" s="122"/>
      <c r="IK126" s="122"/>
      <c r="IL126" s="122"/>
      <c r="IM126" s="122"/>
      <c r="IN126" s="122"/>
      <c r="IO126" s="122"/>
      <c r="IP126" s="122"/>
      <c r="IQ126" s="122"/>
      <c r="IR126" s="122"/>
      <c r="IS126" s="122"/>
      <c r="IT126" s="122"/>
      <c r="IU126" s="122"/>
      <c r="IV126" s="122"/>
    </row>
    <row r="127" spans="1:15" s="1" customFormat="1" ht="12.75">
      <c r="A127" s="1" t="s">
        <v>8</v>
      </c>
      <c r="B127" s="277"/>
      <c r="C127" s="15"/>
      <c r="D127" s="7"/>
      <c r="E127" s="1" t="s">
        <v>136</v>
      </c>
      <c r="I127" s="76"/>
      <c r="O127" s="10"/>
    </row>
    <row r="129" spans="1:11" ht="18.75">
      <c r="A129" s="2" t="s">
        <v>345</v>
      </c>
      <c r="B129" s="75"/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1:11" ht="13.5" thickBot="1">
      <c r="A130" s="1"/>
      <c r="B130" s="75"/>
      <c r="C130" s="76"/>
      <c r="D130" s="76"/>
      <c r="E130" s="76"/>
      <c r="F130" s="76"/>
      <c r="G130" s="76"/>
      <c r="H130" s="76"/>
      <c r="I130" s="76"/>
      <c r="J130" s="76"/>
      <c r="K130" s="76"/>
    </row>
    <row r="131" spans="1:11" ht="13.5" thickBot="1">
      <c r="A131" s="307">
        <v>2013</v>
      </c>
      <c r="B131" s="307"/>
      <c r="C131" s="307"/>
      <c r="D131" s="307"/>
      <c r="E131" s="307"/>
      <c r="F131" s="307"/>
      <c r="G131" s="307"/>
      <c r="H131" s="307"/>
      <c r="I131" s="15"/>
      <c r="J131" s="15"/>
      <c r="K131" s="15"/>
    </row>
    <row r="132" spans="1:256" s="30" customFormat="1" ht="29.25" customHeight="1" thickBot="1">
      <c r="A132" s="211" t="s">
        <v>356</v>
      </c>
      <c r="B132" s="104" t="s">
        <v>339</v>
      </c>
      <c r="C132" s="104" t="s">
        <v>340</v>
      </c>
      <c r="D132" s="104" t="s">
        <v>341</v>
      </c>
      <c r="E132" s="104" t="s">
        <v>342</v>
      </c>
      <c r="F132" s="104" t="s">
        <v>343</v>
      </c>
      <c r="G132" s="104" t="s">
        <v>344</v>
      </c>
      <c r="H132" s="83" t="s">
        <v>115</v>
      </c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</row>
    <row r="133" spans="1:11" ht="12.75">
      <c r="A133" s="84" t="s">
        <v>310</v>
      </c>
      <c r="B133" s="193">
        <v>61</v>
      </c>
      <c r="C133" s="193">
        <v>20</v>
      </c>
      <c r="D133" s="193">
        <v>8</v>
      </c>
      <c r="E133" s="193">
        <v>13</v>
      </c>
      <c r="F133" s="193">
        <v>5</v>
      </c>
      <c r="G133" s="193">
        <v>2</v>
      </c>
      <c r="H133" s="215">
        <f aca="true" t="shared" si="15" ref="H133:H152">SUM(B133:G133)</f>
        <v>109</v>
      </c>
      <c r="I133" s="30"/>
      <c r="J133" s="30"/>
      <c r="K133" s="30"/>
    </row>
    <row r="134" spans="1:11" ht="12.75">
      <c r="A134" s="87" t="s">
        <v>311</v>
      </c>
      <c r="B134" s="206">
        <v>32</v>
      </c>
      <c r="C134" s="206">
        <v>12</v>
      </c>
      <c r="D134" s="206">
        <v>10</v>
      </c>
      <c r="E134" s="206">
        <v>7</v>
      </c>
      <c r="F134" s="206">
        <v>7</v>
      </c>
      <c r="G134" s="206">
        <v>1</v>
      </c>
      <c r="H134" s="216">
        <f t="shared" si="15"/>
        <v>69</v>
      </c>
      <c r="I134" s="30"/>
      <c r="J134" s="30"/>
      <c r="K134" s="30"/>
    </row>
    <row r="135" spans="1:11" ht="12.75">
      <c r="A135" s="87" t="s">
        <v>312</v>
      </c>
      <c r="B135" s="206">
        <v>18</v>
      </c>
      <c r="C135" s="206">
        <v>9</v>
      </c>
      <c r="D135" s="206">
        <v>5</v>
      </c>
      <c r="E135" s="206">
        <v>2</v>
      </c>
      <c r="F135" s="206">
        <v>4</v>
      </c>
      <c r="G135" s="206">
        <v>0</v>
      </c>
      <c r="H135" s="216">
        <f t="shared" si="15"/>
        <v>38</v>
      </c>
      <c r="I135" s="30"/>
      <c r="J135" s="30"/>
      <c r="K135" s="30"/>
    </row>
    <row r="136" spans="1:11" ht="12.75">
      <c r="A136" s="87" t="s">
        <v>313</v>
      </c>
      <c r="B136" s="206">
        <v>17</v>
      </c>
      <c r="C136" s="206">
        <v>6</v>
      </c>
      <c r="D136" s="206">
        <v>4</v>
      </c>
      <c r="E136" s="206">
        <v>0</v>
      </c>
      <c r="F136" s="206">
        <v>2</v>
      </c>
      <c r="G136" s="206">
        <v>0</v>
      </c>
      <c r="H136" s="216">
        <f t="shared" si="15"/>
        <v>29</v>
      </c>
      <c r="I136" s="30"/>
      <c r="J136" s="30"/>
      <c r="K136" s="30"/>
    </row>
    <row r="137" spans="1:11" ht="12.75">
      <c r="A137" s="87" t="s">
        <v>314</v>
      </c>
      <c r="B137" s="206">
        <v>18</v>
      </c>
      <c r="C137" s="206">
        <v>3</v>
      </c>
      <c r="D137" s="206">
        <v>2</v>
      </c>
      <c r="E137" s="206">
        <v>2</v>
      </c>
      <c r="F137" s="206">
        <v>2</v>
      </c>
      <c r="G137" s="206">
        <v>0</v>
      </c>
      <c r="H137" s="216">
        <f t="shared" si="15"/>
        <v>27</v>
      </c>
      <c r="I137" s="30"/>
      <c r="J137" s="30"/>
      <c r="K137" s="30"/>
    </row>
    <row r="138" spans="1:11" ht="12.75">
      <c r="A138" s="87" t="s">
        <v>315</v>
      </c>
      <c r="B138" s="206">
        <v>10</v>
      </c>
      <c r="C138" s="206">
        <v>6</v>
      </c>
      <c r="D138" s="206">
        <v>3</v>
      </c>
      <c r="E138" s="206">
        <v>6</v>
      </c>
      <c r="F138" s="206">
        <v>0</v>
      </c>
      <c r="G138" s="206">
        <v>0</v>
      </c>
      <c r="H138" s="216">
        <f t="shared" si="15"/>
        <v>25</v>
      </c>
      <c r="I138" s="30"/>
      <c r="J138" s="30"/>
      <c r="K138" s="30"/>
    </row>
    <row r="139" spans="1:11" ht="12.75">
      <c r="A139" s="87" t="s">
        <v>316</v>
      </c>
      <c r="B139" s="206">
        <v>13</v>
      </c>
      <c r="C139" s="206">
        <v>6</v>
      </c>
      <c r="D139" s="206">
        <v>1</v>
      </c>
      <c r="E139" s="206">
        <v>2</v>
      </c>
      <c r="F139" s="206">
        <v>2</v>
      </c>
      <c r="G139" s="206">
        <v>0</v>
      </c>
      <c r="H139" s="216">
        <f t="shared" si="15"/>
        <v>24</v>
      </c>
      <c r="I139" s="30"/>
      <c r="J139" s="30"/>
      <c r="K139" s="30"/>
    </row>
    <row r="140" spans="1:11" ht="12.75">
      <c r="A140" s="87" t="s">
        <v>317</v>
      </c>
      <c r="B140" s="206">
        <v>18</v>
      </c>
      <c r="C140" s="206">
        <v>0</v>
      </c>
      <c r="D140" s="206">
        <v>2</v>
      </c>
      <c r="E140" s="206">
        <v>0</v>
      </c>
      <c r="F140" s="206">
        <v>2</v>
      </c>
      <c r="G140" s="206">
        <v>0</v>
      </c>
      <c r="H140" s="216">
        <f t="shared" si="15"/>
        <v>22</v>
      </c>
      <c r="I140" s="30"/>
      <c r="J140" s="30"/>
      <c r="K140" s="30"/>
    </row>
    <row r="141" spans="1:11" ht="12.75">
      <c r="A141" s="87" t="s">
        <v>318</v>
      </c>
      <c r="B141" s="206">
        <v>12</v>
      </c>
      <c r="C141" s="206">
        <v>0</v>
      </c>
      <c r="D141" s="206">
        <v>1</v>
      </c>
      <c r="E141" s="206">
        <v>0</v>
      </c>
      <c r="F141" s="206">
        <v>1</v>
      </c>
      <c r="G141" s="206">
        <v>0</v>
      </c>
      <c r="H141" s="216">
        <f t="shared" si="15"/>
        <v>14</v>
      </c>
      <c r="I141" s="30"/>
      <c r="J141" s="30"/>
      <c r="K141" s="30"/>
    </row>
    <row r="142" spans="1:11" ht="12.75">
      <c r="A142" s="87" t="s">
        <v>319</v>
      </c>
      <c r="B142" s="206">
        <v>7</v>
      </c>
      <c r="C142" s="206">
        <v>0</v>
      </c>
      <c r="D142" s="206">
        <v>0</v>
      </c>
      <c r="E142" s="206">
        <v>0</v>
      </c>
      <c r="F142" s="206">
        <v>1</v>
      </c>
      <c r="G142" s="206">
        <v>5</v>
      </c>
      <c r="H142" s="216">
        <f t="shared" si="15"/>
        <v>13</v>
      </c>
      <c r="I142" s="30"/>
      <c r="J142" s="30"/>
      <c r="K142" s="30"/>
    </row>
    <row r="143" spans="1:11" ht="12.75">
      <c r="A143" s="87" t="s">
        <v>320</v>
      </c>
      <c r="B143" s="206">
        <v>8</v>
      </c>
      <c r="C143" s="206">
        <v>1</v>
      </c>
      <c r="D143" s="206">
        <v>0</v>
      </c>
      <c r="E143" s="206">
        <v>1</v>
      </c>
      <c r="F143" s="206">
        <v>0</v>
      </c>
      <c r="G143" s="206">
        <v>0</v>
      </c>
      <c r="H143" s="216">
        <f t="shared" si="15"/>
        <v>10</v>
      </c>
      <c r="I143" s="30"/>
      <c r="J143" s="30"/>
      <c r="K143" s="30"/>
    </row>
    <row r="144" spans="1:11" ht="12.75">
      <c r="A144" s="87" t="s">
        <v>321</v>
      </c>
      <c r="B144" s="206">
        <v>6</v>
      </c>
      <c r="C144" s="206">
        <v>0</v>
      </c>
      <c r="D144" s="206">
        <v>0</v>
      </c>
      <c r="E144" s="206">
        <v>1</v>
      </c>
      <c r="F144" s="206">
        <v>0</v>
      </c>
      <c r="G144" s="206">
        <v>1</v>
      </c>
      <c r="H144" s="216">
        <f t="shared" si="15"/>
        <v>8</v>
      </c>
      <c r="I144" s="30"/>
      <c r="J144" s="30"/>
      <c r="K144" s="30"/>
    </row>
    <row r="145" spans="1:11" ht="12.75">
      <c r="A145" s="87" t="s">
        <v>322</v>
      </c>
      <c r="B145" s="206">
        <v>6</v>
      </c>
      <c r="C145" s="206">
        <v>1</v>
      </c>
      <c r="D145" s="206">
        <v>1</v>
      </c>
      <c r="E145" s="206">
        <v>0</v>
      </c>
      <c r="F145" s="206">
        <v>0</v>
      </c>
      <c r="G145" s="206">
        <v>0</v>
      </c>
      <c r="H145" s="216">
        <f t="shared" si="15"/>
        <v>8</v>
      </c>
      <c r="I145" s="30"/>
      <c r="J145" s="30"/>
      <c r="K145" s="30"/>
    </row>
    <row r="146" spans="1:11" ht="12.75">
      <c r="A146" s="197" t="s">
        <v>323</v>
      </c>
      <c r="B146" s="206">
        <v>6</v>
      </c>
      <c r="C146" s="206">
        <v>0</v>
      </c>
      <c r="D146" s="206">
        <v>1</v>
      </c>
      <c r="E146" s="206">
        <v>0</v>
      </c>
      <c r="F146" s="206">
        <v>0</v>
      </c>
      <c r="G146" s="206">
        <v>0</v>
      </c>
      <c r="H146" s="216">
        <f t="shared" si="15"/>
        <v>7</v>
      </c>
      <c r="I146" s="30"/>
      <c r="J146" s="30"/>
      <c r="K146" s="30"/>
    </row>
    <row r="147" spans="1:11" ht="12.75">
      <c r="A147" s="87" t="s">
        <v>324</v>
      </c>
      <c r="B147" s="206">
        <v>5</v>
      </c>
      <c r="C147" s="206">
        <v>0</v>
      </c>
      <c r="D147" s="206">
        <v>0</v>
      </c>
      <c r="E147" s="206">
        <v>0</v>
      </c>
      <c r="F147" s="206">
        <v>0</v>
      </c>
      <c r="G147" s="206">
        <v>0</v>
      </c>
      <c r="H147" s="216">
        <f t="shared" si="15"/>
        <v>5</v>
      </c>
      <c r="I147" s="30"/>
      <c r="J147" s="30"/>
      <c r="K147" s="30"/>
    </row>
    <row r="148" spans="1:11" ht="12.75">
      <c r="A148" s="87" t="s">
        <v>325</v>
      </c>
      <c r="B148" s="206">
        <v>2</v>
      </c>
      <c r="C148" s="206">
        <v>0</v>
      </c>
      <c r="D148" s="206">
        <v>0</v>
      </c>
      <c r="E148" s="206">
        <v>0</v>
      </c>
      <c r="F148" s="206">
        <v>0</v>
      </c>
      <c r="G148" s="206">
        <v>1</v>
      </c>
      <c r="H148" s="216">
        <f t="shared" si="15"/>
        <v>3</v>
      </c>
      <c r="I148" s="30"/>
      <c r="J148" s="30"/>
      <c r="K148" s="30"/>
    </row>
    <row r="149" spans="1:11" ht="12.75">
      <c r="A149" s="87" t="s">
        <v>326</v>
      </c>
      <c r="B149" s="206">
        <v>0</v>
      </c>
      <c r="C149" s="206">
        <v>0</v>
      </c>
      <c r="D149" s="206">
        <v>1</v>
      </c>
      <c r="E149" s="206">
        <v>1</v>
      </c>
      <c r="F149" s="206">
        <v>0</v>
      </c>
      <c r="G149" s="206">
        <v>0</v>
      </c>
      <c r="H149" s="216">
        <f t="shared" si="15"/>
        <v>2</v>
      </c>
      <c r="I149" s="30"/>
      <c r="J149" s="30"/>
      <c r="K149" s="30"/>
    </row>
    <row r="150" spans="1:11" ht="12.75">
      <c r="A150" s="30" t="s">
        <v>327</v>
      </c>
      <c r="B150" s="206">
        <v>0</v>
      </c>
      <c r="C150" s="206">
        <v>1</v>
      </c>
      <c r="D150" s="206">
        <v>0</v>
      </c>
      <c r="E150" s="206">
        <v>0</v>
      </c>
      <c r="F150" s="206">
        <v>0</v>
      </c>
      <c r="G150" s="206">
        <v>0</v>
      </c>
      <c r="H150" s="216">
        <f t="shared" si="15"/>
        <v>1</v>
      </c>
      <c r="I150" s="30"/>
      <c r="J150" s="30"/>
      <c r="K150" s="30"/>
    </row>
    <row r="151" spans="1:11" ht="13.5" thickBot="1">
      <c r="A151" s="87" t="s">
        <v>328</v>
      </c>
      <c r="B151" s="206">
        <v>1</v>
      </c>
      <c r="C151" s="206">
        <v>0</v>
      </c>
      <c r="D151" s="206">
        <v>0</v>
      </c>
      <c r="E151" s="206">
        <v>0</v>
      </c>
      <c r="F151" s="206">
        <v>0</v>
      </c>
      <c r="G151" s="206">
        <v>0</v>
      </c>
      <c r="H151" s="216">
        <f t="shared" si="15"/>
        <v>1</v>
      </c>
      <c r="I151" s="30"/>
      <c r="J151" s="30"/>
      <c r="K151" s="30"/>
    </row>
    <row r="152" spans="1:256" s="105" customFormat="1" ht="13.5" thickBot="1">
      <c r="A152" s="36" t="s">
        <v>115</v>
      </c>
      <c r="B152" s="190">
        <f aca="true" t="shared" si="16" ref="B152:G152">SUM(B133:B151)</f>
        <v>240</v>
      </c>
      <c r="C152" s="190">
        <f t="shared" si="16"/>
        <v>65</v>
      </c>
      <c r="D152" s="190">
        <f t="shared" si="16"/>
        <v>39</v>
      </c>
      <c r="E152" s="190">
        <f t="shared" si="16"/>
        <v>35</v>
      </c>
      <c r="F152" s="190">
        <f t="shared" si="16"/>
        <v>26</v>
      </c>
      <c r="G152" s="190">
        <f t="shared" si="16"/>
        <v>10</v>
      </c>
      <c r="H152" s="217">
        <f t="shared" si="15"/>
        <v>415</v>
      </c>
      <c r="IF152" s="122"/>
      <c r="IG152" s="122"/>
      <c r="IH152" s="122"/>
      <c r="II152" s="122"/>
      <c r="IJ152" s="122"/>
      <c r="IK152" s="122"/>
      <c r="IL152" s="122"/>
      <c r="IM152" s="122"/>
      <c r="IN152" s="122"/>
      <c r="IO152" s="122"/>
      <c r="IP152" s="122"/>
      <c r="IQ152" s="122"/>
      <c r="IR152" s="122"/>
      <c r="IS152" s="122"/>
      <c r="IT152" s="122"/>
      <c r="IU152" s="122"/>
      <c r="IV152" s="122"/>
    </row>
    <row r="153" spans="1:15" s="1" customFormat="1" ht="12.75">
      <c r="A153" s="1" t="s">
        <v>8</v>
      </c>
      <c r="B153" s="277"/>
      <c r="C153" s="15"/>
      <c r="D153" s="7"/>
      <c r="E153" s="1" t="s">
        <v>136</v>
      </c>
      <c r="I153" s="76"/>
      <c r="O153" s="10"/>
    </row>
    <row r="155" spans="1:11" ht="18.75">
      <c r="A155" s="2" t="s">
        <v>338</v>
      </c>
      <c r="B155" s="75"/>
      <c r="C155" s="76"/>
      <c r="D155" s="76"/>
      <c r="E155" s="76"/>
      <c r="F155" s="76"/>
      <c r="G155" s="76"/>
      <c r="H155" s="76"/>
      <c r="I155" s="76"/>
      <c r="J155" s="76"/>
      <c r="K155" s="76"/>
    </row>
    <row r="156" spans="1:11" ht="6.75" customHeight="1" thickBot="1">
      <c r="A156" s="1"/>
      <c r="B156" s="75"/>
      <c r="C156" s="76"/>
      <c r="D156" s="76"/>
      <c r="E156" s="76"/>
      <c r="F156" s="76"/>
      <c r="G156" s="76"/>
      <c r="H156" s="76"/>
      <c r="I156" s="76"/>
      <c r="J156" s="76"/>
      <c r="K156" s="76"/>
    </row>
    <row r="157" spans="2:239" ht="13.5" thickBot="1">
      <c r="B157" s="307">
        <v>2013</v>
      </c>
      <c r="C157" s="307"/>
      <c r="D157" s="307"/>
      <c r="E157" s="307"/>
      <c r="F157" s="307"/>
      <c r="G157" s="307"/>
      <c r="H157" s="307"/>
      <c r="I157" s="307"/>
      <c r="J157" s="15"/>
      <c r="K157" s="30"/>
      <c r="IE157" s="78"/>
    </row>
    <row r="158" spans="1:255" s="30" customFormat="1" ht="39" thickBot="1">
      <c r="A158" s="211" t="s">
        <v>356</v>
      </c>
      <c r="B158" s="83" t="s">
        <v>331</v>
      </c>
      <c r="C158" s="83" t="s">
        <v>332</v>
      </c>
      <c r="D158" s="83" t="s">
        <v>333</v>
      </c>
      <c r="E158" s="83" t="s">
        <v>334</v>
      </c>
      <c r="F158" s="83" t="s">
        <v>335</v>
      </c>
      <c r="G158" s="83" t="s">
        <v>336</v>
      </c>
      <c r="H158" s="83" t="s">
        <v>337</v>
      </c>
      <c r="I158" s="83" t="s">
        <v>115</v>
      </c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</row>
    <row r="159" spans="1:239" ht="12.75">
      <c r="A159" s="84" t="s">
        <v>310</v>
      </c>
      <c r="B159" s="198">
        <v>43</v>
      </c>
      <c r="C159" s="198">
        <v>32</v>
      </c>
      <c r="D159" s="198">
        <v>19</v>
      </c>
      <c r="E159" s="198">
        <v>6</v>
      </c>
      <c r="F159" s="198">
        <v>2</v>
      </c>
      <c r="G159" s="198">
        <v>6</v>
      </c>
      <c r="H159" s="200">
        <v>1</v>
      </c>
      <c r="I159" s="218">
        <f>SUM(B159:H159)</f>
        <v>109</v>
      </c>
      <c r="J159" s="30"/>
      <c r="K159" s="30"/>
      <c r="IE159" s="78"/>
    </row>
    <row r="160" spans="1:239" ht="12.75">
      <c r="A160" s="87" t="s">
        <v>311</v>
      </c>
      <c r="B160" s="206">
        <v>6</v>
      </c>
      <c r="C160" s="206">
        <v>24</v>
      </c>
      <c r="D160" s="206">
        <v>14</v>
      </c>
      <c r="E160" s="206">
        <v>10</v>
      </c>
      <c r="F160" s="206">
        <v>9</v>
      </c>
      <c r="G160" s="206">
        <v>4</v>
      </c>
      <c r="H160" s="219">
        <v>2</v>
      </c>
      <c r="I160" s="218">
        <f aca="true" t="shared" si="17" ref="I160:I177">SUM(B160:H160)</f>
        <v>69</v>
      </c>
      <c r="J160" s="30"/>
      <c r="K160" s="30"/>
      <c r="IE160" s="78"/>
    </row>
    <row r="161" spans="1:239" ht="12.75">
      <c r="A161" s="87" t="s">
        <v>312</v>
      </c>
      <c r="B161" s="206">
        <v>14</v>
      </c>
      <c r="C161" s="206">
        <v>12</v>
      </c>
      <c r="D161" s="206">
        <v>4</v>
      </c>
      <c r="E161" s="206">
        <v>3</v>
      </c>
      <c r="F161" s="206">
        <v>4</v>
      </c>
      <c r="G161" s="206">
        <v>1</v>
      </c>
      <c r="H161" s="219">
        <v>0</v>
      </c>
      <c r="I161" s="218">
        <f t="shared" si="17"/>
        <v>38</v>
      </c>
      <c r="J161" s="30"/>
      <c r="K161" s="30"/>
      <c r="IE161" s="78"/>
    </row>
    <row r="162" spans="1:239" ht="12.75">
      <c r="A162" s="87" t="s">
        <v>313</v>
      </c>
      <c r="B162" s="206">
        <v>12</v>
      </c>
      <c r="C162" s="206">
        <v>7</v>
      </c>
      <c r="D162" s="206">
        <v>7</v>
      </c>
      <c r="E162" s="206">
        <v>0</v>
      </c>
      <c r="F162" s="206">
        <v>2</v>
      </c>
      <c r="G162" s="206">
        <v>0</v>
      </c>
      <c r="H162" s="219">
        <v>1</v>
      </c>
      <c r="I162" s="218">
        <f t="shared" si="17"/>
        <v>29</v>
      </c>
      <c r="J162" s="30"/>
      <c r="K162" s="30"/>
      <c r="IE162" s="78"/>
    </row>
    <row r="163" spans="1:239" ht="12.75">
      <c r="A163" s="87" t="s">
        <v>314</v>
      </c>
      <c r="B163" s="206">
        <v>6</v>
      </c>
      <c r="C163" s="206">
        <v>15</v>
      </c>
      <c r="D163" s="206">
        <v>3</v>
      </c>
      <c r="E163" s="206">
        <v>3</v>
      </c>
      <c r="F163" s="206">
        <v>0</v>
      </c>
      <c r="G163" s="206">
        <v>0</v>
      </c>
      <c r="H163" s="219">
        <v>0</v>
      </c>
      <c r="I163" s="218">
        <f t="shared" si="17"/>
        <v>27</v>
      </c>
      <c r="J163" s="30"/>
      <c r="K163" s="30"/>
      <c r="IE163" s="78"/>
    </row>
    <row r="164" spans="1:239" ht="12.75">
      <c r="A164" s="87" t="s">
        <v>315</v>
      </c>
      <c r="B164" s="206">
        <v>2</v>
      </c>
      <c r="C164" s="206">
        <v>9</v>
      </c>
      <c r="D164" s="206">
        <v>5</v>
      </c>
      <c r="E164" s="206">
        <v>4</v>
      </c>
      <c r="F164" s="206">
        <v>5</v>
      </c>
      <c r="G164" s="206">
        <v>0</v>
      </c>
      <c r="H164" s="219">
        <v>0</v>
      </c>
      <c r="I164" s="218">
        <f t="shared" si="17"/>
        <v>25</v>
      </c>
      <c r="J164" s="30"/>
      <c r="K164" s="30"/>
      <c r="IE164" s="78"/>
    </row>
    <row r="165" spans="1:239" ht="12.75">
      <c r="A165" s="87" t="s">
        <v>316</v>
      </c>
      <c r="B165" s="206">
        <v>4</v>
      </c>
      <c r="C165" s="206">
        <v>6</v>
      </c>
      <c r="D165" s="206">
        <v>8</v>
      </c>
      <c r="E165" s="206">
        <v>2</v>
      </c>
      <c r="F165" s="206">
        <v>3</v>
      </c>
      <c r="G165" s="206">
        <v>0</v>
      </c>
      <c r="H165" s="219">
        <v>1</v>
      </c>
      <c r="I165" s="218">
        <f t="shared" si="17"/>
        <v>24</v>
      </c>
      <c r="J165" s="30"/>
      <c r="K165" s="30"/>
      <c r="IE165" s="78"/>
    </row>
    <row r="166" spans="1:239" ht="12.75">
      <c r="A166" s="87" t="s">
        <v>317</v>
      </c>
      <c r="B166" s="206">
        <v>6</v>
      </c>
      <c r="C166" s="206">
        <v>3</v>
      </c>
      <c r="D166" s="206">
        <v>9</v>
      </c>
      <c r="E166" s="206">
        <v>0</v>
      </c>
      <c r="F166" s="206">
        <v>4</v>
      </c>
      <c r="G166" s="206">
        <v>0</v>
      </c>
      <c r="H166" s="219">
        <v>0</v>
      </c>
      <c r="I166" s="218">
        <f t="shared" si="17"/>
        <v>22</v>
      </c>
      <c r="J166" s="30"/>
      <c r="K166" s="30"/>
      <c r="IE166" s="78"/>
    </row>
    <row r="167" spans="1:239" ht="12.75">
      <c r="A167" s="87" t="s">
        <v>318</v>
      </c>
      <c r="B167" s="206">
        <v>5</v>
      </c>
      <c r="C167" s="206">
        <v>7</v>
      </c>
      <c r="D167" s="206">
        <v>1</v>
      </c>
      <c r="E167" s="206">
        <v>1</v>
      </c>
      <c r="F167" s="206">
        <v>0</v>
      </c>
      <c r="G167" s="206">
        <v>0</v>
      </c>
      <c r="H167" s="219">
        <v>0</v>
      </c>
      <c r="I167" s="218">
        <f t="shared" si="17"/>
        <v>14</v>
      </c>
      <c r="J167" s="30"/>
      <c r="K167" s="30"/>
      <c r="IE167" s="78"/>
    </row>
    <row r="168" spans="1:239" ht="12.75">
      <c r="A168" s="87" t="s">
        <v>319</v>
      </c>
      <c r="B168" s="206">
        <v>4</v>
      </c>
      <c r="C168" s="206">
        <v>3</v>
      </c>
      <c r="D168" s="206">
        <v>5</v>
      </c>
      <c r="E168" s="206">
        <v>0</v>
      </c>
      <c r="F168" s="206">
        <v>1</v>
      </c>
      <c r="G168" s="206">
        <v>0</v>
      </c>
      <c r="H168" s="219">
        <v>0</v>
      </c>
      <c r="I168" s="218">
        <f t="shared" si="17"/>
        <v>13</v>
      </c>
      <c r="J168" s="30"/>
      <c r="K168" s="30"/>
      <c r="IE168" s="78"/>
    </row>
    <row r="169" spans="1:239" ht="12.75">
      <c r="A169" s="87" t="s">
        <v>320</v>
      </c>
      <c r="B169" s="206">
        <v>9</v>
      </c>
      <c r="C169" s="206">
        <v>0</v>
      </c>
      <c r="D169" s="206">
        <v>0</v>
      </c>
      <c r="E169" s="206">
        <v>1</v>
      </c>
      <c r="F169" s="206">
        <v>0</v>
      </c>
      <c r="G169" s="206">
        <v>0</v>
      </c>
      <c r="H169" s="206">
        <v>0</v>
      </c>
      <c r="I169" s="218">
        <f t="shared" si="17"/>
        <v>10</v>
      </c>
      <c r="J169" s="30"/>
      <c r="K169" s="30"/>
      <c r="IE169" s="78"/>
    </row>
    <row r="170" spans="1:239" ht="12.75">
      <c r="A170" s="87" t="s">
        <v>321</v>
      </c>
      <c r="B170" s="206">
        <v>4</v>
      </c>
      <c r="C170" s="206">
        <v>3</v>
      </c>
      <c r="D170" s="206">
        <v>1</v>
      </c>
      <c r="E170" s="206">
        <v>0</v>
      </c>
      <c r="F170" s="206">
        <v>0</v>
      </c>
      <c r="G170" s="206">
        <v>0</v>
      </c>
      <c r="H170" s="206">
        <v>0</v>
      </c>
      <c r="I170" s="218">
        <f t="shared" si="17"/>
        <v>8</v>
      </c>
      <c r="J170" s="30"/>
      <c r="K170" s="30"/>
      <c r="IE170" s="78"/>
    </row>
    <row r="171" spans="1:239" ht="12.75">
      <c r="A171" s="87" t="s">
        <v>322</v>
      </c>
      <c r="B171" s="206">
        <v>4</v>
      </c>
      <c r="C171" s="206">
        <v>2</v>
      </c>
      <c r="D171" s="206">
        <v>2</v>
      </c>
      <c r="E171" s="206">
        <v>0</v>
      </c>
      <c r="F171" s="206">
        <v>0</v>
      </c>
      <c r="G171" s="206">
        <v>0</v>
      </c>
      <c r="H171" s="206">
        <v>0</v>
      </c>
      <c r="I171" s="218">
        <f t="shared" si="17"/>
        <v>8</v>
      </c>
      <c r="J171" s="30"/>
      <c r="K171" s="30"/>
      <c r="IE171" s="78"/>
    </row>
    <row r="172" spans="1:239" ht="12.75">
      <c r="A172" s="197" t="s">
        <v>323</v>
      </c>
      <c r="B172" s="206">
        <v>4</v>
      </c>
      <c r="C172" s="206">
        <v>0</v>
      </c>
      <c r="D172" s="206">
        <v>2</v>
      </c>
      <c r="E172" s="206">
        <v>0</v>
      </c>
      <c r="F172" s="206">
        <v>0</v>
      </c>
      <c r="G172" s="206">
        <v>1</v>
      </c>
      <c r="H172" s="206">
        <v>0</v>
      </c>
      <c r="I172" s="218">
        <f t="shared" si="17"/>
        <v>7</v>
      </c>
      <c r="J172" s="30"/>
      <c r="K172" s="30"/>
      <c r="IE172" s="78"/>
    </row>
    <row r="173" spans="1:239" ht="12.75">
      <c r="A173" s="87" t="s">
        <v>324</v>
      </c>
      <c r="B173" s="206">
        <v>3</v>
      </c>
      <c r="C173" s="206">
        <v>0</v>
      </c>
      <c r="D173" s="206">
        <v>2</v>
      </c>
      <c r="E173" s="206">
        <v>0</v>
      </c>
      <c r="F173" s="206">
        <v>0</v>
      </c>
      <c r="G173" s="206">
        <v>0</v>
      </c>
      <c r="H173" s="206">
        <v>0</v>
      </c>
      <c r="I173" s="218">
        <f t="shared" si="17"/>
        <v>5</v>
      </c>
      <c r="J173" s="30"/>
      <c r="K173" s="30"/>
      <c r="IE173" s="78"/>
    </row>
    <row r="174" spans="1:239" ht="12.75">
      <c r="A174" s="87" t="s">
        <v>325</v>
      </c>
      <c r="B174" s="206">
        <v>2</v>
      </c>
      <c r="C174" s="206">
        <v>1</v>
      </c>
      <c r="D174" s="206">
        <v>0</v>
      </c>
      <c r="E174" s="206">
        <v>0</v>
      </c>
      <c r="F174" s="206">
        <v>0</v>
      </c>
      <c r="G174" s="206">
        <v>0</v>
      </c>
      <c r="H174" s="206">
        <v>0</v>
      </c>
      <c r="I174" s="218">
        <f t="shared" si="17"/>
        <v>3</v>
      </c>
      <c r="J174" s="30"/>
      <c r="K174" s="30"/>
      <c r="IE174" s="78"/>
    </row>
    <row r="175" spans="1:239" ht="12.75">
      <c r="A175" s="87" t="s">
        <v>326</v>
      </c>
      <c r="B175" s="206">
        <v>0</v>
      </c>
      <c r="C175" s="206">
        <v>2</v>
      </c>
      <c r="D175" s="206">
        <v>0</v>
      </c>
      <c r="E175" s="206">
        <v>0</v>
      </c>
      <c r="F175" s="206">
        <v>0</v>
      </c>
      <c r="G175" s="206">
        <v>0</v>
      </c>
      <c r="H175" s="206">
        <v>0</v>
      </c>
      <c r="I175" s="218">
        <f t="shared" si="17"/>
        <v>2</v>
      </c>
      <c r="J175" s="30"/>
      <c r="K175" s="30"/>
      <c r="IE175" s="78"/>
    </row>
    <row r="176" spans="1:239" ht="12.75">
      <c r="A176" s="30" t="s">
        <v>327</v>
      </c>
      <c r="B176" s="206">
        <v>0</v>
      </c>
      <c r="C176" s="206">
        <v>0</v>
      </c>
      <c r="D176" s="206">
        <v>1</v>
      </c>
      <c r="E176" s="206">
        <v>0</v>
      </c>
      <c r="F176" s="206">
        <v>0</v>
      </c>
      <c r="G176" s="206">
        <v>0</v>
      </c>
      <c r="H176" s="206">
        <v>0</v>
      </c>
      <c r="I176" s="218">
        <f t="shared" si="17"/>
        <v>1</v>
      </c>
      <c r="J176" s="30"/>
      <c r="K176" s="30"/>
      <c r="IE176" s="78"/>
    </row>
    <row r="177" spans="1:239" ht="13.5" thickBot="1">
      <c r="A177" s="87" t="s">
        <v>328</v>
      </c>
      <c r="B177" s="206">
        <v>1</v>
      </c>
      <c r="C177" s="206">
        <v>0</v>
      </c>
      <c r="D177" s="206">
        <v>0</v>
      </c>
      <c r="E177" s="206">
        <v>0</v>
      </c>
      <c r="F177" s="206">
        <v>0</v>
      </c>
      <c r="G177" s="206">
        <v>0</v>
      </c>
      <c r="H177" s="206">
        <v>0</v>
      </c>
      <c r="I177" s="218">
        <f t="shared" si="17"/>
        <v>1</v>
      </c>
      <c r="J177" s="30"/>
      <c r="K177" s="30"/>
      <c r="IE177" s="78"/>
    </row>
    <row r="178" spans="1:239" ht="13.5" thickBot="1">
      <c r="A178" s="36" t="s">
        <v>115</v>
      </c>
      <c r="B178" s="190">
        <f aca="true" t="shared" si="18" ref="B178:I178">SUM(B159:B177)</f>
        <v>129</v>
      </c>
      <c r="C178" s="190">
        <f t="shared" si="18"/>
        <v>126</v>
      </c>
      <c r="D178" s="190">
        <f t="shared" si="18"/>
        <v>83</v>
      </c>
      <c r="E178" s="190">
        <f t="shared" si="18"/>
        <v>30</v>
      </c>
      <c r="F178" s="190">
        <f t="shared" si="18"/>
        <v>30</v>
      </c>
      <c r="G178" s="190">
        <f t="shared" si="18"/>
        <v>12</v>
      </c>
      <c r="H178" s="190">
        <f t="shared" si="18"/>
        <v>5</v>
      </c>
      <c r="I178" s="190">
        <f t="shared" si="18"/>
        <v>415</v>
      </c>
      <c r="K178" s="30"/>
      <c r="IE178" s="78"/>
    </row>
    <row r="179" spans="1:15" s="1" customFormat="1" ht="12.75">
      <c r="A179" s="1" t="s">
        <v>8</v>
      </c>
      <c r="B179" s="277"/>
      <c r="C179" s="15"/>
      <c r="D179" s="7"/>
      <c r="E179" s="1" t="s">
        <v>136</v>
      </c>
      <c r="I179" s="76"/>
      <c r="O179" s="10"/>
    </row>
    <row r="181" spans="1:11" ht="18.75">
      <c r="A181" s="2" t="s">
        <v>330</v>
      </c>
      <c r="B181" s="75"/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1:11" ht="6.75" customHeight="1" thickBot="1">
      <c r="A182" s="1"/>
      <c r="B182" s="75"/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2:239" ht="13.5" thickBot="1">
      <c r="B183" s="307">
        <v>2013</v>
      </c>
      <c r="C183" s="307"/>
      <c r="D183" s="307"/>
      <c r="E183" s="307"/>
      <c r="F183" s="307"/>
      <c r="G183" s="307"/>
      <c r="H183" s="307"/>
      <c r="I183" s="307"/>
      <c r="J183" s="307"/>
      <c r="K183" s="307"/>
      <c r="L183" s="307"/>
      <c r="M183" s="307"/>
      <c r="N183" s="307"/>
      <c r="O183" s="307"/>
      <c r="IE183" s="78"/>
    </row>
    <row r="184" spans="1:255" s="30" customFormat="1" ht="26.25" thickBot="1">
      <c r="A184" s="211" t="s">
        <v>356</v>
      </c>
      <c r="B184" s="205" t="s">
        <v>297</v>
      </c>
      <c r="C184" s="205" t="s">
        <v>298</v>
      </c>
      <c r="D184" s="205" t="s">
        <v>299</v>
      </c>
      <c r="E184" s="205" t="s">
        <v>300</v>
      </c>
      <c r="F184" s="205" t="s">
        <v>301</v>
      </c>
      <c r="G184" s="205" t="s">
        <v>302</v>
      </c>
      <c r="H184" s="83" t="s">
        <v>303</v>
      </c>
      <c r="I184" s="83" t="s">
        <v>304</v>
      </c>
      <c r="J184" s="83" t="s">
        <v>305</v>
      </c>
      <c r="K184" s="83" t="s">
        <v>306</v>
      </c>
      <c r="L184" s="83" t="s">
        <v>307</v>
      </c>
      <c r="M184" s="83" t="s">
        <v>308</v>
      </c>
      <c r="N184" s="83" t="s">
        <v>309</v>
      </c>
      <c r="O184" s="83" t="s">
        <v>115</v>
      </c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</row>
    <row r="185" spans="1:239" ht="12.75">
      <c r="A185" s="84" t="s">
        <v>310</v>
      </c>
      <c r="B185" s="193">
        <v>0</v>
      </c>
      <c r="C185" s="193">
        <v>4</v>
      </c>
      <c r="D185" s="193">
        <v>5</v>
      </c>
      <c r="E185" s="193">
        <v>0</v>
      </c>
      <c r="F185" s="193">
        <v>0</v>
      </c>
      <c r="G185" s="193">
        <v>1</v>
      </c>
      <c r="H185" s="193">
        <v>0</v>
      </c>
      <c r="I185" s="193">
        <v>1</v>
      </c>
      <c r="J185" s="193">
        <v>2</v>
      </c>
      <c r="K185" s="193">
        <v>1</v>
      </c>
      <c r="L185" s="193">
        <v>1</v>
      </c>
      <c r="M185" s="193">
        <v>3</v>
      </c>
      <c r="N185" s="193">
        <v>2</v>
      </c>
      <c r="O185" s="194">
        <f>SUM(B185:N185)</f>
        <v>20</v>
      </c>
      <c r="IE185" s="78"/>
    </row>
    <row r="186" spans="1:239" ht="12.75">
      <c r="A186" s="87" t="s">
        <v>311</v>
      </c>
      <c r="B186" s="206">
        <v>0</v>
      </c>
      <c r="C186" s="206">
        <v>1</v>
      </c>
      <c r="D186" s="206">
        <v>1</v>
      </c>
      <c r="E186" s="206">
        <v>3</v>
      </c>
      <c r="F186" s="206">
        <v>1</v>
      </c>
      <c r="G186" s="206">
        <v>2</v>
      </c>
      <c r="H186" s="206">
        <v>2</v>
      </c>
      <c r="I186" s="206">
        <v>0</v>
      </c>
      <c r="J186" s="206">
        <v>1</v>
      </c>
      <c r="K186" s="206">
        <v>0</v>
      </c>
      <c r="L186" s="206">
        <v>1</v>
      </c>
      <c r="M186" s="206">
        <v>0</v>
      </c>
      <c r="N186" s="206">
        <v>1</v>
      </c>
      <c r="O186" s="207">
        <f aca="true" t="shared" si="19" ref="O186:O203">SUM(B186:N186)</f>
        <v>13</v>
      </c>
      <c r="IE186" s="78"/>
    </row>
    <row r="187" spans="1:239" ht="12.75">
      <c r="A187" s="87" t="s">
        <v>312</v>
      </c>
      <c r="B187" s="206">
        <v>2</v>
      </c>
      <c r="C187" s="206">
        <v>0</v>
      </c>
      <c r="D187" s="206">
        <v>2</v>
      </c>
      <c r="E187" s="206">
        <v>0</v>
      </c>
      <c r="F187" s="206">
        <v>1</v>
      </c>
      <c r="G187" s="206">
        <v>1</v>
      </c>
      <c r="H187" s="206">
        <v>3</v>
      </c>
      <c r="I187" s="206">
        <v>1</v>
      </c>
      <c r="J187" s="206">
        <v>1</v>
      </c>
      <c r="K187" s="206">
        <v>3</v>
      </c>
      <c r="L187" s="206">
        <v>0</v>
      </c>
      <c r="M187" s="206">
        <v>1</v>
      </c>
      <c r="N187" s="206">
        <v>0</v>
      </c>
      <c r="O187" s="207">
        <f t="shared" si="19"/>
        <v>15</v>
      </c>
      <c r="IE187" s="78"/>
    </row>
    <row r="188" spans="1:239" ht="12.75">
      <c r="A188" s="87" t="s">
        <v>313</v>
      </c>
      <c r="B188" s="206">
        <v>2</v>
      </c>
      <c r="C188" s="206">
        <v>2</v>
      </c>
      <c r="D188" s="206">
        <v>2</v>
      </c>
      <c r="E188" s="206">
        <v>1</v>
      </c>
      <c r="F188" s="206">
        <v>0</v>
      </c>
      <c r="G188" s="206">
        <v>2</v>
      </c>
      <c r="H188" s="206">
        <v>0</v>
      </c>
      <c r="I188" s="206">
        <v>2</v>
      </c>
      <c r="J188" s="206">
        <v>0</v>
      </c>
      <c r="K188" s="206">
        <v>2</v>
      </c>
      <c r="L188" s="206">
        <v>1</v>
      </c>
      <c r="M188" s="206">
        <v>1</v>
      </c>
      <c r="N188" s="206">
        <v>0</v>
      </c>
      <c r="O188" s="207">
        <f t="shared" si="19"/>
        <v>15</v>
      </c>
      <c r="IE188" s="78"/>
    </row>
    <row r="189" spans="1:239" ht="12.75">
      <c r="A189" s="87" t="s">
        <v>314</v>
      </c>
      <c r="B189" s="206">
        <v>1</v>
      </c>
      <c r="C189" s="206">
        <v>0</v>
      </c>
      <c r="D189" s="206">
        <v>0</v>
      </c>
      <c r="E189" s="206">
        <v>2</v>
      </c>
      <c r="F189" s="206">
        <v>2</v>
      </c>
      <c r="G189" s="206">
        <v>1</v>
      </c>
      <c r="H189" s="206">
        <v>2</v>
      </c>
      <c r="I189" s="206">
        <v>1</v>
      </c>
      <c r="J189" s="206">
        <v>0</v>
      </c>
      <c r="K189" s="206">
        <v>0</v>
      </c>
      <c r="L189" s="206">
        <v>0</v>
      </c>
      <c r="M189" s="206">
        <v>0</v>
      </c>
      <c r="N189" s="206">
        <v>1</v>
      </c>
      <c r="O189" s="207">
        <f t="shared" si="19"/>
        <v>10</v>
      </c>
      <c r="IE189" s="78"/>
    </row>
    <row r="190" spans="1:239" ht="12.75">
      <c r="A190" s="87" t="s">
        <v>315</v>
      </c>
      <c r="B190" s="206">
        <v>0</v>
      </c>
      <c r="C190" s="206">
        <v>0</v>
      </c>
      <c r="D190" s="206">
        <v>0</v>
      </c>
      <c r="E190" s="206">
        <v>1</v>
      </c>
      <c r="F190" s="206">
        <v>0</v>
      </c>
      <c r="G190" s="206">
        <v>0</v>
      </c>
      <c r="H190" s="206">
        <v>0</v>
      </c>
      <c r="I190" s="206">
        <v>0</v>
      </c>
      <c r="J190" s="206">
        <v>2</v>
      </c>
      <c r="K190" s="206">
        <v>1</v>
      </c>
      <c r="L190" s="206">
        <v>0</v>
      </c>
      <c r="M190" s="206">
        <v>0</v>
      </c>
      <c r="N190" s="206">
        <v>1</v>
      </c>
      <c r="O190" s="207">
        <f t="shared" si="19"/>
        <v>5</v>
      </c>
      <c r="IE190" s="78"/>
    </row>
    <row r="191" spans="1:239" ht="12.75">
      <c r="A191" s="87" t="s">
        <v>316</v>
      </c>
      <c r="B191" s="206">
        <v>1</v>
      </c>
      <c r="C191" s="206">
        <v>0</v>
      </c>
      <c r="D191" s="206">
        <v>0</v>
      </c>
      <c r="E191" s="206">
        <v>1</v>
      </c>
      <c r="F191" s="206">
        <v>0</v>
      </c>
      <c r="G191" s="206">
        <v>1</v>
      </c>
      <c r="H191" s="206">
        <v>0</v>
      </c>
      <c r="I191" s="206">
        <v>1</v>
      </c>
      <c r="J191" s="206">
        <v>1</v>
      </c>
      <c r="K191" s="206">
        <v>0</v>
      </c>
      <c r="L191" s="206">
        <v>0</v>
      </c>
      <c r="M191" s="206">
        <v>0</v>
      </c>
      <c r="N191" s="206">
        <v>0</v>
      </c>
      <c r="O191" s="207">
        <f t="shared" si="19"/>
        <v>5</v>
      </c>
      <c r="IE191" s="78"/>
    </row>
    <row r="192" spans="1:239" ht="12.75">
      <c r="A192" s="87" t="s">
        <v>317</v>
      </c>
      <c r="B192" s="206">
        <v>0</v>
      </c>
      <c r="C192" s="206">
        <v>0</v>
      </c>
      <c r="D192" s="206">
        <v>0</v>
      </c>
      <c r="E192" s="206">
        <v>1</v>
      </c>
      <c r="F192" s="206">
        <v>0</v>
      </c>
      <c r="G192" s="206">
        <v>0</v>
      </c>
      <c r="H192" s="206">
        <v>0</v>
      </c>
      <c r="I192" s="206">
        <v>1</v>
      </c>
      <c r="J192" s="206">
        <v>0</v>
      </c>
      <c r="K192" s="206">
        <v>0</v>
      </c>
      <c r="L192" s="206">
        <v>0</v>
      </c>
      <c r="M192" s="206">
        <v>0</v>
      </c>
      <c r="N192" s="206">
        <v>0</v>
      </c>
      <c r="O192" s="207">
        <f t="shared" si="19"/>
        <v>2</v>
      </c>
      <c r="IE192" s="78"/>
    </row>
    <row r="193" spans="1:239" ht="12.75">
      <c r="A193" s="87" t="s">
        <v>318</v>
      </c>
      <c r="B193" s="206">
        <v>4</v>
      </c>
      <c r="C193" s="206">
        <v>0</v>
      </c>
      <c r="D193" s="206">
        <v>0</v>
      </c>
      <c r="E193" s="206">
        <v>0</v>
      </c>
      <c r="F193" s="206">
        <v>0</v>
      </c>
      <c r="G193" s="206">
        <v>0</v>
      </c>
      <c r="H193" s="206">
        <v>1</v>
      </c>
      <c r="I193" s="206">
        <v>1</v>
      </c>
      <c r="J193" s="206">
        <v>0</v>
      </c>
      <c r="K193" s="206">
        <v>0</v>
      </c>
      <c r="L193" s="206">
        <v>2</v>
      </c>
      <c r="M193" s="206">
        <v>0</v>
      </c>
      <c r="N193" s="206">
        <v>0</v>
      </c>
      <c r="O193" s="207">
        <f t="shared" si="19"/>
        <v>8</v>
      </c>
      <c r="IE193" s="78"/>
    </row>
    <row r="194" spans="1:239" ht="12.75">
      <c r="A194" s="87" t="s">
        <v>319</v>
      </c>
      <c r="B194" s="206">
        <v>0</v>
      </c>
      <c r="C194" s="206">
        <v>0</v>
      </c>
      <c r="D194" s="206">
        <v>0</v>
      </c>
      <c r="E194" s="206">
        <v>0</v>
      </c>
      <c r="F194" s="206">
        <v>1</v>
      </c>
      <c r="G194" s="206">
        <v>0</v>
      </c>
      <c r="H194" s="206">
        <v>0</v>
      </c>
      <c r="I194" s="206">
        <v>0</v>
      </c>
      <c r="J194" s="206">
        <v>0</v>
      </c>
      <c r="K194" s="206">
        <v>0</v>
      </c>
      <c r="L194" s="206">
        <v>0</v>
      </c>
      <c r="M194" s="206">
        <v>1</v>
      </c>
      <c r="N194" s="206">
        <v>0</v>
      </c>
      <c r="O194" s="207">
        <f t="shared" si="19"/>
        <v>2</v>
      </c>
      <c r="IE194" s="78"/>
    </row>
    <row r="195" spans="1:239" ht="12.75">
      <c r="A195" s="87" t="s">
        <v>320</v>
      </c>
      <c r="B195" s="206">
        <v>1</v>
      </c>
      <c r="C195" s="206">
        <v>1</v>
      </c>
      <c r="D195" s="206">
        <v>0</v>
      </c>
      <c r="E195" s="206">
        <v>0</v>
      </c>
      <c r="F195" s="206">
        <v>1</v>
      </c>
      <c r="G195" s="206">
        <v>0</v>
      </c>
      <c r="H195" s="206">
        <v>0</v>
      </c>
      <c r="I195" s="206">
        <v>0</v>
      </c>
      <c r="J195" s="206">
        <v>0</v>
      </c>
      <c r="K195" s="206">
        <v>0</v>
      </c>
      <c r="L195" s="206">
        <v>0</v>
      </c>
      <c r="M195" s="206">
        <v>0</v>
      </c>
      <c r="N195" s="206">
        <v>0</v>
      </c>
      <c r="O195" s="207">
        <f t="shared" si="19"/>
        <v>3</v>
      </c>
      <c r="IE195" s="78"/>
    </row>
    <row r="196" spans="1:239" ht="12.75">
      <c r="A196" s="87" t="s">
        <v>321</v>
      </c>
      <c r="B196" s="206">
        <v>1</v>
      </c>
      <c r="C196" s="206">
        <v>1</v>
      </c>
      <c r="D196" s="206">
        <v>0</v>
      </c>
      <c r="E196" s="206">
        <v>0</v>
      </c>
      <c r="F196" s="206">
        <v>0</v>
      </c>
      <c r="G196" s="206">
        <v>0</v>
      </c>
      <c r="H196" s="206">
        <v>0</v>
      </c>
      <c r="I196" s="206">
        <v>0</v>
      </c>
      <c r="J196" s="206">
        <v>0</v>
      </c>
      <c r="K196" s="206">
        <v>0</v>
      </c>
      <c r="L196" s="206">
        <v>0</v>
      </c>
      <c r="M196" s="206">
        <v>0</v>
      </c>
      <c r="N196" s="206">
        <v>1</v>
      </c>
      <c r="O196" s="207">
        <f t="shared" si="19"/>
        <v>3</v>
      </c>
      <c r="IE196" s="78"/>
    </row>
    <row r="197" spans="1:239" ht="12.75">
      <c r="A197" s="87" t="s">
        <v>322</v>
      </c>
      <c r="B197" s="206">
        <v>0</v>
      </c>
      <c r="C197" s="206">
        <v>0</v>
      </c>
      <c r="D197" s="206">
        <v>0</v>
      </c>
      <c r="E197" s="206">
        <v>0</v>
      </c>
      <c r="F197" s="206">
        <v>0</v>
      </c>
      <c r="G197" s="206">
        <v>1</v>
      </c>
      <c r="H197" s="206">
        <v>0</v>
      </c>
      <c r="I197" s="206">
        <v>0</v>
      </c>
      <c r="J197" s="206">
        <v>0</v>
      </c>
      <c r="K197" s="206">
        <v>0</v>
      </c>
      <c r="L197" s="206">
        <v>0</v>
      </c>
      <c r="M197" s="206">
        <v>0</v>
      </c>
      <c r="N197" s="206">
        <v>0</v>
      </c>
      <c r="O197" s="207">
        <f t="shared" si="19"/>
        <v>1</v>
      </c>
      <c r="IE197" s="78"/>
    </row>
    <row r="198" spans="1:239" ht="12.75">
      <c r="A198" s="197" t="s">
        <v>323</v>
      </c>
      <c r="B198" s="206">
        <v>0</v>
      </c>
      <c r="C198" s="206">
        <v>1</v>
      </c>
      <c r="D198" s="206">
        <v>0</v>
      </c>
      <c r="E198" s="206">
        <v>0</v>
      </c>
      <c r="F198" s="206">
        <v>0</v>
      </c>
      <c r="G198" s="206">
        <v>0</v>
      </c>
      <c r="H198" s="206">
        <v>0</v>
      </c>
      <c r="I198" s="206">
        <v>0</v>
      </c>
      <c r="J198" s="206">
        <v>0</v>
      </c>
      <c r="K198" s="206">
        <v>0</v>
      </c>
      <c r="L198" s="206">
        <v>2</v>
      </c>
      <c r="M198" s="206">
        <v>0</v>
      </c>
      <c r="N198" s="206">
        <v>0</v>
      </c>
      <c r="O198" s="207">
        <f t="shared" si="19"/>
        <v>3</v>
      </c>
      <c r="IE198" s="78"/>
    </row>
    <row r="199" spans="1:239" ht="12.75">
      <c r="A199" s="87" t="s">
        <v>324</v>
      </c>
      <c r="B199" s="206">
        <v>1</v>
      </c>
      <c r="C199" s="206">
        <v>0</v>
      </c>
      <c r="D199" s="206">
        <v>0</v>
      </c>
      <c r="E199" s="206">
        <v>0</v>
      </c>
      <c r="F199" s="206">
        <v>3</v>
      </c>
      <c r="G199" s="206">
        <v>0</v>
      </c>
      <c r="H199" s="206">
        <v>0</v>
      </c>
      <c r="I199" s="206">
        <v>0</v>
      </c>
      <c r="J199" s="206">
        <v>0</v>
      </c>
      <c r="K199" s="206">
        <v>0</v>
      </c>
      <c r="L199" s="206">
        <v>0</v>
      </c>
      <c r="M199" s="206">
        <v>0</v>
      </c>
      <c r="N199" s="206">
        <v>0</v>
      </c>
      <c r="O199" s="207">
        <f t="shared" si="19"/>
        <v>4</v>
      </c>
      <c r="IE199" s="78"/>
    </row>
    <row r="200" spans="1:239" ht="12.75">
      <c r="A200" s="87" t="s">
        <v>325</v>
      </c>
      <c r="B200" s="206">
        <v>0</v>
      </c>
      <c r="C200" s="206">
        <v>1</v>
      </c>
      <c r="D200" s="206">
        <v>0</v>
      </c>
      <c r="E200" s="206">
        <v>0</v>
      </c>
      <c r="F200" s="206">
        <v>0</v>
      </c>
      <c r="G200" s="206">
        <v>0</v>
      </c>
      <c r="H200" s="206">
        <v>0</v>
      </c>
      <c r="I200" s="206">
        <v>0</v>
      </c>
      <c r="J200" s="206">
        <v>0</v>
      </c>
      <c r="K200" s="206">
        <v>0</v>
      </c>
      <c r="L200" s="206">
        <v>0</v>
      </c>
      <c r="M200" s="206">
        <v>0</v>
      </c>
      <c r="N200" s="206">
        <v>0</v>
      </c>
      <c r="O200" s="207">
        <f t="shared" si="19"/>
        <v>1</v>
      </c>
      <c r="IE200" s="78"/>
    </row>
    <row r="201" spans="1:239" ht="12.75">
      <c r="A201" s="87" t="s">
        <v>326</v>
      </c>
      <c r="B201" s="206">
        <v>0</v>
      </c>
      <c r="C201" s="206">
        <v>0</v>
      </c>
      <c r="D201" s="206">
        <v>0</v>
      </c>
      <c r="E201" s="206">
        <v>0</v>
      </c>
      <c r="F201" s="206">
        <v>0</v>
      </c>
      <c r="G201" s="206">
        <v>0</v>
      </c>
      <c r="H201" s="206">
        <v>0</v>
      </c>
      <c r="I201" s="206">
        <v>0</v>
      </c>
      <c r="J201" s="206">
        <v>0</v>
      </c>
      <c r="K201" s="206">
        <v>0</v>
      </c>
      <c r="L201" s="206">
        <v>0</v>
      </c>
      <c r="M201" s="206">
        <v>0</v>
      </c>
      <c r="N201" s="206">
        <v>0</v>
      </c>
      <c r="O201" s="207">
        <f t="shared" si="19"/>
        <v>0</v>
      </c>
      <c r="IE201" s="78"/>
    </row>
    <row r="202" spans="1:239" ht="12.75">
      <c r="A202" s="30" t="s">
        <v>327</v>
      </c>
      <c r="B202" s="206">
        <v>0</v>
      </c>
      <c r="C202" s="206">
        <v>0</v>
      </c>
      <c r="D202" s="206">
        <v>1</v>
      </c>
      <c r="E202" s="206">
        <v>0</v>
      </c>
      <c r="F202" s="206">
        <v>0</v>
      </c>
      <c r="G202" s="206">
        <v>0</v>
      </c>
      <c r="H202" s="206">
        <v>0</v>
      </c>
      <c r="I202" s="206">
        <v>0</v>
      </c>
      <c r="J202" s="206">
        <v>0</v>
      </c>
      <c r="K202" s="206">
        <v>0</v>
      </c>
      <c r="L202" s="206">
        <v>0</v>
      </c>
      <c r="M202" s="206">
        <v>0</v>
      </c>
      <c r="N202" s="206">
        <v>0</v>
      </c>
      <c r="O202" s="207">
        <f t="shared" si="19"/>
        <v>1</v>
      </c>
      <c r="IE202" s="78"/>
    </row>
    <row r="203" spans="1:239" ht="13.5" thickBot="1">
      <c r="A203" s="87" t="s">
        <v>328</v>
      </c>
      <c r="B203" s="208">
        <v>0</v>
      </c>
      <c r="C203" s="208">
        <v>0</v>
      </c>
      <c r="D203" s="208">
        <v>0</v>
      </c>
      <c r="E203" s="208">
        <v>0</v>
      </c>
      <c r="F203" s="208">
        <v>0</v>
      </c>
      <c r="G203" s="208">
        <v>0</v>
      </c>
      <c r="H203" s="208">
        <v>0</v>
      </c>
      <c r="I203" s="208">
        <v>0</v>
      </c>
      <c r="J203" s="208">
        <v>0</v>
      </c>
      <c r="K203" s="208">
        <v>0</v>
      </c>
      <c r="L203" s="208">
        <v>0</v>
      </c>
      <c r="M203" s="208">
        <v>0</v>
      </c>
      <c r="N203" s="208">
        <v>0</v>
      </c>
      <c r="O203" s="209">
        <f t="shared" si="19"/>
        <v>0</v>
      </c>
      <c r="IE203" s="78"/>
    </row>
    <row r="204" spans="1:239" ht="13.5" thickBot="1">
      <c r="A204" s="36" t="s">
        <v>115</v>
      </c>
      <c r="B204" s="213">
        <f aca="true" t="shared" si="20" ref="B204:I204">SUM(B185:B203)</f>
        <v>13</v>
      </c>
      <c r="C204" s="213">
        <f t="shared" si="20"/>
        <v>11</v>
      </c>
      <c r="D204" s="213">
        <f t="shared" si="20"/>
        <v>11</v>
      </c>
      <c r="E204" s="213">
        <f t="shared" si="20"/>
        <v>9</v>
      </c>
      <c r="F204" s="213">
        <f t="shared" si="20"/>
        <v>9</v>
      </c>
      <c r="G204" s="213">
        <f t="shared" si="20"/>
        <v>9</v>
      </c>
      <c r="H204" s="213">
        <f t="shared" si="20"/>
        <v>8</v>
      </c>
      <c r="I204" s="213">
        <f t="shared" si="20"/>
        <v>8</v>
      </c>
      <c r="J204" s="213">
        <f aca="true" t="shared" si="21" ref="J204:O204">SUM(J185:J203)</f>
        <v>7</v>
      </c>
      <c r="K204" s="213">
        <f t="shared" si="21"/>
        <v>7</v>
      </c>
      <c r="L204" s="213">
        <f t="shared" si="21"/>
        <v>7</v>
      </c>
      <c r="M204" s="213">
        <f t="shared" si="21"/>
        <v>6</v>
      </c>
      <c r="N204" s="213">
        <f t="shared" si="21"/>
        <v>6</v>
      </c>
      <c r="O204" s="213">
        <f t="shared" si="21"/>
        <v>111</v>
      </c>
      <c r="IE204" s="78"/>
    </row>
    <row r="205" spans="1:15" s="1" customFormat="1" ht="12.75">
      <c r="A205" s="1" t="s">
        <v>8</v>
      </c>
      <c r="B205" s="277"/>
      <c r="C205" s="15"/>
      <c r="D205" s="7"/>
      <c r="E205" s="1" t="s">
        <v>136</v>
      </c>
      <c r="I205" s="76"/>
      <c r="O205" s="10"/>
    </row>
  </sheetData>
  <sheetProtection/>
  <mergeCells count="11">
    <mergeCell ref="B183:O183"/>
    <mergeCell ref="A131:H131"/>
    <mergeCell ref="A10:N10"/>
    <mergeCell ref="A105:G105"/>
    <mergeCell ref="A48:G48"/>
    <mergeCell ref="A83:G83"/>
    <mergeCell ref="A3:N3"/>
    <mergeCell ref="A23:I23"/>
    <mergeCell ref="A35:I35"/>
    <mergeCell ref="A61:I61"/>
    <mergeCell ref="B157:I1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8.421875" style="127" customWidth="1"/>
    <col min="3" max="3" width="13.28125" style="1" customWidth="1"/>
    <col min="4" max="4" width="12.57421875" style="1" customWidth="1"/>
    <col min="5" max="5" width="12.140625" style="1" customWidth="1"/>
    <col min="6" max="6" width="12.421875" style="1" customWidth="1"/>
    <col min="7" max="7" width="12.8515625" style="1" customWidth="1"/>
    <col min="8" max="8" width="12.7109375" style="1" customWidth="1"/>
    <col min="9" max="10" width="12.57421875" style="1" customWidth="1"/>
    <col min="11" max="11" width="12.28125" style="1" customWidth="1"/>
    <col min="12" max="12" width="12.57421875" style="1" customWidth="1"/>
    <col min="13" max="13" width="13.00390625" style="1" customWidth="1"/>
    <col min="14" max="14" width="12.8515625" style="1" customWidth="1"/>
    <col min="15" max="15" width="14.140625" style="155" bestFit="1" customWidth="1"/>
    <col min="16" max="16" width="11.8515625" style="128" customWidth="1"/>
    <col min="17" max="17" width="9.140625" style="30" customWidth="1"/>
    <col min="18" max="16384" width="9.140625" style="1" customWidth="1"/>
  </cols>
  <sheetData>
    <row r="1" spans="1:15" ht="19.5" customHeight="1">
      <c r="A1" s="126" t="s">
        <v>360</v>
      </c>
      <c r="O1" s="7"/>
    </row>
    <row r="2" ht="12.75">
      <c r="A2" s="1" t="s">
        <v>8</v>
      </c>
    </row>
    <row r="3" ht="6.75" customHeight="1" thickBot="1"/>
    <row r="4" spans="2:16" ht="13.5" customHeight="1" thickBot="1">
      <c r="B4" s="184"/>
      <c r="C4" s="307">
        <v>2013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</row>
    <row r="5" spans="1:17" ht="21.75" thickBot="1">
      <c r="A5" s="3"/>
      <c r="B5" s="38"/>
      <c r="C5" s="180" t="s">
        <v>137</v>
      </c>
      <c r="D5" s="180" t="s">
        <v>138</v>
      </c>
      <c r="E5" s="180" t="s">
        <v>11</v>
      </c>
      <c r="F5" s="180" t="s">
        <v>12</v>
      </c>
      <c r="G5" s="180" t="s">
        <v>13</v>
      </c>
      <c r="H5" s="180" t="s">
        <v>14</v>
      </c>
      <c r="I5" s="180" t="s">
        <v>15</v>
      </c>
      <c r="J5" s="180" t="s">
        <v>139</v>
      </c>
      <c r="K5" s="180" t="s">
        <v>140</v>
      </c>
      <c r="L5" s="180" t="s">
        <v>141</v>
      </c>
      <c r="M5" s="180" t="s">
        <v>142</v>
      </c>
      <c r="N5" s="180" t="s">
        <v>143</v>
      </c>
      <c r="O5" s="77" t="s">
        <v>93</v>
      </c>
      <c r="P5" s="77" t="s">
        <v>21</v>
      </c>
      <c r="Q5" s="1"/>
    </row>
    <row r="6" spans="1:17" ht="32.25" thickBot="1">
      <c r="A6" s="338" t="s">
        <v>22</v>
      </c>
      <c r="B6" s="29" t="s">
        <v>23</v>
      </c>
      <c r="C6" s="129">
        <f>C7+C17+C25+C34+C51+C92+C95</f>
        <v>39942819146</v>
      </c>
      <c r="D6" s="129">
        <f aca="true" t="shared" si="0" ref="D6:N6">D7+D17+D25+D34+D51+D92+D95</f>
        <v>38479127750</v>
      </c>
      <c r="E6" s="129">
        <f t="shared" si="0"/>
        <v>35101837459</v>
      </c>
      <c r="F6" s="129">
        <f t="shared" si="0"/>
        <v>50940113333</v>
      </c>
      <c r="G6" s="129">
        <f t="shared" si="0"/>
        <v>48067866784</v>
      </c>
      <c r="H6" s="129">
        <f t="shared" si="0"/>
        <v>37745537625</v>
      </c>
      <c r="I6" s="129">
        <f t="shared" si="0"/>
        <v>41932795482</v>
      </c>
      <c r="J6" s="129">
        <f t="shared" si="0"/>
        <v>34874715030</v>
      </c>
      <c r="K6" s="129">
        <f t="shared" si="0"/>
        <v>40467785317</v>
      </c>
      <c r="L6" s="129">
        <f t="shared" si="0"/>
        <v>30848422801</v>
      </c>
      <c r="M6" s="129">
        <f t="shared" si="0"/>
        <v>23850014691</v>
      </c>
      <c r="N6" s="129">
        <f t="shared" si="0"/>
        <v>30637865829</v>
      </c>
      <c r="O6" s="129">
        <f>SUM(C6:N6)</f>
        <v>452888901247</v>
      </c>
      <c r="P6" s="130">
        <f>P7+P17+P25+P34+P51+P92+P95</f>
        <v>1</v>
      </c>
      <c r="Q6" s="1"/>
    </row>
    <row r="7" spans="1:17" ht="13.5" thickBot="1">
      <c r="A7" s="339"/>
      <c r="B7" s="288" t="s">
        <v>129</v>
      </c>
      <c r="C7" s="289">
        <f>SUM(C8:C16)</f>
        <v>549310839</v>
      </c>
      <c r="D7" s="289">
        <f aca="true" t="shared" si="1" ref="D7:O7">SUM(D8:D16)</f>
        <v>1927161876</v>
      </c>
      <c r="E7" s="289">
        <f t="shared" si="1"/>
        <v>668411451</v>
      </c>
      <c r="F7" s="289">
        <f t="shared" si="1"/>
        <v>587534400</v>
      </c>
      <c r="G7" s="289">
        <f t="shared" si="1"/>
        <v>445222521</v>
      </c>
      <c r="H7" s="289">
        <f t="shared" si="1"/>
        <v>629164004</v>
      </c>
      <c r="I7" s="289">
        <f t="shared" si="1"/>
        <v>286687456</v>
      </c>
      <c r="J7" s="289">
        <f t="shared" si="1"/>
        <v>171477400</v>
      </c>
      <c r="K7" s="289">
        <f t="shared" si="1"/>
        <v>72309507</v>
      </c>
      <c r="L7" s="289">
        <f t="shared" si="1"/>
        <v>404473722</v>
      </c>
      <c r="M7" s="289">
        <f t="shared" si="1"/>
        <v>250037974</v>
      </c>
      <c r="N7" s="289">
        <f t="shared" si="1"/>
        <v>12956015</v>
      </c>
      <c r="O7" s="289">
        <f t="shared" si="1"/>
        <v>6004747165</v>
      </c>
      <c r="P7" s="290">
        <f>O7/O6</f>
        <v>0.013258764232168907</v>
      </c>
      <c r="Q7" s="1"/>
    </row>
    <row r="8" spans="1:16" s="5" customFormat="1" ht="15.75" customHeight="1">
      <c r="A8" s="339"/>
      <c r="B8" s="164" t="s">
        <v>49</v>
      </c>
      <c r="C8" s="22">
        <v>142892305</v>
      </c>
      <c r="D8" s="22">
        <v>1070408318</v>
      </c>
      <c r="E8" s="22">
        <v>566765720</v>
      </c>
      <c r="F8" s="22">
        <v>70600000</v>
      </c>
      <c r="G8" s="22">
        <v>370643085</v>
      </c>
      <c r="H8" s="22">
        <v>352125970</v>
      </c>
      <c r="I8" s="22">
        <v>277351346</v>
      </c>
      <c r="J8" s="22">
        <v>39969883</v>
      </c>
      <c r="K8" s="22">
        <v>27637211</v>
      </c>
      <c r="L8" s="22">
        <v>234216883</v>
      </c>
      <c r="M8" s="22">
        <v>68251762</v>
      </c>
      <c r="N8" s="22">
        <v>9269227</v>
      </c>
      <c r="O8" s="157">
        <f aca="true" t="shared" si="2" ref="O8:O16">SUM(C8:N8)</f>
        <v>3230131710</v>
      </c>
      <c r="P8" s="115">
        <f>O8/O$7</f>
        <v>0.5379296781765498</v>
      </c>
    </row>
    <row r="9" spans="1:16" s="5" customFormat="1" ht="15.75" customHeight="1">
      <c r="A9" s="339"/>
      <c r="B9" s="164" t="s">
        <v>52</v>
      </c>
      <c r="C9" s="22">
        <v>230278103</v>
      </c>
      <c r="D9" s="22">
        <v>151007600</v>
      </c>
      <c r="E9" s="22">
        <v>845000</v>
      </c>
      <c r="F9" s="22">
        <v>393753620</v>
      </c>
      <c r="G9" s="22">
        <v>18046307</v>
      </c>
      <c r="H9" s="22">
        <v>128631168</v>
      </c>
      <c r="I9" s="22">
        <v>1596595</v>
      </c>
      <c r="J9" s="22">
        <v>4750000</v>
      </c>
      <c r="K9" s="22">
        <v>30781631</v>
      </c>
      <c r="L9" s="22">
        <v>16000294</v>
      </c>
      <c r="M9" s="22">
        <v>125714338</v>
      </c>
      <c r="N9" s="22">
        <v>688666</v>
      </c>
      <c r="O9" s="157">
        <f t="shared" si="2"/>
        <v>1102093322</v>
      </c>
      <c r="P9" s="115">
        <f aca="true" t="shared" si="3" ref="P9:P16">O9/O$7</f>
        <v>0.18353700692408753</v>
      </c>
    </row>
    <row r="10" spans="1:16" s="5" customFormat="1" ht="15.75" customHeight="1">
      <c r="A10" s="339"/>
      <c r="B10" s="164" t="s">
        <v>72</v>
      </c>
      <c r="C10" s="22">
        <v>134464784</v>
      </c>
      <c r="D10" s="22">
        <v>269998500</v>
      </c>
      <c r="E10" s="22">
        <v>82225731</v>
      </c>
      <c r="F10" s="22">
        <v>81300000</v>
      </c>
      <c r="G10" s="22">
        <v>53700000</v>
      </c>
      <c r="H10" s="22">
        <v>5803297</v>
      </c>
      <c r="I10" s="22">
        <v>810187</v>
      </c>
      <c r="J10" s="22">
        <v>49430964</v>
      </c>
      <c r="K10" s="22"/>
      <c r="L10" s="22">
        <v>52000000</v>
      </c>
      <c r="M10" s="22">
        <v>626400</v>
      </c>
      <c r="N10" s="22">
        <v>0</v>
      </c>
      <c r="O10" s="157">
        <f t="shared" si="2"/>
        <v>730359863</v>
      </c>
      <c r="P10" s="115">
        <f t="shared" si="3"/>
        <v>0.12163041056200741</v>
      </c>
    </row>
    <row r="11" spans="1:16" s="5" customFormat="1" ht="15.75" customHeight="1">
      <c r="A11" s="339"/>
      <c r="B11" s="164" t="s">
        <v>62</v>
      </c>
      <c r="C11" s="22">
        <v>6550000</v>
      </c>
      <c r="D11" s="22">
        <v>370106986</v>
      </c>
      <c r="E11" s="22">
        <v>0</v>
      </c>
      <c r="F11" s="22">
        <v>33061584</v>
      </c>
      <c r="G11" s="22">
        <v>2509577</v>
      </c>
      <c r="H11" s="22">
        <v>109200000</v>
      </c>
      <c r="I11" s="22">
        <v>5922566</v>
      </c>
      <c r="J11" s="22">
        <v>53500915</v>
      </c>
      <c r="K11" s="22">
        <v>11257299</v>
      </c>
      <c r="L11" s="22">
        <v>101875730</v>
      </c>
      <c r="M11" s="22">
        <v>0</v>
      </c>
      <c r="N11" s="22">
        <v>0</v>
      </c>
      <c r="O11" s="157">
        <f t="shared" si="2"/>
        <v>693984657</v>
      </c>
      <c r="P11" s="115">
        <f t="shared" si="3"/>
        <v>0.11557266907839907</v>
      </c>
    </row>
    <row r="12" spans="1:16" s="5" customFormat="1" ht="15.75" customHeight="1">
      <c r="A12" s="339"/>
      <c r="B12" s="164" t="s">
        <v>68</v>
      </c>
      <c r="C12" s="22">
        <v>32900000</v>
      </c>
      <c r="D12" s="22">
        <v>12606000</v>
      </c>
      <c r="E12" s="22">
        <v>0</v>
      </c>
      <c r="F12" s="22">
        <v>5900000</v>
      </c>
      <c r="G12" s="22">
        <v>0</v>
      </c>
      <c r="H12" s="22">
        <v>22275000</v>
      </c>
      <c r="I12" s="22">
        <v>0</v>
      </c>
      <c r="J12" s="22">
        <v>20430221</v>
      </c>
      <c r="K12" s="22"/>
      <c r="L12" s="22">
        <v>0</v>
      </c>
      <c r="M12" s="22">
        <v>20430000</v>
      </c>
      <c r="N12" s="22">
        <v>0</v>
      </c>
      <c r="O12" s="157">
        <f t="shared" si="2"/>
        <v>114541221</v>
      </c>
      <c r="P12" s="115">
        <f t="shared" si="3"/>
        <v>0.01907511138314514</v>
      </c>
    </row>
    <row r="13" spans="1:16" s="5" customFormat="1" ht="15.75" customHeight="1">
      <c r="A13" s="339"/>
      <c r="B13" s="164" t="s">
        <v>71</v>
      </c>
      <c r="C13" s="22">
        <v>0</v>
      </c>
      <c r="D13" s="22">
        <v>53034472</v>
      </c>
      <c r="E13" s="22">
        <v>18575000</v>
      </c>
      <c r="F13" s="22">
        <v>2600000</v>
      </c>
      <c r="G13" s="22">
        <v>0</v>
      </c>
      <c r="H13" s="22">
        <v>769937</v>
      </c>
      <c r="I13" s="22">
        <v>642923</v>
      </c>
      <c r="J13" s="22">
        <v>3395417</v>
      </c>
      <c r="K13" s="22">
        <v>2329197</v>
      </c>
      <c r="L13" s="22">
        <v>380815</v>
      </c>
      <c r="M13" s="22">
        <v>0</v>
      </c>
      <c r="N13" s="22">
        <v>341211</v>
      </c>
      <c r="O13" s="157">
        <f t="shared" si="2"/>
        <v>82068972</v>
      </c>
      <c r="P13" s="115">
        <f t="shared" si="3"/>
        <v>0.013667348473613877</v>
      </c>
    </row>
    <row r="14" spans="1:16" s="5" customFormat="1" ht="15.75" customHeight="1">
      <c r="A14" s="339"/>
      <c r="B14" s="164" t="s">
        <v>123</v>
      </c>
      <c r="C14" s="22"/>
      <c r="D14" s="22"/>
      <c r="E14" s="22"/>
      <c r="F14" s="22"/>
      <c r="G14" s="22"/>
      <c r="H14" s="22"/>
      <c r="I14" s="22"/>
      <c r="J14" s="22"/>
      <c r="K14" s="22"/>
      <c r="L14" s="22">
        <v>0</v>
      </c>
      <c r="M14" s="22">
        <v>35015474</v>
      </c>
      <c r="N14" s="22">
        <v>2190250</v>
      </c>
      <c r="O14" s="157">
        <f t="shared" si="2"/>
        <v>37205724</v>
      </c>
      <c r="P14" s="115">
        <f t="shared" si="3"/>
        <v>0.006196051720022753</v>
      </c>
    </row>
    <row r="15" spans="1:16" s="5" customFormat="1" ht="15.75" customHeight="1">
      <c r="A15" s="339"/>
      <c r="B15" s="164" t="s">
        <v>76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10358632</v>
      </c>
      <c r="I15" s="22">
        <v>363839</v>
      </c>
      <c r="J15" s="22">
        <v>0</v>
      </c>
      <c r="K15" s="22">
        <v>304169</v>
      </c>
      <c r="L15" s="22">
        <v>0</v>
      </c>
      <c r="M15" s="22">
        <v>0</v>
      </c>
      <c r="N15" s="22">
        <v>4869</v>
      </c>
      <c r="O15" s="157">
        <f t="shared" si="2"/>
        <v>11031509</v>
      </c>
      <c r="P15" s="115">
        <f t="shared" si="3"/>
        <v>0.0018371313057608148</v>
      </c>
    </row>
    <row r="16" spans="1:16" s="5" customFormat="1" ht="15.75" customHeight="1" thickBot="1">
      <c r="A16" s="339"/>
      <c r="B16" s="164" t="s">
        <v>87</v>
      </c>
      <c r="C16" s="22">
        <v>2225647</v>
      </c>
      <c r="D16" s="22">
        <v>0</v>
      </c>
      <c r="E16" s="22">
        <v>0</v>
      </c>
      <c r="F16" s="22">
        <v>319196</v>
      </c>
      <c r="G16" s="22">
        <v>323552</v>
      </c>
      <c r="H16" s="22">
        <v>0</v>
      </c>
      <c r="I16" s="22">
        <v>0</v>
      </c>
      <c r="J16" s="22">
        <v>0</v>
      </c>
      <c r="K16" s="22"/>
      <c r="L16" s="22">
        <v>0</v>
      </c>
      <c r="M16" s="22">
        <v>0</v>
      </c>
      <c r="N16" s="22">
        <v>461792</v>
      </c>
      <c r="O16" s="157">
        <f t="shared" si="2"/>
        <v>3330187</v>
      </c>
      <c r="P16" s="115">
        <f t="shared" si="3"/>
        <v>0.0005545923764135705</v>
      </c>
    </row>
    <row r="17" spans="1:17" ht="15.75" customHeight="1" thickBot="1">
      <c r="A17" s="339"/>
      <c r="B17" s="251" t="s">
        <v>130</v>
      </c>
      <c r="C17" s="254">
        <f>SUM(C18:C24)</f>
        <v>63823049</v>
      </c>
      <c r="D17" s="254">
        <f aca="true" t="shared" si="4" ref="D17:O17">SUM(D18:D24)</f>
        <v>43274619</v>
      </c>
      <c r="E17" s="254">
        <f t="shared" si="4"/>
        <v>17500982</v>
      </c>
      <c r="F17" s="254">
        <f t="shared" si="4"/>
        <v>40423607</v>
      </c>
      <c r="G17" s="254">
        <f t="shared" si="4"/>
        <v>17425903</v>
      </c>
      <c r="H17" s="254">
        <f t="shared" si="4"/>
        <v>19166053</v>
      </c>
      <c r="I17" s="254">
        <f t="shared" si="4"/>
        <v>23728686</v>
      </c>
      <c r="J17" s="254">
        <f t="shared" si="4"/>
        <v>22883</v>
      </c>
      <c r="K17" s="254">
        <f t="shared" si="4"/>
        <v>11063390</v>
      </c>
      <c r="L17" s="254">
        <f t="shared" si="4"/>
        <v>6833661</v>
      </c>
      <c r="M17" s="254">
        <f t="shared" si="4"/>
        <v>384380</v>
      </c>
      <c r="N17" s="254">
        <f t="shared" si="4"/>
        <v>2293252</v>
      </c>
      <c r="O17" s="254">
        <f t="shared" si="4"/>
        <v>245940465</v>
      </c>
      <c r="P17" s="291">
        <f>O17/O6</f>
        <v>0.0005430481169284983</v>
      </c>
      <c r="Q17" s="1"/>
    </row>
    <row r="18" spans="1:16" s="5" customFormat="1" ht="15.75" customHeight="1">
      <c r="A18" s="339"/>
      <c r="B18" s="164" t="s">
        <v>63</v>
      </c>
      <c r="C18" s="22">
        <v>0</v>
      </c>
      <c r="D18" s="22">
        <v>42714452</v>
      </c>
      <c r="E18" s="22">
        <v>17500982</v>
      </c>
      <c r="F18" s="22">
        <v>40423607</v>
      </c>
      <c r="G18" s="22">
        <v>7125903</v>
      </c>
      <c r="H18" s="22">
        <v>19166053</v>
      </c>
      <c r="I18" s="22">
        <v>23452158</v>
      </c>
      <c r="J18" s="22">
        <v>22883</v>
      </c>
      <c r="K18" s="22">
        <v>10224478</v>
      </c>
      <c r="L18" s="22">
        <v>6833661</v>
      </c>
      <c r="M18" s="22">
        <v>384380</v>
      </c>
      <c r="N18" s="22">
        <v>2293252</v>
      </c>
      <c r="O18" s="157">
        <f aca="true" t="shared" si="5" ref="O18:O24">SUM(C18:N18)</f>
        <v>170141809</v>
      </c>
      <c r="P18" s="115">
        <f>O18/O$17</f>
        <v>0.691800794147478</v>
      </c>
    </row>
    <row r="19" spans="1:16" s="5" customFormat="1" ht="15.75" customHeight="1">
      <c r="A19" s="339"/>
      <c r="B19" s="164" t="s">
        <v>100</v>
      </c>
      <c r="C19" s="22">
        <v>51600000</v>
      </c>
      <c r="D19" s="22">
        <v>0</v>
      </c>
      <c r="E19" s="22">
        <v>0</v>
      </c>
      <c r="F19" s="22">
        <v>0</v>
      </c>
      <c r="G19" s="22">
        <v>10300000</v>
      </c>
      <c r="H19" s="22">
        <v>0</v>
      </c>
      <c r="I19" s="22">
        <v>0</v>
      </c>
      <c r="J19" s="22">
        <v>0</v>
      </c>
      <c r="K19" s="22"/>
      <c r="L19" s="22">
        <v>0</v>
      </c>
      <c r="M19" s="22">
        <v>0</v>
      </c>
      <c r="N19" s="22">
        <v>0</v>
      </c>
      <c r="O19" s="157">
        <f t="shared" si="5"/>
        <v>61900000</v>
      </c>
      <c r="P19" s="115">
        <f aca="true" t="shared" si="6" ref="P19:P24">O19/O$17</f>
        <v>0.2516869275659863</v>
      </c>
    </row>
    <row r="20" spans="1:16" s="5" customFormat="1" ht="15.75" customHeight="1">
      <c r="A20" s="339"/>
      <c r="B20" s="164" t="s">
        <v>99</v>
      </c>
      <c r="C20" s="22">
        <v>12223049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/>
      <c r="L20" s="22">
        <v>0</v>
      </c>
      <c r="M20" s="22">
        <v>0</v>
      </c>
      <c r="N20" s="22">
        <v>0</v>
      </c>
      <c r="O20" s="157">
        <f t="shared" si="5"/>
        <v>12223049</v>
      </c>
      <c r="P20" s="115">
        <f t="shared" si="6"/>
        <v>0.049699218873966104</v>
      </c>
    </row>
    <row r="21" spans="1:16" s="5" customFormat="1" ht="15.75" customHeight="1">
      <c r="A21" s="339"/>
      <c r="B21" s="164" t="s">
        <v>77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838912</v>
      </c>
      <c r="L21" s="22">
        <v>0</v>
      </c>
      <c r="M21" s="22">
        <v>0</v>
      </c>
      <c r="N21" s="22">
        <v>0</v>
      </c>
      <c r="O21" s="157">
        <f t="shared" si="5"/>
        <v>838912</v>
      </c>
      <c r="P21" s="115">
        <f t="shared" si="6"/>
        <v>0.003411036894640335</v>
      </c>
    </row>
    <row r="22" spans="1:16" s="5" customFormat="1" ht="15.75" customHeight="1">
      <c r="A22" s="339"/>
      <c r="B22" s="164" t="s">
        <v>80</v>
      </c>
      <c r="C22" s="22">
        <v>0</v>
      </c>
      <c r="D22" s="22">
        <v>450224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/>
      <c r="L22" s="22">
        <v>0</v>
      </c>
      <c r="M22" s="22">
        <v>0</v>
      </c>
      <c r="N22" s="22">
        <v>0</v>
      </c>
      <c r="O22" s="157">
        <f t="shared" si="5"/>
        <v>450224</v>
      </c>
      <c r="P22" s="115">
        <f t="shared" si="6"/>
        <v>0.001830621894611771</v>
      </c>
    </row>
    <row r="23" spans="1:16" s="5" customFormat="1" ht="15.75" customHeight="1">
      <c r="A23" s="339"/>
      <c r="B23" s="164" t="s">
        <v>98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276528</v>
      </c>
      <c r="J23" s="22">
        <v>0</v>
      </c>
      <c r="K23" s="22"/>
      <c r="L23" s="22">
        <v>0</v>
      </c>
      <c r="M23" s="22">
        <v>0</v>
      </c>
      <c r="N23" s="22">
        <v>0</v>
      </c>
      <c r="O23" s="157">
        <f t="shared" si="5"/>
        <v>276528</v>
      </c>
      <c r="P23" s="115">
        <f t="shared" si="6"/>
        <v>0.0011243696721480948</v>
      </c>
    </row>
    <row r="24" spans="1:16" s="5" customFormat="1" ht="15.75" customHeight="1" thickBot="1">
      <c r="A24" s="339"/>
      <c r="B24" s="164" t="s">
        <v>97</v>
      </c>
      <c r="C24" s="22">
        <v>0</v>
      </c>
      <c r="D24" s="22">
        <v>109943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/>
      <c r="L24" s="22">
        <v>0</v>
      </c>
      <c r="M24" s="22">
        <v>0</v>
      </c>
      <c r="N24" s="22">
        <v>0</v>
      </c>
      <c r="O24" s="157">
        <f t="shared" si="5"/>
        <v>109943</v>
      </c>
      <c r="P24" s="115">
        <f t="shared" si="6"/>
        <v>0.00044703095116942226</v>
      </c>
    </row>
    <row r="25" spans="1:17" ht="15.75" customHeight="1" thickBot="1">
      <c r="A25" s="339"/>
      <c r="B25" s="288" t="s">
        <v>131</v>
      </c>
      <c r="C25" s="254">
        <f>SUM(C26:C33)</f>
        <v>2177713124</v>
      </c>
      <c r="D25" s="254">
        <f aca="true" t="shared" si="7" ref="D25:O25">SUM(D26:D33)</f>
        <v>2006707633</v>
      </c>
      <c r="E25" s="254">
        <f t="shared" si="7"/>
        <v>3132450009</v>
      </c>
      <c r="F25" s="254">
        <f t="shared" si="7"/>
        <v>2510366817</v>
      </c>
      <c r="G25" s="254">
        <f t="shared" si="7"/>
        <v>3528380237</v>
      </c>
      <c r="H25" s="254">
        <f t="shared" si="7"/>
        <v>2118769195</v>
      </c>
      <c r="I25" s="254">
        <f t="shared" si="7"/>
        <v>4025259049</v>
      </c>
      <c r="J25" s="254">
        <f t="shared" si="7"/>
        <v>2353291249</v>
      </c>
      <c r="K25" s="254">
        <f t="shared" si="7"/>
        <v>2349456756</v>
      </c>
      <c r="L25" s="254">
        <f t="shared" si="7"/>
        <v>2691629973</v>
      </c>
      <c r="M25" s="254">
        <f t="shared" si="7"/>
        <v>2441809739</v>
      </c>
      <c r="N25" s="254">
        <f t="shared" si="7"/>
        <v>2111887603</v>
      </c>
      <c r="O25" s="254">
        <f t="shared" si="7"/>
        <v>31447721384</v>
      </c>
      <c r="P25" s="291">
        <f>O25/O6</f>
        <v>0.06943804826616584</v>
      </c>
      <c r="Q25" s="1"/>
    </row>
    <row r="26" spans="1:16" s="5" customFormat="1" ht="15.75" customHeight="1">
      <c r="A26" s="339"/>
      <c r="B26" s="164" t="s">
        <v>27</v>
      </c>
      <c r="C26" s="22">
        <v>1407449406</v>
      </c>
      <c r="D26" s="22">
        <v>1696795252</v>
      </c>
      <c r="E26" s="22">
        <v>2200104098</v>
      </c>
      <c r="F26" s="22">
        <v>1798373264</v>
      </c>
      <c r="G26" s="22">
        <v>2379772074</v>
      </c>
      <c r="H26" s="22">
        <v>1929858150</v>
      </c>
      <c r="I26" s="22">
        <v>2354445731</v>
      </c>
      <c r="J26" s="22">
        <v>1615990500</v>
      </c>
      <c r="K26" s="22">
        <v>1652007995</v>
      </c>
      <c r="L26" s="22">
        <v>1640704531</v>
      </c>
      <c r="M26" s="22">
        <v>1990880768</v>
      </c>
      <c r="N26" s="22">
        <v>1445511601</v>
      </c>
      <c r="O26" s="157">
        <f aca="true" t="shared" si="8" ref="O26:O33">SUM(C26:N26)</f>
        <v>22111893370</v>
      </c>
      <c r="P26" s="115">
        <f>O26/O$25</f>
        <v>0.7031318135898428</v>
      </c>
    </row>
    <row r="27" spans="1:16" s="5" customFormat="1" ht="15.75" customHeight="1">
      <c r="A27" s="339"/>
      <c r="B27" s="164" t="s">
        <v>95</v>
      </c>
      <c r="C27" s="22">
        <v>340513429</v>
      </c>
      <c r="D27" s="22">
        <v>183069512</v>
      </c>
      <c r="E27" s="22">
        <v>347238166</v>
      </c>
      <c r="F27" s="22">
        <v>260307342</v>
      </c>
      <c r="G27" s="22">
        <v>413266079</v>
      </c>
      <c r="H27" s="22">
        <v>27511630</v>
      </c>
      <c r="I27" s="22">
        <v>382654089</v>
      </c>
      <c r="J27" s="22">
        <v>437817986</v>
      </c>
      <c r="K27" s="22">
        <v>332439294</v>
      </c>
      <c r="L27" s="22">
        <v>340241204</v>
      </c>
      <c r="M27" s="22">
        <v>403171756</v>
      </c>
      <c r="N27" s="22">
        <v>344111213</v>
      </c>
      <c r="O27" s="157">
        <f t="shared" si="8"/>
        <v>3812341700</v>
      </c>
      <c r="P27" s="115">
        <f aca="true" t="shared" si="9" ref="P27:P33">O27/O$25</f>
        <v>0.12122791516270703</v>
      </c>
    </row>
    <row r="28" spans="1:16" s="5" customFormat="1" ht="15.75" customHeight="1">
      <c r="A28" s="339"/>
      <c r="B28" s="164" t="s">
        <v>43</v>
      </c>
      <c r="C28" s="22">
        <v>196104314</v>
      </c>
      <c r="D28" s="22">
        <v>11175895</v>
      </c>
      <c r="E28" s="22">
        <v>142536219</v>
      </c>
      <c r="F28" s="22">
        <v>117167062</v>
      </c>
      <c r="G28" s="22">
        <v>12855992</v>
      </c>
      <c r="H28" s="22">
        <v>7446210</v>
      </c>
      <c r="I28" s="22">
        <v>966305601</v>
      </c>
      <c r="J28" s="22">
        <v>32969876</v>
      </c>
      <c r="K28" s="22">
        <v>6132503</v>
      </c>
      <c r="L28" s="22">
        <v>521591080</v>
      </c>
      <c r="M28" s="22">
        <v>2529957</v>
      </c>
      <c r="N28" s="22">
        <v>251556686</v>
      </c>
      <c r="O28" s="157">
        <f t="shared" si="8"/>
        <v>2268371395</v>
      </c>
      <c r="P28" s="115">
        <f t="shared" si="9"/>
        <v>0.07213150254358663</v>
      </c>
    </row>
    <row r="29" spans="1:16" s="5" customFormat="1" ht="15.75" customHeight="1">
      <c r="A29" s="339"/>
      <c r="B29" s="164" t="s">
        <v>45</v>
      </c>
      <c r="C29" s="22">
        <v>35962640</v>
      </c>
      <c r="D29" s="22">
        <v>61136119</v>
      </c>
      <c r="E29" s="22">
        <v>218783582</v>
      </c>
      <c r="F29" s="22">
        <v>275099732</v>
      </c>
      <c r="G29" s="22">
        <v>705211146</v>
      </c>
      <c r="H29" s="22">
        <v>123673992</v>
      </c>
      <c r="I29" s="22">
        <v>60265153</v>
      </c>
      <c r="J29" s="22">
        <v>223948623</v>
      </c>
      <c r="K29" s="22">
        <v>71355701</v>
      </c>
      <c r="L29" s="22">
        <v>171953129</v>
      </c>
      <c r="M29" s="22">
        <v>14496191</v>
      </c>
      <c r="N29" s="22">
        <v>44431664</v>
      </c>
      <c r="O29" s="157">
        <f t="shared" si="8"/>
        <v>2006317672</v>
      </c>
      <c r="P29" s="115">
        <f t="shared" si="9"/>
        <v>0.0637985069729337</v>
      </c>
    </row>
    <row r="30" spans="1:16" s="5" customFormat="1" ht="15.75" customHeight="1">
      <c r="A30" s="339"/>
      <c r="B30" s="164" t="s">
        <v>51</v>
      </c>
      <c r="C30" s="22">
        <v>189978613</v>
      </c>
      <c r="D30" s="22">
        <v>39893192</v>
      </c>
      <c r="E30" s="22">
        <v>221702860</v>
      </c>
      <c r="F30" s="22">
        <v>56708454</v>
      </c>
      <c r="G30" s="22">
        <v>11946109</v>
      </c>
      <c r="H30" s="22">
        <v>28630835</v>
      </c>
      <c r="I30" s="22">
        <v>258884520</v>
      </c>
      <c r="J30" s="22">
        <v>33063948</v>
      </c>
      <c r="K30" s="22">
        <v>285335564</v>
      </c>
      <c r="L30" s="22">
        <v>13709833</v>
      </c>
      <c r="M30" s="22">
        <v>26818471</v>
      </c>
      <c r="N30" s="22">
        <v>10081226</v>
      </c>
      <c r="O30" s="157">
        <f t="shared" si="8"/>
        <v>1176753625</v>
      </c>
      <c r="P30" s="115">
        <f t="shared" si="9"/>
        <v>0.03741936055178579</v>
      </c>
    </row>
    <row r="31" spans="1:16" s="5" customFormat="1" ht="15.75" customHeight="1">
      <c r="A31" s="339"/>
      <c r="B31" s="164" t="s">
        <v>81</v>
      </c>
      <c r="C31" s="22">
        <v>7704722</v>
      </c>
      <c r="D31" s="22">
        <v>14637663</v>
      </c>
      <c r="E31" s="22">
        <v>177207</v>
      </c>
      <c r="F31" s="22">
        <v>2710963</v>
      </c>
      <c r="G31" s="22">
        <v>0</v>
      </c>
      <c r="H31" s="22">
        <v>0</v>
      </c>
      <c r="I31" s="22">
        <v>361904</v>
      </c>
      <c r="J31" s="22">
        <v>5117534</v>
      </c>
      <c r="K31" s="22"/>
      <c r="L31" s="22">
        <v>3430196</v>
      </c>
      <c r="M31" s="22">
        <v>3912596</v>
      </c>
      <c r="N31" s="22">
        <v>0</v>
      </c>
      <c r="O31" s="157">
        <f t="shared" si="8"/>
        <v>38052785</v>
      </c>
      <c r="P31" s="115">
        <f t="shared" si="9"/>
        <v>0.0012100331383424342</v>
      </c>
    </row>
    <row r="32" spans="1:16" s="5" customFormat="1" ht="15.75" customHeight="1">
      <c r="A32" s="339"/>
      <c r="B32" s="164" t="s">
        <v>79</v>
      </c>
      <c r="C32" s="22">
        <v>0</v>
      </c>
      <c r="D32" s="22">
        <v>0</v>
      </c>
      <c r="E32" s="22">
        <v>1907877</v>
      </c>
      <c r="F32" s="22">
        <v>0</v>
      </c>
      <c r="G32" s="22">
        <v>5328837</v>
      </c>
      <c r="H32" s="22">
        <v>1648378</v>
      </c>
      <c r="I32" s="22">
        <v>2342051</v>
      </c>
      <c r="J32" s="22">
        <v>4382782</v>
      </c>
      <c r="K32" s="22">
        <v>1282416</v>
      </c>
      <c r="L32" s="22">
        <v>0</v>
      </c>
      <c r="M32" s="22">
        <v>0</v>
      </c>
      <c r="N32" s="22">
        <v>16195213</v>
      </c>
      <c r="O32" s="157">
        <f t="shared" si="8"/>
        <v>33087554</v>
      </c>
      <c r="P32" s="115">
        <f t="shared" si="9"/>
        <v>0.0010521447196754393</v>
      </c>
    </row>
    <row r="33" spans="1:16" s="5" customFormat="1" ht="15.75" customHeight="1" thickBot="1">
      <c r="A33" s="339"/>
      <c r="B33" s="164" t="s">
        <v>96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903283</v>
      </c>
      <c r="L33" s="22">
        <v>0</v>
      </c>
      <c r="M33" s="22">
        <v>0</v>
      </c>
      <c r="N33" s="22">
        <v>0</v>
      </c>
      <c r="O33" s="157">
        <f t="shared" si="8"/>
        <v>903283</v>
      </c>
      <c r="P33" s="115">
        <f t="shared" si="9"/>
        <v>2.872332112620322E-05</v>
      </c>
    </row>
    <row r="34" spans="1:17" ht="15.75" customHeight="1" thickBot="1">
      <c r="A34" s="339"/>
      <c r="B34" s="288" t="s">
        <v>132</v>
      </c>
      <c r="C34" s="254">
        <f>SUM(C35:C50)</f>
        <v>11248313347</v>
      </c>
      <c r="D34" s="254">
        <f aca="true" t="shared" si="10" ref="D34:O34">SUM(D35:D50)</f>
        <v>12614546290</v>
      </c>
      <c r="E34" s="254">
        <f t="shared" si="10"/>
        <v>9743248760</v>
      </c>
      <c r="F34" s="254">
        <f t="shared" si="10"/>
        <v>12856101910</v>
      </c>
      <c r="G34" s="254">
        <f t="shared" si="10"/>
        <v>13416661574</v>
      </c>
      <c r="H34" s="254">
        <f t="shared" si="10"/>
        <v>9544742607</v>
      </c>
      <c r="I34" s="254">
        <f t="shared" si="10"/>
        <v>10273375039</v>
      </c>
      <c r="J34" s="254">
        <f t="shared" si="10"/>
        <v>9968436750</v>
      </c>
      <c r="K34" s="254">
        <f t="shared" si="10"/>
        <v>11219042735</v>
      </c>
      <c r="L34" s="254">
        <f t="shared" si="10"/>
        <v>8213807151</v>
      </c>
      <c r="M34" s="254">
        <f t="shared" si="10"/>
        <v>7566096760</v>
      </c>
      <c r="N34" s="254">
        <f t="shared" si="10"/>
        <v>10118374746</v>
      </c>
      <c r="O34" s="254">
        <f t="shared" si="10"/>
        <v>126782747669</v>
      </c>
      <c r="P34" s="291">
        <f>O34/O6</f>
        <v>0.27994227131623667</v>
      </c>
      <c r="Q34" s="1"/>
    </row>
    <row r="35" spans="1:16" s="5" customFormat="1" ht="15.75" customHeight="1">
      <c r="A35" s="339"/>
      <c r="B35" s="164" t="s">
        <v>25</v>
      </c>
      <c r="C35" s="22">
        <v>6441494486</v>
      </c>
      <c r="D35" s="22">
        <v>7439222968</v>
      </c>
      <c r="E35" s="22">
        <v>4538070642</v>
      </c>
      <c r="F35" s="22">
        <v>5000721128</v>
      </c>
      <c r="G35" s="22">
        <v>7345789041</v>
      </c>
      <c r="H35" s="22">
        <v>4834692294</v>
      </c>
      <c r="I35" s="22">
        <v>5916859357</v>
      </c>
      <c r="J35" s="22">
        <v>6477371877</v>
      </c>
      <c r="K35" s="22">
        <v>7485305780</v>
      </c>
      <c r="L35" s="22">
        <v>4146744026</v>
      </c>
      <c r="M35" s="22">
        <v>4052984336</v>
      </c>
      <c r="N35" s="22">
        <v>6945211978</v>
      </c>
      <c r="O35" s="157">
        <f aca="true" t="shared" si="11" ref="O35:O50">SUM(C35:N35)</f>
        <v>70624467913</v>
      </c>
      <c r="P35" s="115">
        <f>O35/O$34</f>
        <v>0.5570510910315961</v>
      </c>
    </row>
    <row r="36" spans="1:16" s="5" customFormat="1" ht="15.75" customHeight="1">
      <c r="A36" s="339"/>
      <c r="B36" s="164" t="s">
        <v>32</v>
      </c>
      <c r="C36" s="22">
        <v>1208874960</v>
      </c>
      <c r="D36" s="22">
        <v>1512430900</v>
      </c>
      <c r="E36" s="22">
        <v>1201961673</v>
      </c>
      <c r="F36" s="22">
        <v>1804215487</v>
      </c>
      <c r="G36" s="22">
        <v>642901490</v>
      </c>
      <c r="H36" s="22">
        <v>1788904144</v>
      </c>
      <c r="I36" s="22">
        <v>1575005024</v>
      </c>
      <c r="J36" s="22">
        <v>937716462</v>
      </c>
      <c r="K36" s="22">
        <v>1482260251</v>
      </c>
      <c r="L36" s="22">
        <v>911116523</v>
      </c>
      <c r="M36" s="22">
        <v>1121089551</v>
      </c>
      <c r="N36" s="22">
        <v>1329700509</v>
      </c>
      <c r="O36" s="157">
        <f t="shared" si="11"/>
        <v>15516176974</v>
      </c>
      <c r="P36" s="115">
        <f aca="true" t="shared" si="12" ref="P36:P50">O36/O$34</f>
        <v>0.12238397778307421</v>
      </c>
    </row>
    <row r="37" spans="1:17" ht="15.75" customHeight="1">
      <c r="A37" s="339"/>
      <c r="B37" s="166" t="s">
        <v>31</v>
      </c>
      <c r="C37" s="52">
        <v>2075657508</v>
      </c>
      <c r="D37" s="52">
        <v>1359642498</v>
      </c>
      <c r="E37" s="52">
        <v>1705468627</v>
      </c>
      <c r="F37" s="52">
        <v>1785907879</v>
      </c>
      <c r="G37" s="52">
        <v>1778424138</v>
      </c>
      <c r="H37" s="52">
        <v>884730762</v>
      </c>
      <c r="I37" s="52">
        <v>958990540</v>
      </c>
      <c r="J37" s="52">
        <v>94233200</v>
      </c>
      <c r="K37" s="52">
        <v>306878951</v>
      </c>
      <c r="L37" s="52">
        <v>995925417</v>
      </c>
      <c r="M37" s="52">
        <v>1018750835</v>
      </c>
      <c r="N37" s="52">
        <v>893373318</v>
      </c>
      <c r="O37" s="157">
        <f t="shared" si="11"/>
        <v>13857983673</v>
      </c>
      <c r="P37" s="115">
        <f t="shared" si="12"/>
        <v>0.10930496402538888</v>
      </c>
      <c r="Q37" s="1"/>
    </row>
    <row r="38" spans="1:16" s="5" customFormat="1" ht="15.75" customHeight="1">
      <c r="A38" s="339"/>
      <c r="B38" s="164" t="s">
        <v>44</v>
      </c>
      <c r="C38" s="22">
        <v>797893562</v>
      </c>
      <c r="D38" s="22">
        <v>993565124</v>
      </c>
      <c r="E38" s="22">
        <v>142413456</v>
      </c>
      <c r="F38" s="22">
        <v>2200194272</v>
      </c>
      <c r="G38" s="22">
        <v>43821793</v>
      </c>
      <c r="H38" s="22">
        <v>254893643</v>
      </c>
      <c r="I38" s="22">
        <v>131305996</v>
      </c>
      <c r="J38" s="22">
        <v>243447287</v>
      </c>
      <c r="K38" s="22">
        <v>102479442</v>
      </c>
      <c r="L38" s="22">
        <v>232202686</v>
      </c>
      <c r="M38" s="22">
        <v>313427252</v>
      </c>
      <c r="N38" s="22">
        <v>61335925</v>
      </c>
      <c r="O38" s="157">
        <f t="shared" si="11"/>
        <v>5516980438</v>
      </c>
      <c r="P38" s="115">
        <f t="shared" si="12"/>
        <v>0.04351523010373258</v>
      </c>
    </row>
    <row r="39" spans="1:16" s="5" customFormat="1" ht="15.75" customHeight="1">
      <c r="A39" s="339"/>
      <c r="B39" s="164" t="s">
        <v>39</v>
      </c>
      <c r="C39" s="22">
        <v>104363625</v>
      </c>
      <c r="D39" s="22">
        <v>54178310</v>
      </c>
      <c r="E39" s="22">
        <v>953042767</v>
      </c>
      <c r="F39" s="22">
        <v>304572437</v>
      </c>
      <c r="G39" s="22">
        <v>1074473416</v>
      </c>
      <c r="H39" s="22">
        <v>447533443</v>
      </c>
      <c r="I39" s="22">
        <v>586780210</v>
      </c>
      <c r="J39" s="22">
        <v>528671028</v>
      </c>
      <c r="K39" s="22">
        <v>125822546</v>
      </c>
      <c r="L39" s="22">
        <v>430089859</v>
      </c>
      <c r="M39" s="22">
        <v>60790824</v>
      </c>
      <c r="N39" s="22">
        <v>238756853</v>
      </c>
      <c r="O39" s="157">
        <f t="shared" si="11"/>
        <v>4909075318</v>
      </c>
      <c r="P39" s="115">
        <f t="shared" si="12"/>
        <v>0.038720373302024054</v>
      </c>
    </row>
    <row r="40" spans="1:16" s="5" customFormat="1" ht="15.75" customHeight="1">
      <c r="A40" s="339"/>
      <c r="B40" s="164" t="s">
        <v>42</v>
      </c>
      <c r="C40" s="22">
        <v>34590702</v>
      </c>
      <c r="D40" s="22">
        <v>417755972</v>
      </c>
      <c r="E40" s="22">
        <v>210908750</v>
      </c>
      <c r="F40" s="22">
        <v>992819182</v>
      </c>
      <c r="G40" s="22">
        <v>1376147549</v>
      </c>
      <c r="H40" s="22">
        <v>149658727</v>
      </c>
      <c r="I40" s="22">
        <v>121902262</v>
      </c>
      <c r="J40" s="22">
        <v>782058775</v>
      </c>
      <c r="K40" s="22">
        <v>124875703</v>
      </c>
      <c r="L40" s="22">
        <v>409922028</v>
      </c>
      <c r="M40" s="22">
        <v>113554066</v>
      </c>
      <c r="N40" s="22">
        <v>106345876</v>
      </c>
      <c r="O40" s="157">
        <f t="shared" si="11"/>
        <v>4840539592</v>
      </c>
      <c r="P40" s="115">
        <f t="shared" si="12"/>
        <v>0.038179797180587324</v>
      </c>
    </row>
    <row r="41" spans="1:16" s="5" customFormat="1" ht="15.75" customHeight="1">
      <c r="A41" s="339"/>
      <c r="B41" s="164" t="s">
        <v>94</v>
      </c>
      <c r="C41" s="22">
        <v>157514291</v>
      </c>
      <c r="D41" s="22">
        <v>185101856</v>
      </c>
      <c r="E41" s="22">
        <v>172857989</v>
      </c>
      <c r="F41" s="22">
        <v>197254297</v>
      </c>
      <c r="G41" s="22">
        <v>793512736</v>
      </c>
      <c r="H41" s="22">
        <v>449857689</v>
      </c>
      <c r="I41" s="22">
        <v>135553410</v>
      </c>
      <c r="J41" s="22">
        <v>198784454</v>
      </c>
      <c r="K41" s="22">
        <v>909779586</v>
      </c>
      <c r="L41" s="22">
        <v>221216620</v>
      </c>
      <c r="M41" s="22">
        <v>233069429</v>
      </c>
      <c r="N41" s="22">
        <v>138274238</v>
      </c>
      <c r="O41" s="157">
        <f t="shared" si="11"/>
        <v>3792776595</v>
      </c>
      <c r="P41" s="115">
        <f t="shared" si="12"/>
        <v>0.029915557634876706</v>
      </c>
    </row>
    <row r="42" spans="1:16" s="5" customFormat="1" ht="15.75" customHeight="1">
      <c r="A42" s="339"/>
      <c r="B42" s="164" t="s">
        <v>50</v>
      </c>
      <c r="C42" s="22">
        <v>59769510</v>
      </c>
      <c r="D42" s="22">
        <v>427222807</v>
      </c>
      <c r="E42" s="22">
        <v>86050000</v>
      </c>
      <c r="F42" s="22">
        <v>154603202</v>
      </c>
      <c r="G42" s="22">
        <v>178517290</v>
      </c>
      <c r="H42" s="22">
        <v>486948029</v>
      </c>
      <c r="I42" s="22">
        <v>542417449</v>
      </c>
      <c r="J42" s="22">
        <v>208558974</v>
      </c>
      <c r="K42" s="22">
        <v>385196592</v>
      </c>
      <c r="L42" s="22">
        <v>452248079</v>
      </c>
      <c r="M42" s="22">
        <v>386830706</v>
      </c>
      <c r="N42" s="22">
        <v>190875772</v>
      </c>
      <c r="O42" s="157">
        <f t="shared" si="11"/>
        <v>3559238410</v>
      </c>
      <c r="P42" s="115">
        <f t="shared" si="12"/>
        <v>0.028073523215416788</v>
      </c>
    </row>
    <row r="43" spans="1:16" s="5" customFormat="1" ht="15.75" customHeight="1">
      <c r="A43" s="339"/>
      <c r="B43" s="164" t="s">
        <v>46</v>
      </c>
      <c r="C43" s="22">
        <v>249951834</v>
      </c>
      <c r="D43" s="22">
        <v>44745450</v>
      </c>
      <c r="E43" s="22">
        <v>552955404</v>
      </c>
      <c r="F43" s="22">
        <v>384125892</v>
      </c>
      <c r="G43" s="22">
        <v>105786220</v>
      </c>
      <c r="H43" s="22">
        <v>133775744</v>
      </c>
      <c r="I43" s="22">
        <v>259919577</v>
      </c>
      <c r="J43" s="22">
        <v>428291382</v>
      </c>
      <c r="K43" s="22">
        <v>215906247</v>
      </c>
      <c r="L43" s="22">
        <v>265216407</v>
      </c>
      <c r="M43" s="22">
        <v>212259774</v>
      </c>
      <c r="N43" s="22">
        <v>185297877</v>
      </c>
      <c r="O43" s="157">
        <f t="shared" si="11"/>
        <v>3038231808</v>
      </c>
      <c r="P43" s="115">
        <f t="shared" si="12"/>
        <v>0.023964079213144286</v>
      </c>
    </row>
    <row r="44" spans="1:16" s="5" customFormat="1" ht="15.75" customHeight="1">
      <c r="A44" s="339"/>
      <c r="B44" s="164" t="s">
        <v>61</v>
      </c>
      <c r="C44" s="22">
        <v>13779083</v>
      </c>
      <c r="D44" s="22">
        <v>167400000</v>
      </c>
      <c r="E44" s="22">
        <v>167835062</v>
      </c>
      <c r="F44" s="22">
        <v>22800000</v>
      </c>
      <c r="G44" s="22">
        <v>65715423</v>
      </c>
      <c r="H44" s="22">
        <v>4400000</v>
      </c>
      <c r="I44" s="22">
        <v>17614599</v>
      </c>
      <c r="J44" s="22">
        <v>21142009</v>
      </c>
      <c r="K44" s="22"/>
      <c r="L44" s="22">
        <v>0</v>
      </c>
      <c r="M44" s="22">
        <v>0</v>
      </c>
      <c r="N44" s="22">
        <v>0</v>
      </c>
      <c r="O44" s="157">
        <f t="shared" si="11"/>
        <v>480686176</v>
      </c>
      <c r="P44" s="115">
        <f t="shared" si="12"/>
        <v>0.003791416299439722</v>
      </c>
    </row>
    <row r="45" spans="1:16" s="5" customFormat="1" ht="15.75" customHeight="1">
      <c r="A45" s="339"/>
      <c r="B45" s="164" t="s">
        <v>64</v>
      </c>
      <c r="C45" s="22">
        <v>104423786</v>
      </c>
      <c r="D45" s="22">
        <v>9364948</v>
      </c>
      <c r="E45" s="22">
        <v>10413539</v>
      </c>
      <c r="F45" s="22">
        <v>85265</v>
      </c>
      <c r="G45" s="22">
        <v>1187846</v>
      </c>
      <c r="H45" s="22">
        <v>108805720</v>
      </c>
      <c r="I45" s="22">
        <v>14344964</v>
      </c>
      <c r="J45" s="22">
        <v>1555302</v>
      </c>
      <c r="K45" s="22">
        <v>3077468</v>
      </c>
      <c r="L45" s="22">
        <v>141140264</v>
      </c>
      <c r="M45" s="22">
        <v>9803063</v>
      </c>
      <c r="N45" s="22">
        <v>6676295</v>
      </c>
      <c r="O45" s="157">
        <f t="shared" si="11"/>
        <v>410878460</v>
      </c>
      <c r="P45" s="115">
        <f t="shared" si="12"/>
        <v>0.0032408073460649966</v>
      </c>
    </row>
    <row r="46" spans="1:16" s="5" customFormat="1" ht="15.75" customHeight="1">
      <c r="A46" s="339"/>
      <c r="B46" s="164" t="s">
        <v>70</v>
      </c>
      <c r="C46" s="22">
        <v>0</v>
      </c>
      <c r="D46" s="22">
        <v>2567821</v>
      </c>
      <c r="E46" s="22">
        <v>999415</v>
      </c>
      <c r="F46" s="22">
        <v>506807</v>
      </c>
      <c r="G46" s="22">
        <v>0</v>
      </c>
      <c r="H46" s="22">
        <v>119390</v>
      </c>
      <c r="I46" s="22">
        <v>12300000</v>
      </c>
      <c r="J46" s="22">
        <v>46606000</v>
      </c>
      <c r="K46" s="22">
        <v>77460169</v>
      </c>
      <c r="L46" s="22">
        <v>0</v>
      </c>
      <c r="M46" s="22">
        <v>41002217</v>
      </c>
      <c r="N46" s="22">
        <v>2800000</v>
      </c>
      <c r="O46" s="157">
        <f t="shared" si="11"/>
        <v>184361819</v>
      </c>
      <c r="P46" s="115">
        <f t="shared" si="12"/>
        <v>0.0014541554145941485</v>
      </c>
    </row>
    <row r="47" spans="1:16" s="5" customFormat="1" ht="15.75" customHeight="1">
      <c r="A47" s="339"/>
      <c r="B47" s="164" t="s">
        <v>82</v>
      </c>
      <c r="C47" s="22">
        <v>0</v>
      </c>
      <c r="D47" s="22">
        <v>0</v>
      </c>
      <c r="E47" s="22">
        <v>271436</v>
      </c>
      <c r="F47" s="22">
        <v>994798</v>
      </c>
      <c r="G47" s="22">
        <v>10068115</v>
      </c>
      <c r="H47" s="22">
        <v>0</v>
      </c>
      <c r="I47" s="22">
        <v>0</v>
      </c>
      <c r="J47" s="22">
        <v>0</v>
      </c>
      <c r="K47" s="22"/>
      <c r="L47" s="22">
        <v>7521218</v>
      </c>
      <c r="M47" s="22">
        <v>124596</v>
      </c>
      <c r="N47" s="22">
        <v>2050000</v>
      </c>
      <c r="O47" s="157">
        <f t="shared" si="11"/>
        <v>21030163</v>
      </c>
      <c r="P47" s="115">
        <f t="shared" si="12"/>
        <v>0.00016587558943670174</v>
      </c>
    </row>
    <row r="48" spans="1:16" s="5" customFormat="1" ht="15.75" customHeight="1">
      <c r="A48" s="339"/>
      <c r="B48" s="164" t="s">
        <v>121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>
        <v>15323331</v>
      </c>
      <c r="O48" s="157">
        <f t="shared" si="11"/>
        <v>15323331</v>
      </c>
      <c r="P48" s="115">
        <f t="shared" si="12"/>
        <v>0.00012086290352379506</v>
      </c>
    </row>
    <row r="49" spans="1:16" s="5" customFormat="1" ht="15.75" customHeight="1">
      <c r="A49" s="339"/>
      <c r="B49" s="164" t="s">
        <v>48</v>
      </c>
      <c r="C49" s="22">
        <v>0</v>
      </c>
      <c r="D49" s="22">
        <v>1347636</v>
      </c>
      <c r="E49" s="22">
        <v>0</v>
      </c>
      <c r="F49" s="22">
        <v>7301264</v>
      </c>
      <c r="G49" s="22">
        <v>316517</v>
      </c>
      <c r="H49" s="22">
        <v>423022</v>
      </c>
      <c r="I49" s="22">
        <v>381651</v>
      </c>
      <c r="J49" s="22">
        <v>0</v>
      </c>
      <c r="K49" s="22"/>
      <c r="L49" s="22">
        <v>464024</v>
      </c>
      <c r="M49" s="22">
        <v>2410111</v>
      </c>
      <c r="N49" s="22">
        <v>0</v>
      </c>
      <c r="O49" s="157">
        <f t="shared" si="11"/>
        <v>12644225</v>
      </c>
      <c r="P49" s="115">
        <f t="shared" si="12"/>
        <v>9.973143217412438E-05</v>
      </c>
    </row>
    <row r="50" spans="1:16" s="5" customFormat="1" ht="15.75" customHeight="1" thickBot="1">
      <c r="A50" s="339"/>
      <c r="B50" s="164" t="s">
        <v>122</v>
      </c>
      <c r="C50" s="22"/>
      <c r="D50" s="22"/>
      <c r="E50" s="22"/>
      <c r="F50" s="22"/>
      <c r="G50" s="22"/>
      <c r="H50" s="22"/>
      <c r="I50" s="22"/>
      <c r="J50" s="22"/>
      <c r="K50" s="22"/>
      <c r="L50" s="22">
        <v>0</v>
      </c>
      <c r="M50" s="22">
        <v>0</v>
      </c>
      <c r="N50" s="22">
        <v>2352774</v>
      </c>
      <c r="O50" s="157">
        <f t="shared" si="11"/>
        <v>2352774</v>
      </c>
      <c r="P50" s="115">
        <f t="shared" si="12"/>
        <v>1.8557524925572213E-05</v>
      </c>
    </row>
    <row r="51" spans="1:17" ht="15.75" customHeight="1" thickBot="1">
      <c r="A51" s="339"/>
      <c r="B51" s="288" t="s">
        <v>133</v>
      </c>
      <c r="C51" s="254">
        <f>SUM(C52:C91)</f>
        <v>25897818980</v>
      </c>
      <c r="D51" s="254">
        <f aca="true" t="shared" si="13" ref="D51:O51">SUM(D52:D91)</f>
        <v>21877391812</v>
      </c>
      <c r="E51" s="254">
        <f t="shared" si="13"/>
        <v>21523148328</v>
      </c>
      <c r="F51" s="254">
        <f t="shared" si="13"/>
        <v>34803757651</v>
      </c>
      <c r="G51" s="254">
        <f t="shared" si="13"/>
        <v>30641706808</v>
      </c>
      <c r="H51" s="254">
        <f t="shared" si="13"/>
        <v>25224569300</v>
      </c>
      <c r="I51" s="254">
        <f t="shared" si="13"/>
        <v>27323745252</v>
      </c>
      <c r="J51" s="254">
        <f t="shared" si="13"/>
        <v>22346322878</v>
      </c>
      <c r="K51" s="254">
        <f t="shared" si="13"/>
        <v>26782220411</v>
      </c>
      <c r="L51" s="254">
        <f t="shared" si="13"/>
        <v>19523927853</v>
      </c>
      <c r="M51" s="254">
        <f t="shared" si="13"/>
        <v>13557355696</v>
      </c>
      <c r="N51" s="254">
        <f t="shared" si="13"/>
        <v>18208002452</v>
      </c>
      <c r="O51" s="254">
        <f t="shared" si="13"/>
        <v>287709967421</v>
      </c>
      <c r="P51" s="291">
        <f>O51/O6</f>
        <v>0.6352771433100025</v>
      </c>
      <c r="Q51" s="1"/>
    </row>
    <row r="52" spans="1:16" s="5" customFormat="1" ht="15.75" customHeight="1">
      <c r="A52" s="339"/>
      <c r="B52" s="294" t="s">
        <v>24</v>
      </c>
      <c r="C52" s="21">
        <v>11491467968</v>
      </c>
      <c r="D52" s="21">
        <v>4268058814</v>
      </c>
      <c r="E52" s="21">
        <v>6861373508</v>
      </c>
      <c r="F52" s="21">
        <v>10226872574</v>
      </c>
      <c r="G52" s="21">
        <v>9929080797</v>
      </c>
      <c r="H52" s="21">
        <v>11664590058</v>
      </c>
      <c r="I52" s="21">
        <v>7619902500</v>
      </c>
      <c r="J52" s="21">
        <v>6883785715</v>
      </c>
      <c r="K52" s="21">
        <v>14805472509</v>
      </c>
      <c r="L52" s="21">
        <v>5203067442</v>
      </c>
      <c r="M52" s="21">
        <v>6257662789</v>
      </c>
      <c r="N52" s="21">
        <v>6164660927</v>
      </c>
      <c r="O52" s="156">
        <f aca="true" t="shared" si="14" ref="O52:O91">SUM(C52:N52)</f>
        <v>101375995601</v>
      </c>
      <c r="P52" s="114">
        <f>O52/O$51</f>
        <v>0.35235482631944626</v>
      </c>
    </row>
    <row r="53" spans="1:16" s="5" customFormat="1" ht="15.75" customHeight="1">
      <c r="A53" s="339"/>
      <c r="B53" s="293" t="s">
        <v>26</v>
      </c>
      <c r="C53" s="22">
        <v>5157788440</v>
      </c>
      <c r="D53" s="22">
        <v>3245104622</v>
      </c>
      <c r="E53" s="22">
        <v>5104675474</v>
      </c>
      <c r="F53" s="22">
        <v>13082565079</v>
      </c>
      <c r="G53" s="22">
        <v>10916120487</v>
      </c>
      <c r="H53" s="22">
        <v>5527874873</v>
      </c>
      <c r="I53" s="22">
        <v>10744690269</v>
      </c>
      <c r="J53" s="22">
        <v>4317260209</v>
      </c>
      <c r="K53" s="22">
        <v>2397436543</v>
      </c>
      <c r="L53" s="22">
        <v>4070075367</v>
      </c>
      <c r="M53" s="22">
        <v>2176991418</v>
      </c>
      <c r="N53" s="22">
        <v>3069924411</v>
      </c>
      <c r="O53" s="157">
        <f t="shared" si="14"/>
        <v>69810507192</v>
      </c>
      <c r="P53" s="115">
        <f aca="true" t="shared" si="15" ref="P53:P91">O53/O$51</f>
        <v>0.2426419488270552</v>
      </c>
    </row>
    <row r="54" spans="1:16" s="5" customFormat="1" ht="15.75" customHeight="1">
      <c r="A54" s="339"/>
      <c r="B54" s="293" t="s">
        <v>28</v>
      </c>
      <c r="C54" s="22">
        <v>1752289088</v>
      </c>
      <c r="D54" s="22">
        <v>1945265833</v>
      </c>
      <c r="E54" s="22">
        <v>2379732647</v>
      </c>
      <c r="F54" s="22">
        <v>2267910973</v>
      </c>
      <c r="G54" s="22">
        <v>3455828451</v>
      </c>
      <c r="H54" s="22">
        <v>2142344354</v>
      </c>
      <c r="I54" s="22">
        <v>1979541500</v>
      </c>
      <c r="J54" s="22">
        <v>2285072364</v>
      </c>
      <c r="K54" s="22">
        <v>649970436</v>
      </c>
      <c r="L54" s="22">
        <v>1649352450</v>
      </c>
      <c r="M54" s="22">
        <v>806879162</v>
      </c>
      <c r="N54" s="22">
        <v>1163690088</v>
      </c>
      <c r="O54" s="157">
        <f t="shared" si="14"/>
        <v>22477877346</v>
      </c>
      <c r="P54" s="115">
        <f t="shared" si="15"/>
        <v>0.078126863478138</v>
      </c>
    </row>
    <row r="55" spans="1:16" s="5" customFormat="1" ht="15.75" customHeight="1">
      <c r="A55" s="339"/>
      <c r="B55" s="293" t="s">
        <v>29</v>
      </c>
      <c r="C55" s="22">
        <v>2018410788</v>
      </c>
      <c r="D55" s="22">
        <v>1667940165</v>
      </c>
      <c r="E55" s="22">
        <v>1657274794</v>
      </c>
      <c r="F55" s="22">
        <v>1543146237</v>
      </c>
      <c r="G55" s="22">
        <v>1652809580</v>
      </c>
      <c r="H55" s="22">
        <v>1809767966</v>
      </c>
      <c r="I55" s="22">
        <v>934367701</v>
      </c>
      <c r="J55" s="22">
        <v>1475039193</v>
      </c>
      <c r="K55" s="22">
        <v>2294140335</v>
      </c>
      <c r="L55" s="22">
        <v>1373440929</v>
      </c>
      <c r="M55" s="22">
        <v>1501193116</v>
      </c>
      <c r="N55" s="22">
        <v>624266368</v>
      </c>
      <c r="O55" s="157">
        <f t="shared" si="14"/>
        <v>18551797172</v>
      </c>
      <c r="P55" s="115">
        <f t="shared" si="15"/>
        <v>0.06448089837935139</v>
      </c>
    </row>
    <row r="56" spans="1:16" s="5" customFormat="1" ht="15.75" customHeight="1">
      <c r="A56" s="339"/>
      <c r="B56" s="293" t="s">
        <v>34</v>
      </c>
      <c r="C56" s="22">
        <v>273319231</v>
      </c>
      <c r="D56" s="22">
        <v>1665826194</v>
      </c>
      <c r="E56" s="22">
        <v>119662866</v>
      </c>
      <c r="F56" s="22">
        <v>4237684980</v>
      </c>
      <c r="G56" s="22">
        <v>1155590220</v>
      </c>
      <c r="H56" s="22">
        <v>304226545</v>
      </c>
      <c r="I56" s="22">
        <v>194456146</v>
      </c>
      <c r="J56" s="22">
        <v>402061315</v>
      </c>
      <c r="K56" s="22">
        <v>819191444</v>
      </c>
      <c r="L56" s="22">
        <v>105250922</v>
      </c>
      <c r="M56" s="22">
        <v>220174374</v>
      </c>
      <c r="N56" s="22">
        <v>2437511195</v>
      </c>
      <c r="O56" s="157">
        <f t="shared" si="14"/>
        <v>11934955432</v>
      </c>
      <c r="P56" s="115">
        <f t="shared" si="15"/>
        <v>0.04148259283118902</v>
      </c>
    </row>
    <row r="57" spans="1:16" s="5" customFormat="1" ht="15.75" customHeight="1">
      <c r="A57" s="339"/>
      <c r="B57" s="293" t="s">
        <v>33</v>
      </c>
      <c r="C57" s="22">
        <v>367267686</v>
      </c>
      <c r="D57" s="22">
        <v>352167097</v>
      </c>
      <c r="E57" s="22">
        <v>561486190</v>
      </c>
      <c r="F57" s="22">
        <v>712551542</v>
      </c>
      <c r="G57" s="22">
        <v>714781961</v>
      </c>
      <c r="H57" s="22">
        <v>1067103361</v>
      </c>
      <c r="I57" s="22">
        <v>1392999551</v>
      </c>
      <c r="J57" s="22">
        <v>1526207210</v>
      </c>
      <c r="K57" s="22">
        <v>908756069</v>
      </c>
      <c r="L57" s="22">
        <v>440933215</v>
      </c>
      <c r="M57" s="22">
        <v>576023673</v>
      </c>
      <c r="N57" s="22">
        <v>822598365</v>
      </c>
      <c r="O57" s="157">
        <f t="shared" si="14"/>
        <v>9442875920</v>
      </c>
      <c r="P57" s="115">
        <f t="shared" si="15"/>
        <v>0.03282081606224798</v>
      </c>
    </row>
    <row r="58" spans="1:16" s="5" customFormat="1" ht="15.75" customHeight="1">
      <c r="A58" s="339"/>
      <c r="B58" s="293" t="s">
        <v>38</v>
      </c>
      <c r="C58" s="22">
        <v>1594620047</v>
      </c>
      <c r="D58" s="22">
        <v>313959123</v>
      </c>
      <c r="E58" s="22">
        <v>681271282</v>
      </c>
      <c r="F58" s="22">
        <v>966745376</v>
      </c>
      <c r="G58" s="22">
        <v>185690353</v>
      </c>
      <c r="H58" s="22">
        <v>480931921</v>
      </c>
      <c r="I58" s="22">
        <v>635928344</v>
      </c>
      <c r="J58" s="22">
        <v>581964407</v>
      </c>
      <c r="K58" s="22">
        <v>368319195</v>
      </c>
      <c r="L58" s="22">
        <v>259170624</v>
      </c>
      <c r="M58" s="22">
        <v>206150443</v>
      </c>
      <c r="N58" s="22">
        <v>2304637226</v>
      </c>
      <c r="O58" s="157">
        <f t="shared" si="14"/>
        <v>8579388341</v>
      </c>
      <c r="P58" s="115">
        <f t="shared" si="15"/>
        <v>0.029819572877174464</v>
      </c>
    </row>
    <row r="59" spans="1:16" s="5" customFormat="1" ht="15.75" customHeight="1">
      <c r="A59" s="339"/>
      <c r="B59" s="293" t="s">
        <v>36</v>
      </c>
      <c r="C59" s="22">
        <v>1759395679</v>
      </c>
      <c r="D59" s="22">
        <v>144016087</v>
      </c>
      <c r="E59" s="22">
        <v>1418250577</v>
      </c>
      <c r="F59" s="22">
        <v>343845018</v>
      </c>
      <c r="G59" s="22">
        <v>671075693</v>
      </c>
      <c r="H59" s="22">
        <v>391886680</v>
      </c>
      <c r="I59" s="22">
        <v>1252105306</v>
      </c>
      <c r="J59" s="22">
        <v>1391122596</v>
      </c>
      <c r="K59" s="22">
        <v>366717087</v>
      </c>
      <c r="L59" s="22">
        <v>408510668</v>
      </c>
      <c r="M59" s="22">
        <v>77179059</v>
      </c>
      <c r="N59" s="22">
        <v>124313975</v>
      </c>
      <c r="O59" s="157">
        <f t="shared" si="14"/>
        <v>8348418425</v>
      </c>
      <c r="P59" s="115">
        <f t="shared" si="15"/>
        <v>0.02901678554912188</v>
      </c>
    </row>
    <row r="60" spans="1:16" s="5" customFormat="1" ht="15.75" customHeight="1">
      <c r="A60" s="339"/>
      <c r="B60" s="293" t="s">
        <v>57</v>
      </c>
      <c r="C60" s="22">
        <v>17556691</v>
      </c>
      <c r="D60" s="22">
        <v>6174000101</v>
      </c>
      <c r="E60" s="22">
        <v>25950000</v>
      </c>
      <c r="F60" s="22">
        <v>130947</v>
      </c>
      <c r="G60" s="22">
        <v>13649562</v>
      </c>
      <c r="H60" s="22">
        <v>5417442</v>
      </c>
      <c r="I60" s="22">
        <v>587570000</v>
      </c>
      <c r="J60" s="22">
        <v>42950000</v>
      </c>
      <c r="K60" s="22">
        <v>7430144</v>
      </c>
      <c r="L60" s="22">
        <v>1021728517</v>
      </c>
      <c r="M60" s="22">
        <v>83380000</v>
      </c>
      <c r="N60" s="22">
        <v>147972093</v>
      </c>
      <c r="O60" s="157">
        <f t="shared" si="14"/>
        <v>8127735497</v>
      </c>
      <c r="P60" s="115">
        <f t="shared" si="15"/>
        <v>0.028249752936459285</v>
      </c>
    </row>
    <row r="61" spans="1:16" s="5" customFormat="1" ht="15.75" customHeight="1">
      <c r="A61" s="339"/>
      <c r="B61" s="293" t="s">
        <v>30</v>
      </c>
      <c r="C61" s="22">
        <v>239645714</v>
      </c>
      <c r="D61" s="22">
        <v>105480566</v>
      </c>
      <c r="E61" s="22">
        <v>113037761</v>
      </c>
      <c r="F61" s="22">
        <v>108213224</v>
      </c>
      <c r="G61" s="22">
        <v>271969721</v>
      </c>
      <c r="H61" s="22">
        <v>164230296</v>
      </c>
      <c r="I61" s="22">
        <v>1062161787</v>
      </c>
      <c r="J61" s="22">
        <v>264508590</v>
      </c>
      <c r="K61" s="22">
        <v>187439245</v>
      </c>
      <c r="L61" s="22">
        <v>3689878433</v>
      </c>
      <c r="M61" s="22">
        <v>93182168</v>
      </c>
      <c r="N61" s="22">
        <v>75741155</v>
      </c>
      <c r="O61" s="157">
        <f t="shared" si="14"/>
        <v>6375488660</v>
      </c>
      <c r="P61" s="115">
        <f t="shared" si="15"/>
        <v>0.022159429223635067</v>
      </c>
    </row>
    <row r="62" spans="1:16" s="5" customFormat="1" ht="15.75" customHeight="1">
      <c r="A62" s="339"/>
      <c r="B62" s="293" t="s">
        <v>35</v>
      </c>
      <c r="C62" s="22">
        <v>238744460</v>
      </c>
      <c r="D62" s="22">
        <v>197671907</v>
      </c>
      <c r="E62" s="22">
        <v>324191707</v>
      </c>
      <c r="F62" s="22">
        <v>153940968</v>
      </c>
      <c r="G62" s="22">
        <v>293674314</v>
      </c>
      <c r="H62" s="22">
        <v>492982639</v>
      </c>
      <c r="I62" s="22">
        <v>249866819</v>
      </c>
      <c r="J62" s="22">
        <v>1292786459</v>
      </c>
      <c r="K62" s="22">
        <v>167339564</v>
      </c>
      <c r="L62" s="22">
        <v>369593638</v>
      </c>
      <c r="M62" s="22">
        <v>656502653</v>
      </c>
      <c r="N62" s="22">
        <v>417113468</v>
      </c>
      <c r="O62" s="157">
        <f t="shared" si="14"/>
        <v>4854408596</v>
      </c>
      <c r="P62" s="115">
        <f t="shared" si="15"/>
        <v>0.016872577059162657</v>
      </c>
    </row>
    <row r="63" spans="1:16" s="5" customFormat="1" ht="15.75" customHeight="1">
      <c r="A63" s="339"/>
      <c r="B63" s="293" t="s">
        <v>41</v>
      </c>
      <c r="C63" s="22">
        <v>67767832</v>
      </c>
      <c r="D63" s="22">
        <v>814452846</v>
      </c>
      <c r="E63" s="22">
        <v>249060985</v>
      </c>
      <c r="F63" s="22">
        <v>93711149</v>
      </c>
      <c r="G63" s="22">
        <v>334238923</v>
      </c>
      <c r="H63" s="22">
        <v>116183654</v>
      </c>
      <c r="I63" s="22">
        <v>19452803</v>
      </c>
      <c r="J63" s="22">
        <v>764194505</v>
      </c>
      <c r="K63" s="22">
        <v>1650216747</v>
      </c>
      <c r="L63" s="22">
        <v>87216137</v>
      </c>
      <c r="M63" s="22">
        <v>230564554</v>
      </c>
      <c r="N63" s="22">
        <v>128856350</v>
      </c>
      <c r="O63" s="157">
        <f t="shared" si="14"/>
        <v>4555916485</v>
      </c>
      <c r="P63" s="115">
        <f t="shared" si="15"/>
        <v>0.0158351013203982</v>
      </c>
    </row>
    <row r="64" spans="1:16" s="5" customFormat="1" ht="15.75" customHeight="1">
      <c r="A64" s="339"/>
      <c r="B64" s="293" t="s">
        <v>37</v>
      </c>
      <c r="C64" s="22">
        <v>142818687</v>
      </c>
      <c r="D64" s="22">
        <v>355723751</v>
      </c>
      <c r="E64" s="22">
        <v>627006661</v>
      </c>
      <c r="F64" s="22">
        <v>141600718</v>
      </c>
      <c r="G64" s="22">
        <v>173758576</v>
      </c>
      <c r="H64" s="22">
        <v>302335665</v>
      </c>
      <c r="I64" s="22">
        <v>104618600</v>
      </c>
      <c r="J64" s="22">
        <v>76680198</v>
      </c>
      <c r="K64" s="22">
        <v>1557496547</v>
      </c>
      <c r="L64" s="22">
        <v>144877670</v>
      </c>
      <c r="M64" s="22">
        <v>94528916</v>
      </c>
      <c r="N64" s="22">
        <v>100410988</v>
      </c>
      <c r="O64" s="157">
        <f t="shared" si="14"/>
        <v>3821856977</v>
      </c>
      <c r="P64" s="115">
        <f t="shared" si="15"/>
        <v>0.013283714190574275</v>
      </c>
    </row>
    <row r="65" spans="1:16" s="5" customFormat="1" ht="15.75" customHeight="1">
      <c r="A65" s="339"/>
      <c r="B65" s="293" t="s">
        <v>40</v>
      </c>
      <c r="C65" s="22">
        <v>559759790</v>
      </c>
      <c r="D65" s="22">
        <v>169509928</v>
      </c>
      <c r="E65" s="22">
        <v>801053287</v>
      </c>
      <c r="F65" s="22">
        <v>243346334</v>
      </c>
      <c r="G65" s="22">
        <v>401656261</v>
      </c>
      <c r="H65" s="22">
        <v>346242577</v>
      </c>
      <c r="I65" s="22">
        <v>94117086</v>
      </c>
      <c r="J65" s="22">
        <v>140480454</v>
      </c>
      <c r="K65" s="22">
        <v>89911819</v>
      </c>
      <c r="L65" s="22">
        <v>122521208</v>
      </c>
      <c r="M65" s="22">
        <v>233215601</v>
      </c>
      <c r="N65" s="22">
        <v>192175500</v>
      </c>
      <c r="O65" s="157">
        <f t="shared" si="14"/>
        <v>3393989845</v>
      </c>
      <c r="P65" s="115">
        <f t="shared" si="15"/>
        <v>0.011796566783637514</v>
      </c>
    </row>
    <row r="66" spans="1:16" s="5" customFormat="1" ht="15.75" customHeight="1">
      <c r="A66" s="339"/>
      <c r="B66" s="293" t="s">
        <v>56</v>
      </c>
      <c r="C66" s="22">
        <v>75931080</v>
      </c>
      <c r="D66" s="22">
        <v>38027128</v>
      </c>
      <c r="E66" s="22">
        <v>243305932</v>
      </c>
      <c r="F66" s="22">
        <v>6173364</v>
      </c>
      <c r="G66" s="22">
        <v>48035209</v>
      </c>
      <c r="H66" s="22">
        <v>43404230</v>
      </c>
      <c r="I66" s="22">
        <v>2850224</v>
      </c>
      <c r="J66" s="22">
        <v>95520254</v>
      </c>
      <c r="K66" s="22">
        <v>172468359</v>
      </c>
      <c r="L66" s="22">
        <v>41850000</v>
      </c>
      <c r="M66" s="22">
        <v>40369092</v>
      </c>
      <c r="N66" s="22">
        <v>125527028</v>
      </c>
      <c r="O66" s="157">
        <f t="shared" si="14"/>
        <v>933461900</v>
      </c>
      <c r="P66" s="115">
        <f t="shared" si="15"/>
        <v>0.0032444545052347272</v>
      </c>
    </row>
    <row r="67" spans="1:17" ht="15.75" customHeight="1">
      <c r="A67" s="339"/>
      <c r="B67" s="293" t="s">
        <v>54</v>
      </c>
      <c r="C67" s="22">
        <v>23147328</v>
      </c>
      <c r="D67" s="22">
        <v>38661850</v>
      </c>
      <c r="E67" s="22">
        <v>103044272</v>
      </c>
      <c r="F67" s="22">
        <v>13351391</v>
      </c>
      <c r="G67" s="22">
        <v>7801841</v>
      </c>
      <c r="H67" s="22">
        <v>48439169</v>
      </c>
      <c r="I67" s="22">
        <v>12080466</v>
      </c>
      <c r="J67" s="22">
        <v>402233965</v>
      </c>
      <c r="K67" s="22">
        <v>92745986</v>
      </c>
      <c r="L67" s="22">
        <v>81684542</v>
      </c>
      <c r="M67" s="22">
        <v>44683620</v>
      </c>
      <c r="N67" s="22">
        <v>31111287</v>
      </c>
      <c r="O67" s="157">
        <f t="shared" si="14"/>
        <v>898985717</v>
      </c>
      <c r="P67" s="115">
        <f t="shared" si="15"/>
        <v>0.0031246248611350087</v>
      </c>
      <c r="Q67" s="1"/>
    </row>
    <row r="68" spans="1:17" ht="15.75" customHeight="1">
      <c r="A68" s="339"/>
      <c r="B68" s="293" t="s">
        <v>59</v>
      </c>
      <c r="C68" s="22">
        <v>234591</v>
      </c>
      <c r="D68" s="22">
        <v>104100000</v>
      </c>
      <c r="E68" s="22">
        <v>0</v>
      </c>
      <c r="F68" s="22">
        <v>187642893</v>
      </c>
      <c r="G68" s="22">
        <v>0</v>
      </c>
      <c r="H68" s="22">
        <v>75100000</v>
      </c>
      <c r="I68" s="22">
        <v>92564692</v>
      </c>
      <c r="J68" s="22">
        <v>305688</v>
      </c>
      <c r="K68" s="22">
        <v>88300000</v>
      </c>
      <c r="L68" s="22">
        <v>158398782</v>
      </c>
      <c r="M68" s="22">
        <v>0</v>
      </c>
      <c r="N68" s="22">
        <v>123327219</v>
      </c>
      <c r="O68" s="157">
        <f t="shared" si="14"/>
        <v>829973865</v>
      </c>
      <c r="P68" s="115">
        <f t="shared" si="15"/>
        <v>0.0028847588161084337</v>
      </c>
      <c r="Q68" s="1"/>
    </row>
    <row r="69" spans="1:16" s="4" customFormat="1" ht="15.75" customHeight="1">
      <c r="A69" s="339"/>
      <c r="B69" s="293" t="s">
        <v>55</v>
      </c>
      <c r="C69" s="22">
        <v>45800305</v>
      </c>
      <c r="D69" s="22">
        <v>84417438</v>
      </c>
      <c r="E69" s="22">
        <v>60576886</v>
      </c>
      <c r="F69" s="22">
        <v>76160969</v>
      </c>
      <c r="G69" s="22">
        <v>41874284</v>
      </c>
      <c r="H69" s="22">
        <v>74365562</v>
      </c>
      <c r="I69" s="22">
        <v>177733511</v>
      </c>
      <c r="J69" s="22">
        <v>44752171</v>
      </c>
      <c r="K69" s="22">
        <v>33798744</v>
      </c>
      <c r="L69" s="22">
        <v>27913374</v>
      </c>
      <c r="M69" s="22">
        <v>56257128</v>
      </c>
      <c r="N69" s="22">
        <v>73775843</v>
      </c>
      <c r="O69" s="157">
        <f t="shared" si="14"/>
        <v>797426215</v>
      </c>
      <c r="P69" s="115">
        <f t="shared" si="15"/>
        <v>0.0027716322175002817</v>
      </c>
    </row>
    <row r="70" spans="1:16" s="5" customFormat="1" ht="15.75" customHeight="1">
      <c r="A70" s="339"/>
      <c r="B70" s="293" t="s">
        <v>58</v>
      </c>
      <c r="C70" s="22">
        <v>8327976</v>
      </c>
      <c r="D70" s="22">
        <v>57809927</v>
      </c>
      <c r="E70" s="22">
        <v>72502868</v>
      </c>
      <c r="F70" s="22">
        <v>14657585</v>
      </c>
      <c r="G70" s="22">
        <v>16928909</v>
      </c>
      <c r="H70" s="22">
        <v>74272257</v>
      </c>
      <c r="I70" s="22">
        <v>77634972</v>
      </c>
      <c r="J70" s="22">
        <v>9725354</v>
      </c>
      <c r="K70" s="22">
        <v>10369293</v>
      </c>
      <c r="L70" s="22">
        <v>98599132</v>
      </c>
      <c r="M70" s="22">
        <v>100897193</v>
      </c>
      <c r="N70" s="22">
        <v>18508956</v>
      </c>
      <c r="O70" s="157">
        <f t="shared" si="14"/>
        <v>560234422</v>
      </c>
      <c r="P70" s="115">
        <f t="shared" si="15"/>
        <v>0.0019472193717231237</v>
      </c>
    </row>
    <row r="71" spans="1:16" s="5" customFormat="1" ht="15.75" customHeight="1">
      <c r="A71" s="339"/>
      <c r="B71" s="293" t="s">
        <v>69</v>
      </c>
      <c r="C71" s="22">
        <v>0</v>
      </c>
      <c r="D71" s="22">
        <v>0</v>
      </c>
      <c r="E71" s="22">
        <v>84387034</v>
      </c>
      <c r="F71" s="22">
        <v>20207934</v>
      </c>
      <c r="G71" s="22">
        <v>129256319</v>
      </c>
      <c r="H71" s="22">
        <v>574957</v>
      </c>
      <c r="I71" s="22">
        <v>4424166</v>
      </c>
      <c r="J71" s="22">
        <v>160160536</v>
      </c>
      <c r="K71" s="22">
        <v>8385469</v>
      </c>
      <c r="L71" s="22">
        <v>150745</v>
      </c>
      <c r="M71" s="22">
        <v>35656941</v>
      </c>
      <c r="N71" s="22">
        <v>1695352</v>
      </c>
      <c r="O71" s="157">
        <f t="shared" si="14"/>
        <v>444899453</v>
      </c>
      <c r="P71" s="115">
        <f t="shared" si="15"/>
        <v>0.0015463470278351112</v>
      </c>
    </row>
    <row r="72" spans="1:16" s="5" customFormat="1" ht="15.75" customHeight="1">
      <c r="A72" s="339"/>
      <c r="B72" s="293" t="s">
        <v>85</v>
      </c>
      <c r="C72" s="22">
        <v>0</v>
      </c>
      <c r="D72" s="22">
        <v>252730</v>
      </c>
      <c r="E72" s="22">
        <v>0</v>
      </c>
      <c r="F72" s="22">
        <v>331900000</v>
      </c>
      <c r="G72" s="22">
        <v>0</v>
      </c>
      <c r="H72" s="22">
        <v>0</v>
      </c>
      <c r="I72" s="22">
        <v>0</v>
      </c>
      <c r="J72" s="22">
        <v>0</v>
      </c>
      <c r="K72" s="22"/>
      <c r="L72" s="22">
        <v>0</v>
      </c>
      <c r="M72" s="22">
        <v>0</v>
      </c>
      <c r="N72" s="22">
        <v>0</v>
      </c>
      <c r="O72" s="157">
        <f t="shared" si="14"/>
        <v>332152730</v>
      </c>
      <c r="P72" s="115">
        <f t="shared" si="15"/>
        <v>0.0011544707087397074</v>
      </c>
    </row>
    <row r="73" spans="1:16" s="5" customFormat="1" ht="15.75" customHeight="1">
      <c r="A73" s="339"/>
      <c r="B73" s="293" t="s">
        <v>101</v>
      </c>
      <c r="C73" s="22">
        <v>0</v>
      </c>
      <c r="D73" s="22">
        <v>67619915</v>
      </c>
      <c r="E73" s="22">
        <v>0</v>
      </c>
      <c r="F73" s="22">
        <v>0</v>
      </c>
      <c r="G73" s="22">
        <v>141736370</v>
      </c>
      <c r="H73" s="22">
        <v>0</v>
      </c>
      <c r="I73" s="22">
        <v>0</v>
      </c>
      <c r="J73" s="22">
        <v>76567735</v>
      </c>
      <c r="K73" s="22"/>
      <c r="L73" s="22">
        <v>0</v>
      </c>
      <c r="M73" s="22">
        <v>0</v>
      </c>
      <c r="N73" s="22">
        <v>0</v>
      </c>
      <c r="O73" s="157">
        <f t="shared" si="14"/>
        <v>285924020</v>
      </c>
      <c r="P73" s="115">
        <f t="shared" si="15"/>
        <v>0.0009937925424099519</v>
      </c>
    </row>
    <row r="74" spans="1:16" s="5" customFormat="1" ht="15.75" customHeight="1">
      <c r="A74" s="339"/>
      <c r="B74" s="293" t="s">
        <v>65</v>
      </c>
      <c r="C74" s="22">
        <v>331157</v>
      </c>
      <c r="D74" s="22">
        <v>34159303</v>
      </c>
      <c r="E74" s="22">
        <v>0</v>
      </c>
      <c r="F74" s="22">
        <v>6402304</v>
      </c>
      <c r="G74" s="22">
        <v>42390713</v>
      </c>
      <c r="H74" s="22">
        <v>56285897</v>
      </c>
      <c r="I74" s="22">
        <v>15003050</v>
      </c>
      <c r="J74" s="22">
        <v>50443588</v>
      </c>
      <c r="K74" s="22">
        <v>301379</v>
      </c>
      <c r="L74" s="22">
        <v>13197130</v>
      </c>
      <c r="M74" s="22">
        <v>1090817</v>
      </c>
      <c r="N74" s="22">
        <v>4353101</v>
      </c>
      <c r="O74" s="157">
        <f t="shared" si="14"/>
        <v>223958439</v>
      </c>
      <c r="P74" s="115">
        <f t="shared" si="15"/>
        <v>0.0007784173798618742</v>
      </c>
    </row>
    <row r="75" spans="1:16" s="5" customFormat="1" ht="15.75" customHeight="1">
      <c r="A75" s="339"/>
      <c r="B75" s="293" t="s">
        <v>53</v>
      </c>
      <c r="C75" s="22">
        <v>8563154</v>
      </c>
      <c r="D75" s="22">
        <v>226418</v>
      </c>
      <c r="E75" s="22">
        <v>115234</v>
      </c>
      <c r="F75" s="22">
        <v>0</v>
      </c>
      <c r="G75" s="22">
        <v>0</v>
      </c>
      <c r="H75" s="22">
        <v>14600000</v>
      </c>
      <c r="I75" s="22">
        <v>19083880</v>
      </c>
      <c r="J75" s="22">
        <v>8900000</v>
      </c>
      <c r="K75" s="22">
        <v>32949000</v>
      </c>
      <c r="L75" s="22">
        <v>61400000</v>
      </c>
      <c r="M75" s="22">
        <v>11300000</v>
      </c>
      <c r="N75" s="22">
        <v>6877850</v>
      </c>
      <c r="O75" s="157">
        <f t="shared" si="14"/>
        <v>164015536</v>
      </c>
      <c r="P75" s="115">
        <f t="shared" si="15"/>
        <v>0.0005700724846977564</v>
      </c>
    </row>
    <row r="76" spans="1:16" s="5" customFormat="1" ht="15.75" customHeight="1">
      <c r="A76" s="339"/>
      <c r="B76" s="293" t="s">
        <v>67</v>
      </c>
      <c r="C76" s="22">
        <v>35230147</v>
      </c>
      <c r="D76" s="22">
        <v>10578991</v>
      </c>
      <c r="E76" s="22">
        <v>27755817</v>
      </c>
      <c r="F76" s="22">
        <v>7562559</v>
      </c>
      <c r="G76" s="22">
        <v>40376132</v>
      </c>
      <c r="H76" s="22">
        <v>0</v>
      </c>
      <c r="I76" s="22">
        <v>22395078</v>
      </c>
      <c r="J76" s="22">
        <v>789604</v>
      </c>
      <c r="K76" s="22">
        <v>4170097</v>
      </c>
      <c r="L76" s="22">
        <v>1799931</v>
      </c>
      <c r="M76" s="22">
        <v>11890993</v>
      </c>
      <c r="N76" s="22">
        <v>1081920</v>
      </c>
      <c r="O76" s="157">
        <f t="shared" si="14"/>
        <v>163631269</v>
      </c>
      <c r="P76" s="115">
        <f t="shared" si="15"/>
        <v>0.0005687368792495178</v>
      </c>
    </row>
    <row r="77" spans="1:16" s="5" customFormat="1" ht="15.75" customHeight="1">
      <c r="A77" s="339"/>
      <c r="B77" s="293" t="s">
        <v>91</v>
      </c>
      <c r="C77" s="22">
        <v>0</v>
      </c>
      <c r="D77" s="22">
        <v>0</v>
      </c>
      <c r="E77" s="22">
        <v>38812</v>
      </c>
      <c r="F77" s="22">
        <v>0</v>
      </c>
      <c r="G77" s="22">
        <v>0</v>
      </c>
      <c r="H77" s="22">
        <v>8149527</v>
      </c>
      <c r="I77" s="22">
        <v>0</v>
      </c>
      <c r="J77" s="22">
        <v>5732080</v>
      </c>
      <c r="K77" s="22">
        <v>50902874</v>
      </c>
      <c r="L77" s="22">
        <v>15226670</v>
      </c>
      <c r="M77" s="22">
        <v>18962844</v>
      </c>
      <c r="N77" s="22">
        <v>0</v>
      </c>
      <c r="O77" s="157">
        <f t="shared" si="14"/>
        <v>99012807</v>
      </c>
      <c r="P77" s="115">
        <f t="shared" si="15"/>
        <v>0.0003441410385866702</v>
      </c>
    </row>
    <row r="78" spans="1:16" s="4" customFormat="1" ht="15.75" customHeight="1">
      <c r="A78" s="339"/>
      <c r="B78" s="293" t="s">
        <v>47</v>
      </c>
      <c r="C78" s="22">
        <v>4278264</v>
      </c>
      <c r="D78" s="22">
        <v>4444753</v>
      </c>
      <c r="E78" s="22">
        <v>785358</v>
      </c>
      <c r="F78" s="22">
        <v>13911506</v>
      </c>
      <c r="G78" s="22">
        <v>2302839</v>
      </c>
      <c r="H78" s="22">
        <v>3374649</v>
      </c>
      <c r="I78" s="22">
        <v>4300000</v>
      </c>
      <c r="J78" s="22">
        <v>43165000</v>
      </c>
      <c r="K78" s="22">
        <v>6367306</v>
      </c>
      <c r="L78" s="22">
        <v>2900000</v>
      </c>
      <c r="M78" s="22">
        <v>0</v>
      </c>
      <c r="N78" s="22">
        <v>11693334</v>
      </c>
      <c r="O78" s="157">
        <f t="shared" si="14"/>
        <v>97523009</v>
      </c>
      <c r="P78" s="115">
        <f t="shared" si="15"/>
        <v>0.00033896291419510194</v>
      </c>
    </row>
    <row r="79" spans="1:16" s="5" customFormat="1" ht="15.75" customHeight="1">
      <c r="A79" s="339"/>
      <c r="B79" s="293" t="s">
        <v>74</v>
      </c>
      <c r="C79" s="22">
        <v>0</v>
      </c>
      <c r="D79" s="22">
        <v>10550000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2600000</v>
      </c>
      <c r="L79" s="22">
        <v>34850012</v>
      </c>
      <c r="M79" s="22"/>
      <c r="N79" s="22"/>
      <c r="O79" s="157">
        <f t="shared" si="14"/>
        <v>48000012</v>
      </c>
      <c r="P79" s="115">
        <f t="shared" si="15"/>
        <v>0.00016683472050088062</v>
      </c>
    </row>
    <row r="80" spans="1:16" s="5" customFormat="1" ht="15.75" customHeight="1">
      <c r="A80" s="339"/>
      <c r="B80" s="293" t="s">
        <v>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18623332</v>
      </c>
      <c r="J80" s="22">
        <v>0</v>
      </c>
      <c r="K80" s="22"/>
      <c r="L80" s="22">
        <v>2919717</v>
      </c>
      <c r="M80" s="22">
        <v>0</v>
      </c>
      <c r="N80" s="22">
        <v>19372973</v>
      </c>
      <c r="O80" s="157">
        <f t="shared" si="14"/>
        <v>40916022</v>
      </c>
      <c r="P80" s="115">
        <f t="shared" si="15"/>
        <v>0.0001422127372463549</v>
      </c>
    </row>
    <row r="81" spans="1:16" s="5" customFormat="1" ht="15.75" customHeight="1">
      <c r="A81" s="339"/>
      <c r="B81" s="293" t="s">
        <v>75</v>
      </c>
      <c r="C81" s="22">
        <v>12837800</v>
      </c>
      <c r="D81" s="22">
        <v>21338</v>
      </c>
      <c r="E81" s="22">
        <v>3589658</v>
      </c>
      <c r="F81" s="22">
        <v>444830</v>
      </c>
      <c r="G81" s="22">
        <v>0</v>
      </c>
      <c r="H81" s="22">
        <v>0</v>
      </c>
      <c r="I81" s="22">
        <v>0</v>
      </c>
      <c r="J81" s="22">
        <v>0</v>
      </c>
      <c r="K81" s="22"/>
      <c r="L81" s="22">
        <v>6220582</v>
      </c>
      <c r="M81" s="22">
        <v>6634102</v>
      </c>
      <c r="N81" s="22">
        <v>6037743</v>
      </c>
      <c r="O81" s="157">
        <f t="shared" si="14"/>
        <v>35786053</v>
      </c>
      <c r="P81" s="115">
        <f t="shared" si="15"/>
        <v>0.00012438238869783407</v>
      </c>
    </row>
    <row r="82" spans="1:16" s="5" customFormat="1" ht="15.75" customHeight="1">
      <c r="A82" s="339"/>
      <c r="B82" s="293" t="s">
        <v>73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565535</v>
      </c>
      <c r="I82" s="22">
        <v>0</v>
      </c>
      <c r="J82" s="22">
        <v>0</v>
      </c>
      <c r="K82" s="22"/>
      <c r="L82" s="22">
        <v>16522453</v>
      </c>
      <c r="M82" s="22">
        <v>3600000</v>
      </c>
      <c r="N82" s="22">
        <v>7800000</v>
      </c>
      <c r="O82" s="157">
        <f t="shared" si="14"/>
        <v>28487988</v>
      </c>
      <c r="P82" s="115">
        <f t="shared" si="15"/>
        <v>9.901634015450748E-05</v>
      </c>
    </row>
    <row r="83" spans="1:16" s="5" customFormat="1" ht="15.75" customHeight="1">
      <c r="A83" s="339"/>
      <c r="B83" s="293" t="s">
        <v>83</v>
      </c>
      <c r="C83" s="22"/>
      <c r="D83" s="22">
        <v>1744987</v>
      </c>
      <c r="E83" s="22">
        <v>0</v>
      </c>
      <c r="F83" s="22">
        <v>0</v>
      </c>
      <c r="G83" s="22">
        <v>1058457</v>
      </c>
      <c r="H83" s="22">
        <v>6108582</v>
      </c>
      <c r="I83" s="22">
        <v>4770487</v>
      </c>
      <c r="J83" s="22">
        <v>2672958</v>
      </c>
      <c r="K83" s="22"/>
      <c r="L83" s="22">
        <v>0</v>
      </c>
      <c r="M83" s="22">
        <v>3566823</v>
      </c>
      <c r="N83" s="22">
        <v>0</v>
      </c>
      <c r="O83" s="157">
        <f t="shared" si="14"/>
        <v>19922294</v>
      </c>
      <c r="P83" s="115">
        <f t="shared" si="15"/>
        <v>6.92443650061248E-05</v>
      </c>
    </row>
    <row r="84" spans="1:16" s="5" customFormat="1" ht="15.75" customHeight="1">
      <c r="A84" s="339"/>
      <c r="B84" s="293" t="s">
        <v>66</v>
      </c>
      <c r="C84" s="22">
        <v>2211979</v>
      </c>
      <c r="D84" s="22">
        <v>0</v>
      </c>
      <c r="E84" s="22">
        <v>381977</v>
      </c>
      <c r="F84" s="22">
        <v>1205202</v>
      </c>
      <c r="G84" s="22">
        <v>0</v>
      </c>
      <c r="H84" s="22">
        <v>0</v>
      </c>
      <c r="I84" s="22">
        <v>440403</v>
      </c>
      <c r="J84" s="22">
        <v>845662</v>
      </c>
      <c r="K84" s="22">
        <v>9014805</v>
      </c>
      <c r="L84" s="22">
        <v>971897</v>
      </c>
      <c r="M84" s="22">
        <v>0</v>
      </c>
      <c r="N84" s="22">
        <v>2459530</v>
      </c>
      <c r="O84" s="157">
        <f t="shared" si="14"/>
        <v>17531455</v>
      </c>
      <c r="P84" s="115">
        <f t="shared" si="15"/>
        <v>6.093447216010625E-05</v>
      </c>
    </row>
    <row r="85" spans="1:16" s="5" customFormat="1" ht="15.75" customHeight="1">
      <c r="A85" s="339"/>
      <c r="B85" s="293" t="s">
        <v>88</v>
      </c>
      <c r="C85" s="22">
        <v>0</v>
      </c>
      <c r="D85" s="22">
        <v>0</v>
      </c>
      <c r="E85" s="22">
        <v>0</v>
      </c>
      <c r="F85" s="22">
        <v>0</v>
      </c>
      <c r="G85" s="22">
        <v>20836</v>
      </c>
      <c r="H85" s="22">
        <v>0</v>
      </c>
      <c r="I85" s="22">
        <v>0</v>
      </c>
      <c r="J85" s="22">
        <v>0</v>
      </c>
      <c r="K85" s="22">
        <v>9415</v>
      </c>
      <c r="L85" s="22">
        <v>7717931</v>
      </c>
      <c r="M85" s="22">
        <v>3433767</v>
      </c>
      <c r="N85" s="22">
        <v>0</v>
      </c>
      <c r="O85" s="157">
        <f t="shared" si="14"/>
        <v>11181949</v>
      </c>
      <c r="P85" s="115">
        <f t="shared" si="15"/>
        <v>3.886535145178925E-05</v>
      </c>
    </row>
    <row r="86" spans="1:16" s="5" customFormat="1" ht="15.75" customHeight="1">
      <c r="A86" s="339"/>
      <c r="B86" s="293" t="s">
        <v>126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17599</v>
      </c>
      <c r="I86" s="22">
        <v>62579</v>
      </c>
      <c r="J86" s="22">
        <v>0</v>
      </c>
      <c r="K86" s="22"/>
      <c r="L86" s="22">
        <v>5100000</v>
      </c>
      <c r="M86" s="22">
        <v>5240000</v>
      </c>
      <c r="N86" s="22">
        <v>62571</v>
      </c>
      <c r="O86" s="157">
        <f t="shared" si="14"/>
        <v>10482749</v>
      </c>
      <c r="P86" s="115">
        <f t="shared" si="15"/>
        <v>3.643512629738271E-05</v>
      </c>
    </row>
    <row r="87" spans="1:16" s="5" customFormat="1" ht="15.75" customHeight="1">
      <c r="A87" s="339"/>
      <c r="B87" s="293" t="s">
        <v>125</v>
      </c>
      <c r="C87" s="22">
        <v>73098</v>
      </c>
      <c r="D87" s="22">
        <v>3400000</v>
      </c>
      <c r="E87" s="22">
        <v>0</v>
      </c>
      <c r="F87" s="22">
        <v>0</v>
      </c>
      <c r="G87" s="22">
        <v>0</v>
      </c>
      <c r="H87" s="22">
        <v>3158898</v>
      </c>
      <c r="I87" s="22">
        <v>0</v>
      </c>
      <c r="J87" s="22">
        <v>363029</v>
      </c>
      <c r="K87" s="22">
        <v>0</v>
      </c>
      <c r="L87" s="22">
        <v>887735</v>
      </c>
      <c r="M87" s="22">
        <v>144450</v>
      </c>
      <c r="N87" s="22">
        <v>0</v>
      </c>
      <c r="O87" s="157">
        <f t="shared" si="14"/>
        <v>8027210</v>
      </c>
      <c r="P87" s="115">
        <f t="shared" si="15"/>
        <v>2.7900354207242154E-05</v>
      </c>
    </row>
    <row r="88" spans="1:16" s="5" customFormat="1" ht="15.75" customHeight="1">
      <c r="A88" s="339"/>
      <c r="B88" s="293" t="s">
        <v>86</v>
      </c>
      <c r="C88" s="22">
        <v>0</v>
      </c>
      <c r="D88" s="22">
        <v>2200000</v>
      </c>
      <c r="E88" s="22">
        <v>8741</v>
      </c>
      <c r="F88" s="22">
        <v>1775449</v>
      </c>
      <c r="G88" s="22">
        <v>0</v>
      </c>
      <c r="H88" s="22">
        <v>0</v>
      </c>
      <c r="I88" s="22">
        <v>0</v>
      </c>
      <c r="J88" s="22">
        <v>0</v>
      </c>
      <c r="K88" s="22"/>
      <c r="L88" s="22">
        <v>0</v>
      </c>
      <c r="M88" s="22">
        <v>0</v>
      </c>
      <c r="N88" s="22">
        <v>0</v>
      </c>
      <c r="O88" s="157">
        <f t="shared" si="14"/>
        <v>3984190</v>
      </c>
      <c r="P88" s="115">
        <f t="shared" si="15"/>
        <v>1.3847938727023724E-05</v>
      </c>
    </row>
    <row r="89" spans="1:16" s="5" customFormat="1" ht="15.75" customHeight="1">
      <c r="A89" s="339"/>
      <c r="B89" s="293" t="s">
        <v>128</v>
      </c>
      <c r="C89" s="22">
        <v>0</v>
      </c>
      <c r="D89" s="22">
        <v>0</v>
      </c>
      <c r="E89" s="22">
        <v>2628000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/>
      <c r="L89" s="22">
        <v>0</v>
      </c>
      <c r="M89" s="22">
        <v>0</v>
      </c>
      <c r="N89" s="22">
        <v>0</v>
      </c>
      <c r="O89" s="157">
        <f t="shared" si="14"/>
        <v>2628000</v>
      </c>
      <c r="P89" s="115">
        <f t="shared" si="15"/>
        <v>9.134198663873547E-06</v>
      </c>
    </row>
    <row r="90" spans="1:16" s="5" customFormat="1" ht="15.75" customHeight="1">
      <c r="A90" s="339"/>
      <c r="B90" s="293" t="s">
        <v>124</v>
      </c>
      <c r="C90" s="22">
        <v>0</v>
      </c>
      <c r="D90" s="22">
        <v>0</v>
      </c>
      <c r="E90" s="22">
        <v>0</v>
      </c>
      <c r="F90" s="22">
        <v>96546</v>
      </c>
      <c r="G90" s="22">
        <v>0</v>
      </c>
      <c r="H90" s="22">
        <v>0</v>
      </c>
      <c r="I90" s="22">
        <v>0</v>
      </c>
      <c r="J90" s="22">
        <v>32039</v>
      </c>
      <c r="K90" s="22"/>
      <c r="L90" s="22">
        <v>0</v>
      </c>
      <c r="M90" s="22">
        <v>0</v>
      </c>
      <c r="N90" s="22">
        <v>445636</v>
      </c>
      <c r="O90" s="157">
        <f t="shared" si="14"/>
        <v>574221</v>
      </c>
      <c r="P90" s="115">
        <f t="shared" si="15"/>
        <v>1.9958328352237944E-06</v>
      </c>
    </row>
    <row r="91" spans="1:16" s="5" customFormat="1" ht="15.75" customHeight="1" thickBot="1">
      <c r="A91" s="339"/>
      <c r="B91" s="295" t="s">
        <v>90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34407</v>
      </c>
      <c r="I91" s="27">
        <v>0</v>
      </c>
      <c r="J91" s="27">
        <v>0</v>
      </c>
      <c r="K91" s="27"/>
      <c r="L91" s="27">
        <v>0</v>
      </c>
      <c r="M91" s="27">
        <v>0</v>
      </c>
      <c r="N91" s="27">
        <v>0</v>
      </c>
      <c r="O91" s="159">
        <f t="shared" si="14"/>
        <v>34407</v>
      </c>
      <c r="P91" s="116">
        <f t="shared" si="15"/>
        <v>1.1958918319174169E-07</v>
      </c>
    </row>
    <row r="92" spans="1:17" ht="15.75" customHeight="1" thickBot="1">
      <c r="A92" s="339"/>
      <c r="B92" s="288" t="s">
        <v>134</v>
      </c>
      <c r="C92" s="254">
        <f>C93+C94</f>
        <v>5839807</v>
      </c>
      <c r="D92" s="254">
        <f aca="true" t="shared" si="16" ref="D92:O92">D93+D94</f>
        <v>10045520</v>
      </c>
      <c r="E92" s="254">
        <f t="shared" si="16"/>
        <v>17077929</v>
      </c>
      <c r="F92" s="254">
        <f t="shared" si="16"/>
        <v>106008430</v>
      </c>
      <c r="G92" s="254">
        <f t="shared" si="16"/>
        <v>18469741</v>
      </c>
      <c r="H92" s="254">
        <f t="shared" si="16"/>
        <v>209126466</v>
      </c>
      <c r="I92" s="254">
        <f t="shared" si="16"/>
        <v>0</v>
      </c>
      <c r="J92" s="254">
        <f t="shared" si="16"/>
        <v>35163870</v>
      </c>
      <c r="K92" s="254">
        <f t="shared" si="16"/>
        <v>33692518</v>
      </c>
      <c r="L92" s="254">
        <f t="shared" si="16"/>
        <v>7750441</v>
      </c>
      <c r="M92" s="254">
        <f t="shared" si="16"/>
        <v>24600000</v>
      </c>
      <c r="N92" s="254">
        <f t="shared" si="16"/>
        <v>184351761</v>
      </c>
      <c r="O92" s="254">
        <f t="shared" si="16"/>
        <v>652126483</v>
      </c>
      <c r="P92" s="291">
        <f>O92/O6</f>
        <v>0.0014399259535935024</v>
      </c>
      <c r="Q92" s="1"/>
    </row>
    <row r="93" spans="1:16" s="5" customFormat="1" ht="15.75" customHeight="1">
      <c r="A93" s="339"/>
      <c r="B93" s="164" t="s">
        <v>60</v>
      </c>
      <c r="C93" s="22">
        <v>1529869</v>
      </c>
      <c r="D93" s="22">
        <v>10045520</v>
      </c>
      <c r="E93" s="22">
        <v>17077929</v>
      </c>
      <c r="F93" s="22">
        <v>106008430</v>
      </c>
      <c r="G93" s="22">
        <v>18469741</v>
      </c>
      <c r="H93" s="22">
        <v>203008289</v>
      </c>
      <c r="I93" s="22">
        <v>0</v>
      </c>
      <c r="J93" s="22">
        <v>26315829</v>
      </c>
      <c r="K93" s="22">
        <v>33692518</v>
      </c>
      <c r="L93" s="22">
        <v>6987079</v>
      </c>
      <c r="M93" s="22">
        <v>24600000</v>
      </c>
      <c r="N93" s="22">
        <v>184351761</v>
      </c>
      <c r="O93" s="157">
        <f>SUM(C93:N93)</f>
        <v>632086965</v>
      </c>
      <c r="P93" s="115">
        <f>O93/O$92</f>
        <v>0.9692705042313088</v>
      </c>
    </row>
    <row r="94" spans="1:16" s="5" customFormat="1" ht="15.75" customHeight="1" thickBot="1">
      <c r="A94" s="339"/>
      <c r="B94" s="164" t="s">
        <v>84</v>
      </c>
      <c r="C94" s="22">
        <v>4309938</v>
      </c>
      <c r="D94" s="22">
        <v>0</v>
      </c>
      <c r="E94" s="22">
        <v>0</v>
      </c>
      <c r="F94" s="22">
        <v>0</v>
      </c>
      <c r="G94" s="22">
        <v>0</v>
      </c>
      <c r="H94" s="22">
        <v>6118177</v>
      </c>
      <c r="I94" s="22">
        <v>0</v>
      </c>
      <c r="J94" s="22">
        <v>8848041</v>
      </c>
      <c r="K94" s="22"/>
      <c r="L94" s="22">
        <v>763362</v>
      </c>
      <c r="M94" s="22">
        <v>0</v>
      </c>
      <c r="N94" s="22">
        <v>0</v>
      </c>
      <c r="O94" s="157">
        <f>SUM(C94:N94)</f>
        <v>20039518</v>
      </c>
      <c r="P94" s="115">
        <f>O94/O$92</f>
        <v>0.03072949576869124</v>
      </c>
    </row>
    <row r="95" spans="1:17" ht="15.75" customHeight="1" thickBot="1">
      <c r="A95" s="339"/>
      <c r="B95" s="292" t="s">
        <v>89</v>
      </c>
      <c r="C95" s="254">
        <f>C96+C97</f>
        <v>0</v>
      </c>
      <c r="D95" s="254">
        <f aca="true" t="shared" si="17" ref="D95:O95">D96+D97</f>
        <v>0</v>
      </c>
      <c r="E95" s="254">
        <f t="shared" si="17"/>
        <v>0</v>
      </c>
      <c r="F95" s="254">
        <f t="shared" si="17"/>
        <v>35920518</v>
      </c>
      <c r="G95" s="254">
        <f t="shared" si="17"/>
        <v>0</v>
      </c>
      <c r="H95" s="254">
        <f t="shared" si="17"/>
        <v>0</v>
      </c>
      <c r="I95" s="254">
        <f t="shared" si="17"/>
        <v>0</v>
      </c>
      <c r="J95" s="254">
        <f t="shared" si="17"/>
        <v>0</v>
      </c>
      <c r="K95" s="254">
        <f t="shared" si="17"/>
        <v>0</v>
      </c>
      <c r="L95" s="254">
        <f t="shared" si="17"/>
        <v>0</v>
      </c>
      <c r="M95" s="254">
        <f t="shared" si="17"/>
        <v>9730142</v>
      </c>
      <c r="N95" s="254">
        <f t="shared" si="17"/>
        <v>0</v>
      </c>
      <c r="O95" s="254">
        <f t="shared" si="17"/>
        <v>45650660</v>
      </c>
      <c r="P95" s="291">
        <f>O95/O6</f>
        <v>0.00010079880490403693</v>
      </c>
      <c r="Q95" s="1"/>
    </row>
    <row r="96" spans="1:16" s="5" customFormat="1" ht="15.75" customHeight="1">
      <c r="A96" s="339"/>
      <c r="B96" s="164" t="s">
        <v>89</v>
      </c>
      <c r="C96" s="22">
        <v>0</v>
      </c>
      <c r="D96" s="22">
        <v>0</v>
      </c>
      <c r="E96" s="22">
        <v>0</v>
      </c>
      <c r="F96" s="22">
        <v>35920518</v>
      </c>
      <c r="G96" s="22">
        <v>0</v>
      </c>
      <c r="H96" s="22">
        <v>0</v>
      </c>
      <c r="I96" s="22">
        <v>0</v>
      </c>
      <c r="J96" s="22">
        <v>0</v>
      </c>
      <c r="K96" s="22"/>
      <c r="L96" s="22"/>
      <c r="M96" s="22">
        <v>0</v>
      </c>
      <c r="N96" s="22">
        <v>0</v>
      </c>
      <c r="O96" s="157">
        <f>SUM(C96:N96)</f>
        <v>35920518</v>
      </c>
      <c r="P96" s="115">
        <f>O96/O95</f>
        <v>0.7868564879456288</v>
      </c>
    </row>
    <row r="97" spans="1:16" s="5" customFormat="1" ht="15.75" customHeight="1" thickBot="1">
      <c r="A97" s="340"/>
      <c r="B97" s="165" t="s">
        <v>127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>
        <v>9730142</v>
      </c>
      <c r="N97" s="27"/>
      <c r="O97" s="159">
        <f>SUM(C97:N97)</f>
        <v>9730142</v>
      </c>
      <c r="P97" s="116">
        <f>O97/O95</f>
        <v>0.21314351205437118</v>
      </c>
    </row>
    <row r="98" spans="1:21" ht="12.75">
      <c r="A98" s="1" t="s">
        <v>8</v>
      </c>
      <c r="B98" s="1"/>
      <c r="C98" s="127"/>
      <c r="O98" s="1"/>
      <c r="P98" s="1"/>
      <c r="Q98" s="133"/>
      <c r="R98" s="75"/>
      <c r="S98" s="30"/>
      <c r="T98" s="30"/>
      <c r="U98" s="30"/>
    </row>
    <row r="111" spans="1:16" s="6" customFormat="1" ht="12.75">
      <c r="A111" s="16"/>
      <c r="B111" s="13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8"/>
      <c r="P111" s="132"/>
    </row>
    <row r="112" spans="1:14" ht="12.75">
      <c r="A112" s="8"/>
      <c r="F112" s="9"/>
      <c r="G112" s="9"/>
      <c r="K112" s="133"/>
      <c r="L112" s="9"/>
      <c r="M112" s="9"/>
      <c r="N112" s="9"/>
    </row>
    <row r="113" spans="1:15" ht="12.75">
      <c r="A113" s="8"/>
      <c r="C113" s="44"/>
      <c r="D113" s="44"/>
      <c r="E113" s="44"/>
      <c r="F113" s="44"/>
      <c r="G113" s="44"/>
      <c r="H113" s="44"/>
      <c r="I113" s="44"/>
      <c r="J113" s="44"/>
      <c r="K113" s="134"/>
      <c r="L113" s="44"/>
      <c r="M113" s="44"/>
      <c r="N113" s="44"/>
      <c r="O113" s="158"/>
    </row>
    <row r="114" spans="1:14" ht="12.75">
      <c r="A114" s="8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spans="1:3" ht="12.75">
      <c r="A129" s="8"/>
      <c r="C129" s="46"/>
    </row>
    <row r="130" ht="12.75">
      <c r="C130" s="46"/>
    </row>
    <row r="131" ht="12.75">
      <c r="C131" s="46"/>
    </row>
    <row r="132" ht="12.75">
      <c r="C132" s="46"/>
    </row>
  </sheetData>
  <sheetProtection/>
  <mergeCells count="2">
    <mergeCell ref="C4:P4"/>
    <mergeCell ref="A6:A97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0" customWidth="1"/>
    <col min="2" max="2" width="25.7109375" style="30" bestFit="1" customWidth="1"/>
    <col min="3" max="3" width="14.00390625" style="30" bestFit="1" customWidth="1"/>
    <col min="4" max="5" width="11.7109375" style="30" bestFit="1" customWidth="1"/>
    <col min="6" max="6" width="11.421875" style="30" bestFit="1" customWidth="1"/>
    <col min="7" max="8" width="12.00390625" style="30" bestFit="1" customWidth="1"/>
    <col min="9" max="9" width="11.7109375" style="30" bestFit="1" customWidth="1"/>
    <col min="10" max="10" width="12.00390625" style="30" bestFit="1" customWidth="1"/>
    <col min="11" max="12" width="11.7109375" style="30" bestFit="1" customWidth="1"/>
    <col min="13" max="14" width="12.00390625" style="30" bestFit="1" customWidth="1"/>
    <col min="15" max="15" width="12.57421875" style="30" bestFit="1" customWidth="1"/>
    <col min="16" max="20" width="10.7109375" style="30" customWidth="1"/>
    <col min="21" max="21" width="12.00390625" style="30" customWidth="1"/>
    <col min="22" max="22" width="12.8515625" style="30" bestFit="1" customWidth="1"/>
    <col min="23" max="16384" width="9.140625" style="30" customWidth="1"/>
  </cols>
  <sheetData>
    <row r="1" spans="1:21" s="1" customFormat="1" ht="19.5" customHeight="1">
      <c r="A1" s="126" t="s">
        <v>361</v>
      </c>
      <c r="B1" s="127"/>
      <c r="Q1" s="75"/>
      <c r="R1" s="160"/>
      <c r="S1" s="30"/>
      <c r="T1" s="30"/>
      <c r="U1" s="30"/>
    </row>
    <row r="2" spans="1:21" s="1" customFormat="1" ht="12.75">
      <c r="A2" s="1" t="s">
        <v>8</v>
      </c>
      <c r="B2" s="127"/>
      <c r="P2" s="133"/>
      <c r="Q2" s="75"/>
      <c r="S2" s="30"/>
      <c r="T2" s="30"/>
      <c r="U2" s="30"/>
    </row>
    <row r="3" ht="6.75" customHeight="1" thickBot="1"/>
    <row r="4" spans="2:21" s="1" customFormat="1" ht="13.5" thickBot="1">
      <c r="B4" s="127"/>
      <c r="C4" s="307">
        <v>2013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75"/>
      <c r="S4" s="30"/>
      <c r="T4" s="30"/>
      <c r="U4" s="30"/>
    </row>
    <row r="5" spans="2:21" s="1" customFormat="1" ht="13.5" thickBot="1">
      <c r="B5" s="234"/>
      <c r="C5" s="235" t="s">
        <v>9</v>
      </c>
      <c r="D5" s="235" t="s">
        <v>10</v>
      </c>
      <c r="E5" s="235" t="s">
        <v>11</v>
      </c>
      <c r="F5" s="235" t="s">
        <v>12</v>
      </c>
      <c r="G5" s="235" t="s">
        <v>13</v>
      </c>
      <c r="H5" s="235" t="s">
        <v>14</v>
      </c>
      <c r="I5" s="235" t="s">
        <v>15</v>
      </c>
      <c r="J5" s="235" t="s">
        <v>16</v>
      </c>
      <c r="K5" s="235" t="s">
        <v>17</v>
      </c>
      <c r="L5" s="235" t="s">
        <v>18</v>
      </c>
      <c r="M5" s="235" t="s">
        <v>19</v>
      </c>
      <c r="N5" s="235" t="s">
        <v>20</v>
      </c>
      <c r="O5" s="235" t="s">
        <v>115</v>
      </c>
      <c r="P5" s="296" t="s">
        <v>183</v>
      </c>
      <c r="Q5" s="75"/>
      <c r="S5" s="30"/>
      <c r="T5" s="30"/>
      <c r="U5" s="30"/>
    </row>
    <row r="6" spans="1:16" ht="12.75" customHeight="1">
      <c r="A6" s="338" t="s">
        <v>22</v>
      </c>
      <c r="B6" s="236" t="s">
        <v>89</v>
      </c>
      <c r="C6" s="67">
        <v>14830112760</v>
      </c>
      <c r="D6" s="67">
        <v>17450280890</v>
      </c>
      <c r="E6" s="67">
        <v>16884057034</v>
      </c>
      <c r="F6" s="67">
        <v>17225185542</v>
      </c>
      <c r="G6" s="67">
        <v>17377586513</v>
      </c>
      <c r="H6" s="67">
        <v>16139834690</v>
      </c>
      <c r="I6" s="67">
        <v>19304907184</v>
      </c>
      <c r="J6" s="67">
        <v>11399245031</v>
      </c>
      <c r="K6" s="67">
        <v>13228565411</v>
      </c>
      <c r="L6" s="67">
        <v>11744237477</v>
      </c>
      <c r="M6" s="67">
        <v>10046313448</v>
      </c>
      <c r="N6" s="67">
        <v>14762333392</v>
      </c>
      <c r="O6" s="66">
        <f aca="true" t="shared" si="0" ref="O6:O25">SUM(C6:N6)</f>
        <v>180392659372</v>
      </c>
      <c r="P6" s="114">
        <f>O6/O$25</f>
        <v>0.39899757393073454</v>
      </c>
    </row>
    <row r="7" spans="1:16" ht="12.75">
      <c r="A7" s="339"/>
      <c r="B7" s="237" t="s">
        <v>102</v>
      </c>
      <c r="C7" s="58">
        <v>8473486389</v>
      </c>
      <c r="D7" s="58">
        <v>4769915558</v>
      </c>
      <c r="E7" s="58">
        <v>5441866771</v>
      </c>
      <c r="F7" s="58">
        <v>5688605609</v>
      </c>
      <c r="G7" s="58">
        <v>6258519576</v>
      </c>
      <c r="H7" s="58">
        <v>4672967832</v>
      </c>
      <c r="I7" s="58">
        <v>6301880345</v>
      </c>
      <c r="J7" s="58">
        <v>5311656721</v>
      </c>
      <c r="K7" s="58">
        <v>9609096919</v>
      </c>
      <c r="L7" s="58">
        <v>8016844080</v>
      </c>
      <c r="M7" s="58">
        <v>3945613368</v>
      </c>
      <c r="N7" s="58">
        <v>3729926994</v>
      </c>
      <c r="O7" s="59">
        <f t="shared" si="0"/>
        <v>72220380162</v>
      </c>
      <c r="P7" s="115">
        <f aca="true" t="shared" si="1" ref="P7:P24">O7/O$25</f>
        <v>0.15973907460153583</v>
      </c>
    </row>
    <row r="8" spans="1:16" ht="12.75">
      <c r="A8" s="339"/>
      <c r="B8" s="237" t="s">
        <v>117</v>
      </c>
      <c r="C8" s="58">
        <v>1177389694</v>
      </c>
      <c r="D8" s="58">
        <v>1597618619</v>
      </c>
      <c r="E8" s="58">
        <v>185155715</v>
      </c>
      <c r="F8" s="58">
        <v>5747020271</v>
      </c>
      <c r="G8" s="58">
        <v>5708862468</v>
      </c>
      <c r="H8" s="58">
        <v>1391224605</v>
      </c>
      <c r="I8" s="58">
        <v>1449802617</v>
      </c>
      <c r="J8" s="58">
        <v>1592946719</v>
      </c>
      <c r="K8" s="58">
        <v>5460979612</v>
      </c>
      <c r="L8" s="58">
        <v>959188321</v>
      </c>
      <c r="M8" s="58">
        <v>784685983</v>
      </c>
      <c r="N8" s="58">
        <v>1173792096</v>
      </c>
      <c r="O8" s="59">
        <f t="shared" si="0"/>
        <v>27228666720</v>
      </c>
      <c r="P8" s="115">
        <f t="shared" si="1"/>
        <v>0.06022513333120048</v>
      </c>
    </row>
    <row r="9" spans="1:16" ht="12.75">
      <c r="A9" s="339"/>
      <c r="B9" s="237" t="s">
        <v>105</v>
      </c>
      <c r="C9" s="58">
        <v>1884007036</v>
      </c>
      <c r="D9" s="58">
        <v>1378441673</v>
      </c>
      <c r="E9" s="58">
        <v>3368203466</v>
      </c>
      <c r="F9" s="58">
        <v>742756464</v>
      </c>
      <c r="G9" s="58">
        <v>2932773242</v>
      </c>
      <c r="H9" s="58">
        <v>4618063457</v>
      </c>
      <c r="I9" s="58">
        <v>2634645398</v>
      </c>
      <c r="J9" s="58">
        <v>4635974680</v>
      </c>
      <c r="K9" s="58">
        <v>1267203096</v>
      </c>
      <c r="L9" s="58">
        <v>1471466008</v>
      </c>
      <c r="M9" s="58">
        <v>587459345</v>
      </c>
      <c r="N9" s="58">
        <v>1075181662</v>
      </c>
      <c r="O9" s="59">
        <f t="shared" si="0"/>
        <v>26596175527</v>
      </c>
      <c r="P9" s="115">
        <f t="shared" si="1"/>
        <v>0.05882617146424811</v>
      </c>
    </row>
    <row r="10" spans="1:16" ht="12.75">
      <c r="A10" s="339"/>
      <c r="B10" s="237" t="s">
        <v>104</v>
      </c>
      <c r="C10" s="58">
        <v>2412747278</v>
      </c>
      <c r="D10" s="58">
        <v>2964743542</v>
      </c>
      <c r="E10" s="58">
        <v>1307406751</v>
      </c>
      <c r="F10" s="58">
        <v>5746630772</v>
      </c>
      <c r="G10" s="58">
        <v>1849522788</v>
      </c>
      <c r="H10" s="58">
        <v>2149876393</v>
      </c>
      <c r="I10" s="58">
        <v>1234559469</v>
      </c>
      <c r="J10" s="58">
        <v>2760872458</v>
      </c>
      <c r="K10" s="58">
        <v>1420485169</v>
      </c>
      <c r="L10" s="58">
        <v>1234950260</v>
      </c>
      <c r="M10" s="58">
        <v>1449628405</v>
      </c>
      <c r="N10" s="58">
        <v>2019468199</v>
      </c>
      <c r="O10" s="59">
        <f t="shared" si="0"/>
        <v>26550891484</v>
      </c>
      <c r="P10" s="115">
        <f t="shared" si="1"/>
        <v>0.05872601094021306</v>
      </c>
    </row>
    <row r="11" spans="1:16" ht="12.75">
      <c r="A11" s="339"/>
      <c r="B11" s="237" t="s">
        <v>107</v>
      </c>
      <c r="C11" s="58">
        <v>1013113911</v>
      </c>
      <c r="D11" s="58">
        <v>1578951256</v>
      </c>
      <c r="E11" s="58">
        <v>1552804787</v>
      </c>
      <c r="F11" s="58">
        <v>7890579753</v>
      </c>
      <c r="G11" s="58">
        <v>5517535161</v>
      </c>
      <c r="H11" s="58">
        <v>1235048245</v>
      </c>
      <c r="I11" s="58">
        <v>1482941160</v>
      </c>
      <c r="J11" s="58">
        <v>893219053</v>
      </c>
      <c r="K11" s="58">
        <v>2068315684</v>
      </c>
      <c r="L11" s="58">
        <v>1296358679</v>
      </c>
      <c r="M11" s="58">
        <v>993598282</v>
      </c>
      <c r="N11" s="58">
        <v>782802349</v>
      </c>
      <c r="O11" s="59">
        <f t="shared" si="0"/>
        <v>26305268320</v>
      </c>
      <c r="P11" s="115">
        <f t="shared" si="1"/>
        <v>0.05818273469561215</v>
      </c>
    </row>
    <row r="12" spans="1:16" ht="12.75">
      <c r="A12" s="339"/>
      <c r="B12" s="237" t="s">
        <v>103</v>
      </c>
      <c r="C12" s="58">
        <v>3856132653</v>
      </c>
      <c r="D12" s="58">
        <v>918998149</v>
      </c>
      <c r="E12" s="58">
        <v>1317881167</v>
      </c>
      <c r="F12" s="58">
        <v>2378052318</v>
      </c>
      <c r="G12" s="58">
        <v>3390085623</v>
      </c>
      <c r="H12" s="58">
        <v>1543999515</v>
      </c>
      <c r="I12" s="58">
        <v>3134664589</v>
      </c>
      <c r="J12" s="58">
        <v>3616650066</v>
      </c>
      <c r="K12" s="58">
        <v>1784973126</v>
      </c>
      <c r="L12" s="58">
        <v>1077000149</v>
      </c>
      <c r="M12" s="58">
        <v>1195423560</v>
      </c>
      <c r="N12" s="58">
        <v>873803395</v>
      </c>
      <c r="O12" s="59">
        <f t="shared" si="0"/>
        <v>25087664310</v>
      </c>
      <c r="P12" s="115">
        <f t="shared" si="1"/>
        <v>0.055489603790565244</v>
      </c>
    </row>
    <row r="13" spans="1:16" ht="12.75">
      <c r="A13" s="339"/>
      <c r="B13" s="237" t="s">
        <v>116</v>
      </c>
      <c r="C13" s="58">
        <v>1949771516</v>
      </c>
      <c r="D13" s="58">
        <v>2418448264</v>
      </c>
      <c r="E13" s="58">
        <v>1232611574</v>
      </c>
      <c r="F13" s="58">
        <v>1608374362</v>
      </c>
      <c r="G13" s="58">
        <v>1220115720</v>
      </c>
      <c r="H13" s="58">
        <v>977824757</v>
      </c>
      <c r="I13" s="58">
        <v>1214316895</v>
      </c>
      <c r="J13" s="58">
        <v>1227302055</v>
      </c>
      <c r="K13" s="58">
        <v>1255149369</v>
      </c>
      <c r="L13" s="58">
        <v>1473639368</v>
      </c>
      <c r="M13" s="58">
        <v>1869655676</v>
      </c>
      <c r="N13" s="58">
        <v>854000754</v>
      </c>
      <c r="O13" s="59">
        <f t="shared" si="0"/>
        <v>17301210310</v>
      </c>
      <c r="P13" s="115">
        <f t="shared" si="1"/>
        <v>0.03826730513196756</v>
      </c>
    </row>
    <row r="14" spans="1:16" ht="12.75">
      <c r="A14" s="339"/>
      <c r="B14" s="237" t="s">
        <v>106</v>
      </c>
      <c r="C14" s="58">
        <v>1128603833</v>
      </c>
      <c r="D14" s="58">
        <v>1260109537</v>
      </c>
      <c r="E14" s="58">
        <v>1523198131</v>
      </c>
      <c r="F14" s="58">
        <v>1454770473</v>
      </c>
      <c r="G14" s="58">
        <v>937466340</v>
      </c>
      <c r="H14" s="58">
        <v>1583781240</v>
      </c>
      <c r="I14" s="58">
        <v>1461508186</v>
      </c>
      <c r="J14" s="58">
        <v>1662732331</v>
      </c>
      <c r="K14" s="58">
        <v>1348128903</v>
      </c>
      <c r="L14" s="58">
        <v>917105637</v>
      </c>
      <c r="M14" s="58">
        <v>1116205730</v>
      </c>
      <c r="N14" s="58">
        <v>1299478639</v>
      </c>
      <c r="O14" s="59">
        <f t="shared" si="0"/>
        <v>15693088980</v>
      </c>
      <c r="P14" s="115">
        <f t="shared" si="1"/>
        <v>0.03471041699976755</v>
      </c>
    </row>
    <row r="15" spans="1:16" ht="12.75">
      <c r="A15" s="339"/>
      <c r="B15" s="237" t="s">
        <v>108</v>
      </c>
      <c r="C15" s="58">
        <v>786116769</v>
      </c>
      <c r="D15" s="58">
        <v>1118058172</v>
      </c>
      <c r="E15" s="58">
        <v>608283427</v>
      </c>
      <c r="F15" s="58">
        <v>883474195</v>
      </c>
      <c r="G15" s="58">
        <v>1174630629</v>
      </c>
      <c r="H15" s="58">
        <v>1392086756</v>
      </c>
      <c r="I15" s="58">
        <v>1402544921</v>
      </c>
      <c r="J15" s="58">
        <v>800533218</v>
      </c>
      <c r="K15" s="58">
        <v>978282683</v>
      </c>
      <c r="L15" s="58">
        <v>943472002</v>
      </c>
      <c r="M15" s="58">
        <v>1045421617</v>
      </c>
      <c r="N15" s="58">
        <v>695466131</v>
      </c>
      <c r="O15" s="59">
        <f t="shared" si="0"/>
        <v>11828370520</v>
      </c>
      <c r="P15" s="115">
        <f t="shared" si="1"/>
        <v>0.026162323663633323</v>
      </c>
    </row>
    <row r="16" spans="1:16" ht="12.75">
      <c r="A16" s="339"/>
      <c r="B16" s="237" t="s">
        <v>109</v>
      </c>
      <c r="C16" s="58">
        <v>868824536</v>
      </c>
      <c r="D16" s="58">
        <v>1495640958</v>
      </c>
      <c r="E16" s="58">
        <v>444245024</v>
      </c>
      <c r="F16" s="58">
        <v>802071982</v>
      </c>
      <c r="G16" s="58">
        <v>1058640624</v>
      </c>
      <c r="H16" s="58">
        <v>901642706</v>
      </c>
      <c r="I16" s="58">
        <v>606190432</v>
      </c>
      <c r="J16" s="58">
        <v>673352193</v>
      </c>
      <c r="K16" s="58">
        <v>1573322070</v>
      </c>
      <c r="L16" s="58">
        <v>535675013</v>
      </c>
      <c r="M16" s="58">
        <v>578007621</v>
      </c>
      <c r="N16" s="58">
        <v>903267403</v>
      </c>
      <c r="O16" s="59">
        <f t="shared" si="0"/>
        <v>10440880562</v>
      </c>
      <c r="P16" s="115">
        <f t="shared" si="1"/>
        <v>0.02309343422532403</v>
      </c>
    </row>
    <row r="17" spans="1:16" ht="12.75">
      <c r="A17" s="339"/>
      <c r="B17" s="237" t="s">
        <v>112</v>
      </c>
      <c r="C17" s="58">
        <v>81480863</v>
      </c>
      <c r="D17" s="58">
        <v>229600000</v>
      </c>
      <c r="E17" s="58">
        <v>349050000</v>
      </c>
      <c r="F17" s="58">
        <v>2409346</v>
      </c>
      <c r="G17" s="58">
        <v>36363552</v>
      </c>
      <c r="H17" s="58">
        <v>39921782</v>
      </c>
      <c r="I17" s="58">
        <v>36996071</v>
      </c>
      <c r="J17" s="58">
        <v>149584300</v>
      </c>
      <c r="K17" s="58">
        <v>0</v>
      </c>
      <c r="L17" s="58">
        <v>1021100000</v>
      </c>
      <c r="M17" s="58">
        <v>62580000</v>
      </c>
      <c r="N17" s="58">
        <v>2314770018</v>
      </c>
      <c r="O17" s="59">
        <f t="shared" si="0"/>
        <v>4323855932</v>
      </c>
      <c r="P17" s="115">
        <f t="shared" si="1"/>
        <v>0.009563626551656662</v>
      </c>
    </row>
    <row r="18" spans="1:16" ht="12.75">
      <c r="A18" s="339"/>
      <c r="B18" s="237" t="s">
        <v>118</v>
      </c>
      <c r="C18" s="58">
        <v>35008658</v>
      </c>
      <c r="D18" s="58">
        <v>436779785</v>
      </c>
      <c r="E18" s="58">
        <v>255850000</v>
      </c>
      <c r="F18" s="58">
        <v>267600000</v>
      </c>
      <c r="G18" s="58">
        <v>84751891</v>
      </c>
      <c r="H18" s="58">
        <v>633693543</v>
      </c>
      <c r="I18" s="58">
        <v>117527000</v>
      </c>
      <c r="J18" s="58">
        <v>44853444</v>
      </c>
      <c r="K18" s="58">
        <v>0</v>
      </c>
      <c r="L18" s="58">
        <v>1735596</v>
      </c>
      <c r="M18" s="58">
        <v>47648523</v>
      </c>
      <c r="N18" s="58">
        <v>19226289</v>
      </c>
      <c r="O18" s="59">
        <f t="shared" si="0"/>
        <v>1944674729</v>
      </c>
      <c r="P18" s="115">
        <f t="shared" si="1"/>
        <v>0.004301286436247553</v>
      </c>
    </row>
    <row r="19" spans="1:16" ht="12.75">
      <c r="A19" s="339"/>
      <c r="B19" s="237" t="s">
        <v>114</v>
      </c>
      <c r="C19" s="58">
        <v>13208950</v>
      </c>
      <c r="D19" s="58">
        <v>625852000</v>
      </c>
      <c r="E19" s="58">
        <v>123700000</v>
      </c>
      <c r="F19" s="58">
        <v>0</v>
      </c>
      <c r="G19" s="58">
        <v>34230568</v>
      </c>
      <c r="H19" s="58">
        <v>7351929</v>
      </c>
      <c r="I19" s="58">
        <v>780000000</v>
      </c>
      <c r="J19" s="58">
        <v>0</v>
      </c>
      <c r="K19" s="58">
        <v>2482037</v>
      </c>
      <c r="L19" s="58">
        <v>0</v>
      </c>
      <c r="M19" s="58">
        <v>6850750</v>
      </c>
      <c r="N19" s="58">
        <v>7470000</v>
      </c>
      <c r="O19" s="59">
        <f t="shared" si="0"/>
        <v>1601146234</v>
      </c>
      <c r="P19" s="115">
        <f t="shared" si="1"/>
        <v>0.0035414604180589683</v>
      </c>
    </row>
    <row r="20" spans="1:16" ht="12.75">
      <c r="A20" s="339"/>
      <c r="B20" s="237" t="s">
        <v>120</v>
      </c>
      <c r="C20" s="58">
        <v>0</v>
      </c>
      <c r="D20" s="58">
        <v>169069500</v>
      </c>
      <c r="E20" s="58">
        <v>265519660</v>
      </c>
      <c r="F20" s="58">
        <v>1870000</v>
      </c>
      <c r="G20" s="58">
        <v>154000000</v>
      </c>
      <c r="H20" s="58">
        <v>0</v>
      </c>
      <c r="I20" s="58">
        <v>648000000</v>
      </c>
      <c r="J20" s="58">
        <v>0</v>
      </c>
      <c r="K20" s="58">
        <v>97167149</v>
      </c>
      <c r="L20" s="58">
        <v>57300000</v>
      </c>
      <c r="M20" s="58">
        <v>40298388</v>
      </c>
      <c r="N20" s="58">
        <v>0</v>
      </c>
      <c r="O20" s="59">
        <f t="shared" si="0"/>
        <v>1433224697</v>
      </c>
      <c r="P20" s="115">
        <f t="shared" si="1"/>
        <v>0.003170046824473909</v>
      </c>
    </row>
    <row r="21" spans="1:16" ht="12.75">
      <c r="A21" s="339"/>
      <c r="B21" s="237" t="s">
        <v>111</v>
      </c>
      <c r="C21" s="58">
        <v>135568609</v>
      </c>
      <c r="D21" s="58">
        <v>44984975</v>
      </c>
      <c r="E21" s="58">
        <v>152725693</v>
      </c>
      <c r="F21" s="58">
        <v>132912139</v>
      </c>
      <c r="G21" s="58">
        <v>186173864</v>
      </c>
      <c r="H21" s="58">
        <v>162828896</v>
      </c>
      <c r="I21" s="58">
        <v>51697215</v>
      </c>
      <c r="J21" s="58">
        <v>83251485</v>
      </c>
      <c r="K21" s="58">
        <v>187632861</v>
      </c>
      <c r="L21" s="58">
        <v>82392171</v>
      </c>
      <c r="M21" s="58">
        <v>18001800</v>
      </c>
      <c r="N21" s="58">
        <v>126878508</v>
      </c>
      <c r="O21" s="59">
        <f t="shared" si="0"/>
        <v>1365048216</v>
      </c>
      <c r="P21" s="115">
        <f t="shared" si="1"/>
        <v>0.003019252160140926</v>
      </c>
    </row>
    <row r="22" spans="1:16" ht="12.75">
      <c r="A22" s="339"/>
      <c r="B22" s="237" t="s">
        <v>113</v>
      </c>
      <c r="C22" s="58">
        <v>27295581</v>
      </c>
      <c r="D22" s="58">
        <v>21634872</v>
      </c>
      <c r="E22" s="58">
        <v>89278259</v>
      </c>
      <c r="F22" s="58">
        <v>359272831</v>
      </c>
      <c r="G22" s="58">
        <v>7246225</v>
      </c>
      <c r="H22" s="58">
        <v>143750002</v>
      </c>
      <c r="I22" s="58">
        <v>0</v>
      </c>
      <c r="J22" s="58">
        <v>22541276</v>
      </c>
      <c r="K22" s="58">
        <v>186001228</v>
      </c>
      <c r="L22" s="58">
        <v>15105831</v>
      </c>
      <c r="M22" s="58">
        <v>20392053</v>
      </c>
      <c r="N22" s="58">
        <v>0</v>
      </c>
      <c r="O22" s="59">
        <f t="shared" si="0"/>
        <v>892518158</v>
      </c>
      <c r="P22" s="115">
        <f t="shared" si="1"/>
        <v>0.001974096845020528</v>
      </c>
    </row>
    <row r="23" spans="1:16" ht="12.75">
      <c r="A23" s="339"/>
      <c r="B23" s="237" t="s">
        <v>110</v>
      </c>
      <c r="C23" s="58">
        <v>495726140</v>
      </c>
      <c r="D23" s="58">
        <v>0</v>
      </c>
      <c r="E23" s="58">
        <v>0</v>
      </c>
      <c r="F23" s="58">
        <v>0</v>
      </c>
      <c r="G23" s="58">
        <v>101630000</v>
      </c>
      <c r="H23" s="58">
        <v>0</v>
      </c>
      <c r="I23" s="58">
        <v>70614000</v>
      </c>
      <c r="J23" s="58">
        <v>0</v>
      </c>
      <c r="K23" s="58">
        <v>0</v>
      </c>
      <c r="L23" s="58"/>
      <c r="M23" s="58">
        <v>0</v>
      </c>
      <c r="N23" s="58">
        <v>0</v>
      </c>
      <c r="O23" s="59">
        <f t="shared" si="0"/>
        <v>667970140</v>
      </c>
      <c r="P23" s="115">
        <f t="shared" si="1"/>
        <v>0.0014774352029955232</v>
      </c>
    </row>
    <row r="24" spans="1:16" ht="13.5" thickBot="1">
      <c r="A24" s="339"/>
      <c r="B24" s="238" t="s">
        <v>119</v>
      </c>
      <c r="C24" s="71">
        <v>0</v>
      </c>
      <c r="D24" s="71">
        <v>0</v>
      </c>
      <c r="E24" s="71">
        <v>0</v>
      </c>
      <c r="F24" s="71">
        <v>8527276</v>
      </c>
      <c r="G24" s="71">
        <v>37732000</v>
      </c>
      <c r="H24" s="71">
        <v>151641277</v>
      </c>
      <c r="I24" s="71">
        <v>0</v>
      </c>
      <c r="J24" s="71">
        <v>0</v>
      </c>
      <c r="K24" s="71">
        <v>0</v>
      </c>
      <c r="L24" s="71">
        <v>10582351</v>
      </c>
      <c r="M24" s="71">
        <v>32500000</v>
      </c>
      <c r="N24" s="71">
        <v>0</v>
      </c>
      <c r="O24" s="72">
        <f t="shared" si="0"/>
        <v>240982904</v>
      </c>
      <c r="P24" s="116">
        <f t="shared" si="1"/>
        <v>0.00053301278660404</v>
      </c>
    </row>
    <row r="25" spans="1:16" ht="13.5" thickBot="1">
      <c r="A25" s="340"/>
      <c r="B25" s="239" t="s">
        <v>93</v>
      </c>
      <c r="C25" s="55">
        <f>SUM(C6:C24)</f>
        <v>39168595176</v>
      </c>
      <c r="D25" s="55">
        <f aca="true" t="shared" si="2" ref="D25:N25">SUM(D6:D24)</f>
        <v>38479127750</v>
      </c>
      <c r="E25" s="55">
        <f t="shared" si="2"/>
        <v>35101837459</v>
      </c>
      <c r="F25" s="55">
        <f t="shared" si="2"/>
        <v>50940113333</v>
      </c>
      <c r="G25" s="55">
        <f t="shared" si="2"/>
        <v>48067866784</v>
      </c>
      <c r="H25" s="55">
        <f t="shared" si="2"/>
        <v>37745537625</v>
      </c>
      <c r="I25" s="55">
        <f t="shared" si="2"/>
        <v>41932795482</v>
      </c>
      <c r="J25" s="55">
        <f t="shared" si="2"/>
        <v>34874715030</v>
      </c>
      <c r="K25" s="55">
        <f t="shared" si="2"/>
        <v>40467785317</v>
      </c>
      <c r="L25" s="55">
        <f t="shared" si="2"/>
        <v>30858152943</v>
      </c>
      <c r="M25" s="55">
        <f t="shared" si="2"/>
        <v>23840284549</v>
      </c>
      <c r="N25" s="55">
        <f t="shared" si="2"/>
        <v>30637865829</v>
      </c>
      <c r="O25" s="55">
        <f t="shared" si="0"/>
        <v>452114677277</v>
      </c>
      <c r="P25" s="119">
        <f>SUM(P6:P24)</f>
        <v>0.9999999999999997</v>
      </c>
    </row>
    <row r="26" spans="1:21" s="1" customFormat="1" ht="12.75">
      <c r="A26" s="1" t="s">
        <v>8</v>
      </c>
      <c r="C26" s="127"/>
      <c r="Q26" s="133"/>
      <c r="R26" s="75"/>
      <c r="S26" s="30"/>
      <c r="T26" s="30"/>
      <c r="U26" s="30"/>
    </row>
  </sheetData>
  <sheetProtection/>
  <mergeCells count="2">
    <mergeCell ref="A6:A25"/>
    <mergeCell ref="C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0" bestFit="1" customWidth="1"/>
    <col min="2" max="7" width="10.140625" style="1" bestFit="1" customWidth="1"/>
    <col min="8" max="8" width="9.8515625" style="1" bestFit="1" customWidth="1"/>
    <col min="9" max="10" width="10.140625" style="1" bestFit="1" customWidth="1"/>
    <col min="11" max="12" width="11.28125" style="1" bestFit="1" customWidth="1"/>
    <col min="13" max="13" width="11.00390625" style="1" bestFit="1" customWidth="1"/>
    <col min="14" max="14" width="9.140625" style="1" customWidth="1"/>
    <col min="15" max="15" width="10.8515625" style="1" bestFit="1" customWidth="1"/>
    <col min="16" max="16384" width="9.140625" style="1" customWidth="1"/>
  </cols>
  <sheetData>
    <row r="1" spans="1:2" ht="19.5" customHeight="1">
      <c r="A1" s="126" t="s">
        <v>358</v>
      </c>
      <c r="B1" s="10"/>
    </row>
    <row r="2" ht="6.75" customHeight="1" thickBot="1"/>
    <row r="3" spans="1:13" ht="13.5" customHeight="1" thickBot="1">
      <c r="A3" s="307">
        <v>2013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3" ht="13.5" thickBot="1">
      <c r="A4" s="241" t="s">
        <v>137</v>
      </c>
      <c r="B4" s="241" t="s">
        <v>138</v>
      </c>
      <c r="C4" s="241" t="s">
        <v>11</v>
      </c>
      <c r="D4" s="241" t="s">
        <v>12</v>
      </c>
      <c r="E4" s="241" t="s">
        <v>13</v>
      </c>
      <c r="F4" s="241" t="s">
        <v>14</v>
      </c>
      <c r="G4" s="241" t="s">
        <v>15</v>
      </c>
      <c r="H4" s="241" t="s">
        <v>139</v>
      </c>
      <c r="I4" s="241" t="s">
        <v>140</v>
      </c>
      <c r="J4" s="241" t="s">
        <v>141</v>
      </c>
      <c r="K4" s="241" t="s">
        <v>142</v>
      </c>
      <c r="L4" s="241" t="s">
        <v>143</v>
      </c>
      <c r="M4" s="241" t="s">
        <v>93</v>
      </c>
    </row>
    <row r="5" spans="1:13" s="4" customFormat="1" ht="12.75" customHeight="1" thickBot="1">
      <c r="A5" s="161">
        <v>333559</v>
      </c>
      <c r="B5" s="161">
        <v>358819</v>
      </c>
      <c r="C5" s="161">
        <v>435068</v>
      </c>
      <c r="D5" s="161">
        <v>437535</v>
      </c>
      <c r="E5" s="162">
        <v>541273</v>
      </c>
      <c r="F5" s="162">
        <v>549952</v>
      </c>
      <c r="G5" s="162">
        <v>540862</v>
      </c>
      <c r="H5" s="162">
        <v>453260</v>
      </c>
      <c r="I5" s="162">
        <v>565049</v>
      </c>
      <c r="J5" s="162">
        <v>625810</v>
      </c>
      <c r="K5" s="163">
        <v>613347</v>
      </c>
      <c r="L5" s="186">
        <v>376082</v>
      </c>
      <c r="M5" s="31">
        <f>SUM(A5:L5)</f>
        <v>5830616</v>
      </c>
    </row>
    <row r="6" spans="1:13" s="5" customFormat="1" ht="13.5" thickBot="1">
      <c r="A6" s="307">
        <v>2012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1:13" ht="13.5" thickBot="1">
      <c r="A7" s="241" t="s">
        <v>137</v>
      </c>
      <c r="B7" s="241" t="s">
        <v>138</v>
      </c>
      <c r="C7" s="241" t="s">
        <v>11</v>
      </c>
      <c r="D7" s="241" t="s">
        <v>12</v>
      </c>
      <c r="E7" s="241" t="s">
        <v>13</v>
      </c>
      <c r="F7" s="241" t="s">
        <v>14</v>
      </c>
      <c r="G7" s="241" t="s">
        <v>15</v>
      </c>
      <c r="H7" s="241" t="s">
        <v>139</v>
      </c>
      <c r="I7" s="241" t="s">
        <v>140</v>
      </c>
      <c r="J7" s="241" t="s">
        <v>141</v>
      </c>
      <c r="K7" s="241" t="s">
        <v>142</v>
      </c>
      <c r="L7" s="241" t="s">
        <v>143</v>
      </c>
      <c r="M7" s="241" t="s">
        <v>2</v>
      </c>
    </row>
    <row r="8" spans="1:13" ht="13.5" thickBot="1">
      <c r="A8" s="220">
        <v>262981</v>
      </c>
      <c r="B8" s="220">
        <v>320680</v>
      </c>
      <c r="C8" s="220">
        <v>408430</v>
      </c>
      <c r="D8" s="220">
        <v>520283</v>
      </c>
      <c r="E8" s="221">
        <v>562429</v>
      </c>
      <c r="F8" s="221">
        <v>511973</v>
      </c>
      <c r="G8" s="221">
        <v>488690</v>
      </c>
      <c r="H8" s="221">
        <v>331030</v>
      </c>
      <c r="I8" s="221">
        <v>516634</v>
      </c>
      <c r="J8" s="221">
        <v>551162</v>
      </c>
      <c r="K8" s="222">
        <v>467224</v>
      </c>
      <c r="L8" s="222">
        <v>367034</v>
      </c>
      <c r="M8" s="31">
        <f>SUM(A8:L8)</f>
        <v>5308550</v>
      </c>
    </row>
    <row r="9" spans="1:13" ht="13.5" thickBot="1">
      <c r="A9" s="307">
        <v>2011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</row>
    <row r="10" spans="1:13" ht="13.5" thickBot="1">
      <c r="A10" s="241" t="s">
        <v>137</v>
      </c>
      <c r="B10" s="241" t="s">
        <v>138</v>
      </c>
      <c r="C10" s="241" t="s">
        <v>11</v>
      </c>
      <c r="D10" s="241" t="s">
        <v>12</v>
      </c>
      <c r="E10" s="241" t="s">
        <v>13</v>
      </c>
      <c r="F10" s="241" t="s">
        <v>14</v>
      </c>
      <c r="G10" s="241" t="s">
        <v>15</v>
      </c>
      <c r="H10" s="241" t="s">
        <v>139</v>
      </c>
      <c r="I10" s="241" t="s">
        <v>140</v>
      </c>
      <c r="J10" s="241" t="s">
        <v>141</v>
      </c>
      <c r="K10" s="241" t="s">
        <v>142</v>
      </c>
      <c r="L10" s="241" t="s">
        <v>143</v>
      </c>
      <c r="M10" s="241" t="s">
        <v>144</v>
      </c>
    </row>
    <row r="11" spans="1:13" ht="13.5" thickBot="1">
      <c r="A11" s="220">
        <v>341792</v>
      </c>
      <c r="B11" s="220">
        <v>294037</v>
      </c>
      <c r="C11" s="220">
        <v>399488</v>
      </c>
      <c r="D11" s="220">
        <v>520531</v>
      </c>
      <c r="E11" s="221">
        <v>520561</v>
      </c>
      <c r="F11" s="221">
        <v>585009</v>
      </c>
      <c r="G11" s="221">
        <v>586997</v>
      </c>
      <c r="H11" s="221">
        <v>450995</v>
      </c>
      <c r="I11" s="221">
        <v>464650</v>
      </c>
      <c r="J11" s="221">
        <v>618621</v>
      </c>
      <c r="K11" s="221">
        <v>321253</v>
      </c>
      <c r="L11" s="223">
        <v>445835</v>
      </c>
      <c r="M11" s="31">
        <f>SUM(A11:L11)</f>
        <v>5549769</v>
      </c>
    </row>
    <row r="12" spans="1:13" ht="13.5" customHeight="1" thickBot="1">
      <c r="A12" s="307">
        <v>2010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</row>
    <row r="13" spans="1:13" ht="13.5" customHeight="1" thickBot="1">
      <c r="A13" s="241" t="s">
        <v>137</v>
      </c>
      <c r="B13" s="241" t="s">
        <v>138</v>
      </c>
      <c r="C13" s="241" t="s">
        <v>11</v>
      </c>
      <c r="D13" s="241" t="s">
        <v>12</v>
      </c>
      <c r="E13" s="241" t="s">
        <v>13</v>
      </c>
      <c r="F13" s="241" t="s">
        <v>14</v>
      </c>
      <c r="G13" s="241" t="s">
        <v>15</v>
      </c>
      <c r="H13" s="241" t="s">
        <v>139</v>
      </c>
      <c r="I13" s="241" t="s">
        <v>140</v>
      </c>
      <c r="J13" s="241" t="s">
        <v>141</v>
      </c>
      <c r="K13" s="241" t="s">
        <v>142</v>
      </c>
      <c r="L13" s="241" t="s">
        <v>143</v>
      </c>
      <c r="M13" s="241" t="s">
        <v>145</v>
      </c>
    </row>
    <row r="14" spans="1:13" ht="13.5" customHeight="1" thickBot="1">
      <c r="A14" s="220">
        <v>326553</v>
      </c>
      <c r="B14" s="220">
        <v>317955</v>
      </c>
      <c r="C14" s="220">
        <v>464806</v>
      </c>
      <c r="D14" s="220">
        <v>501629</v>
      </c>
      <c r="E14" s="221">
        <v>481324</v>
      </c>
      <c r="F14" s="221">
        <v>494646</v>
      </c>
      <c r="G14" s="221">
        <v>517012</v>
      </c>
      <c r="H14" s="221">
        <v>424634</v>
      </c>
      <c r="I14" s="221">
        <v>339880</v>
      </c>
      <c r="J14" s="221">
        <v>548373</v>
      </c>
      <c r="K14" s="221">
        <v>410188</v>
      </c>
      <c r="L14" s="223">
        <v>399621</v>
      </c>
      <c r="M14" s="31">
        <f>SUM(A14:L14)</f>
        <v>5226621</v>
      </c>
    </row>
    <row r="15" spans="1:13" ht="13.5" customHeight="1" thickBot="1">
      <c r="A15" s="307">
        <v>2009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</row>
    <row r="16" spans="1:13" ht="13.5" customHeight="1" thickBot="1">
      <c r="A16" s="241" t="s">
        <v>137</v>
      </c>
      <c r="B16" s="241" t="s">
        <v>138</v>
      </c>
      <c r="C16" s="241" t="s">
        <v>11</v>
      </c>
      <c r="D16" s="241" t="s">
        <v>12</v>
      </c>
      <c r="E16" s="241" t="s">
        <v>13</v>
      </c>
      <c r="F16" s="241" t="s">
        <v>14</v>
      </c>
      <c r="G16" s="241" t="s">
        <v>15</v>
      </c>
      <c r="H16" s="241" t="s">
        <v>139</v>
      </c>
      <c r="I16" s="241" t="s">
        <v>140</v>
      </c>
      <c r="J16" s="241" t="s">
        <v>141</v>
      </c>
      <c r="K16" s="241" t="s">
        <v>142</v>
      </c>
      <c r="L16" s="241" t="s">
        <v>143</v>
      </c>
      <c r="M16" s="241" t="s">
        <v>146</v>
      </c>
    </row>
    <row r="17" spans="1:13" ht="13.5" customHeight="1" thickBot="1">
      <c r="A17" s="224">
        <v>336668</v>
      </c>
      <c r="B17" s="224">
        <v>264401</v>
      </c>
      <c r="C17" s="224">
        <v>341278</v>
      </c>
      <c r="D17" s="224">
        <v>457595</v>
      </c>
      <c r="E17" s="225">
        <v>503158</v>
      </c>
      <c r="F17" s="225">
        <v>464848</v>
      </c>
      <c r="G17" s="225">
        <v>519078</v>
      </c>
      <c r="H17" s="225">
        <v>456696</v>
      </c>
      <c r="I17" s="225">
        <v>330926</v>
      </c>
      <c r="J17" s="225">
        <v>516120</v>
      </c>
      <c r="K17" s="225">
        <v>387598</v>
      </c>
      <c r="L17" s="226">
        <v>319094</v>
      </c>
      <c r="M17" s="31">
        <f>SUM(A17:L17)</f>
        <v>4897460</v>
      </c>
    </row>
    <row r="18" spans="1:13" ht="13.5" customHeight="1" thickBot="1">
      <c r="A18" s="307">
        <v>2008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ht="13.5" customHeight="1" thickBot="1">
      <c r="A19" s="241" t="s">
        <v>137</v>
      </c>
      <c r="B19" s="241" t="s">
        <v>138</v>
      </c>
      <c r="C19" s="241" t="s">
        <v>11</v>
      </c>
      <c r="D19" s="241" t="s">
        <v>12</v>
      </c>
      <c r="E19" s="241" t="s">
        <v>13</v>
      </c>
      <c r="F19" s="241" t="s">
        <v>14</v>
      </c>
      <c r="G19" s="241" t="s">
        <v>15</v>
      </c>
      <c r="H19" s="241" t="s">
        <v>139</v>
      </c>
      <c r="I19" s="241" t="s">
        <v>140</v>
      </c>
      <c r="J19" s="241" t="s">
        <v>141</v>
      </c>
      <c r="K19" s="241" t="s">
        <v>142</v>
      </c>
      <c r="L19" s="241" t="s">
        <v>143</v>
      </c>
      <c r="M19" s="241" t="s">
        <v>147</v>
      </c>
    </row>
    <row r="20" spans="1:13" ht="13.5" customHeight="1" thickBot="1">
      <c r="A20" s="224">
        <v>452628</v>
      </c>
      <c r="B20" s="224">
        <v>358577</v>
      </c>
      <c r="C20" s="224">
        <v>344206</v>
      </c>
      <c r="D20" s="224">
        <v>405701</v>
      </c>
      <c r="E20" s="225">
        <v>392386</v>
      </c>
      <c r="F20" s="225">
        <v>368706</v>
      </c>
      <c r="G20" s="225">
        <v>383067</v>
      </c>
      <c r="H20" s="225">
        <v>360743</v>
      </c>
      <c r="I20" s="225">
        <v>351856</v>
      </c>
      <c r="J20" s="225">
        <v>259648</v>
      </c>
      <c r="K20" s="225">
        <v>252333</v>
      </c>
      <c r="L20" s="226">
        <v>289406</v>
      </c>
      <c r="M20" s="31">
        <f>SUM(A20:L20)</f>
        <v>4219257</v>
      </c>
    </row>
    <row r="21" spans="1:13" ht="13.5" customHeight="1" thickBot="1">
      <c r="A21" s="307">
        <v>2007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</row>
    <row r="22" spans="1:13" ht="13.5" customHeight="1" thickBot="1">
      <c r="A22" s="241" t="s">
        <v>137</v>
      </c>
      <c r="B22" s="241" t="s">
        <v>138</v>
      </c>
      <c r="C22" s="241" t="s">
        <v>11</v>
      </c>
      <c r="D22" s="241" t="s">
        <v>12</v>
      </c>
      <c r="E22" s="241" t="s">
        <v>13</v>
      </c>
      <c r="F22" s="241" t="s">
        <v>14</v>
      </c>
      <c r="G22" s="241" t="s">
        <v>15</v>
      </c>
      <c r="H22" s="241" t="s">
        <v>139</v>
      </c>
      <c r="I22" s="241" t="s">
        <v>140</v>
      </c>
      <c r="J22" s="241" t="s">
        <v>141</v>
      </c>
      <c r="K22" s="241" t="s">
        <v>142</v>
      </c>
      <c r="L22" s="241" t="s">
        <v>143</v>
      </c>
      <c r="M22" s="241" t="s">
        <v>148</v>
      </c>
    </row>
    <row r="23" spans="1:13" ht="13.5" customHeight="1" thickBot="1">
      <c r="A23" s="224">
        <v>229754</v>
      </c>
      <c r="B23" s="224">
        <v>236592</v>
      </c>
      <c r="C23" s="224">
        <v>335920</v>
      </c>
      <c r="D23" s="224">
        <v>327858</v>
      </c>
      <c r="E23" s="225">
        <v>360883</v>
      </c>
      <c r="F23" s="225">
        <v>343404</v>
      </c>
      <c r="G23" s="225">
        <v>353997</v>
      </c>
      <c r="H23" s="225">
        <v>399971</v>
      </c>
      <c r="I23" s="225">
        <v>378713</v>
      </c>
      <c r="J23" s="225">
        <v>333028</v>
      </c>
      <c r="K23" s="225">
        <v>387776</v>
      </c>
      <c r="L23" s="226">
        <v>257049</v>
      </c>
      <c r="M23" s="31">
        <f>SUM(A23:L23)</f>
        <v>3944945</v>
      </c>
    </row>
    <row r="24" spans="1:13" ht="13.5" customHeight="1" thickBot="1">
      <c r="A24" s="307">
        <v>2006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</row>
    <row r="25" spans="1:13" ht="13.5" customHeight="1" thickBot="1">
      <c r="A25" s="241" t="s">
        <v>137</v>
      </c>
      <c r="B25" s="241" t="s">
        <v>138</v>
      </c>
      <c r="C25" s="241" t="s">
        <v>11</v>
      </c>
      <c r="D25" s="241" t="s">
        <v>12</v>
      </c>
      <c r="E25" s="241" t="s">
        <v>13</v>
      </c>
      <c r="F25" s="241" t="s">
        <v>14</v>
      </c>
      <c r="G25" s="241" t="s">
        <v>15</v>
      </c>
      <c r="H25" s="241" t="s">
        <v>139</v>
      </c>
      <c r="I25" s="241" t="s">
        <v>140</v>
      </c>
      <c r="J25" s="241" t="s">
        <v>141</v>
      </c>
      <c r="K25" s="241" t="s">
        <v>142</v>
      </c>
      <c r="L25" s="241" t="s">
        <v>143</v>
      </c>
      <c r="M25" s="241" t="s">
        <v>149</v>
      </c>
    </row>
    <row r="26" spans="1:13" ht="13.5" customHeight="1" thickBot="1">
      <c r="A26" s="224">
        <v>166235</v>
      </c>
      <c r="B26" s="224">
        <v>224335</v>
      </c>
      <c r="C26" s="224">
        <v>325268</v>
      </c>
      <c r="D26" s="224">
        <v>310931</v>
      </c>
      <c r="E26" s="225">
        <v>378818</v>
      </c>
      <c r="F26" s="225">
        <v>376575</v>
      </c>
      <c r="G26" s="225">
        <v>196993</v>
      </c>
      <c r="H26" s="225">
        <v>182498</v>
      </c>
      <c r="I26" s="225">
        <v>384275</v>
      </c>
      <c r="J26" s="225">
        <v>263556</v>
      </c>
      <c r="K26" s="225">
        <v>333906</v>
      </c>
      <c r="L26" s="226">
        <v>279537</v>
      </c>
      <c r="M26" s="31">
        <f>SUM(A26:L26)</f>
        <v>3422927</v>
      </c>
    </row>
    <row r="27" spans="1:13" ht="13.5" customHeight="1" thickBot="1">
      <c r="A27" s="307">
        <v>2005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</row>
    <row r="28" spans="1:13" ht="13.5" customHeight="1" thickBot="1">
      <c r="A28" s="241" t="s">
        <v>137</v>
      </c>
      <c r="B28" s="241" t="s">
        <v>138</v>
      </c>
      <c r="C28" s="241" t="s">
        <v>11</v>
      </c>
      <c r="D28" s="241" t="s">
        <v>12</v>
      </c>
      <c r="E28" s="241" t="s">
        <v>13</v>
      </c>
      <c r="F28" s="241" t="s">
        <v>14</v>
      </c>
      <c r="G28" s="241" t="s">
        <v>15</v>
      </c>
      <c r="H28" s="241" t="s">
        <v>139</v>
      </c>
      <c r="I28" s="241" t="s">
        <v>140</v>
      </c>
      <c r="J28" s="241" t="s">
        <v>141</v>
      </c>
      <c r="K28" s="241" t="s">
        <v>142</v>
      </c>
      <c r="L28" s="241" t="s">
        <v>143</v>
      </c>
      <c r="M28" s="241" t="s">
        <v>150</v>
      </c>
    </row>
    <row r="29" spans="1:13" ht="13.5" customHeight="1" thickBot="1">
      <c r="A29" s="227">
        <v>133816</v>
      </c>
      <c r="B29" s="227">
        <v>100346</v>
      </c>
      <c r="C29" s="228">
        <v>195504</v>
      </c>
      <c r="D29" s="228">
        <v>261570</v>
      </c>
      <c r="E29" s="229">
        <v>290311</v>
      </c>
      <c r="F29" s="229">
        <v>304672</v>
      </c>
      <c r="G29" s="229">
        <v>298832</v>
      </c>
      <c r="H29" s="229">
        <v>363841</v>
      </c>
      <c r="I29" s="230">
        <v>341356</v>
      </c>
      <c r="J29" s="230">
        <v>283762</v>
      </c>
      <c r="K29" s="229">
        <v>206673</v>
      </c>
      <c r="L29" s="229">
        <v>258939</v>
      </c>
      <c r="M29" s="31">
        <f>SUM(A29:L29)</f>
        <v>3039622</v>
      </c>
    </row>
    <row r="30" spans="1:13" ht="13.5" customHeight="1" thickBot="1">
      <c r="A30" s="307">
        <v>2004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</row>
    <row r="31" spans="1:13" ht="13.5" customHeight="1" thickBot="1">
      <c r="A31" s="241" t="s">
        <v>137</v>
      </c>
      <c r="B31" s="241" t="s">
        <v>138</v>
      </c>
      <c r="C31" s="241" t="s">
        <v>11</v>
      </c>
      <c r="D31" s="241" t="s">
        <v>12</v>
      </c>
      <c r="E31" s="241" t="s">
        <v>13</v>
      </c>
      <c r="F31" s="241" t="s">
        <v>14</v>
      </c>
      <c r="G31" s="241" t="s">
        <v>15</v>
      </c>
      <c r="H31" s="241" t="s">
        <v>139</v>
      </c>
      <c r="I31" s="241" t="s">
        <v>140</v>
      </c>
      <c r="J31" s="241" t="s">
        <v>141</v>
      </c>
      <c r="K31" s="241" t="s">
        <v>142</v>
      </c>
      <c r="L31" s="241" t="s">
        <v>143</v>
      </c>
      <c r="M31" s="241" t="s">
        <v>151</v>
      </c>
    </row>
    <row r="32" spans="1:13" ht="13.5" customHeight="1" thickBot="1">
      <c r="A32" s="227">
        <v>161699</v>
      </c>
      <c r="B32" s="227">
        <v>192130</v>
      </c>
      <c r="C32" s="228">
        <v>150731</v>
      </c>
      <c r="D32" s="228">
        <v>228758</v>
      </c>
      <c r="E32" s="229">
        <v>236029</v>
      </c>
      <c r="F32" s="229">
        <v>258865</v>
      </c>
      <c r="G32" s="229">
        <v>263721</v>
      </c>
      <c r="H32" s="229">
        <v>282812</v>
      </c>
      <c r="I32" s="230">
        <v>311952</v>
      </c>
      <c r="J32" s="230">
        <v>286101</v>
      </c>
      <c r="K32" s="229">
        <v>154783</v>
      </c>
      <c r="L32" s="229">
        <v>201396</v>
      </c>
      <c r="M32" s="31">
        <f>SUM(A32:L32)</f>
        <v>2728977</v>
      </c>
    </row>
    <row r="33" spans="1:13" ht="13.5" customHeight="1" thickBot="1">
      <c r="A33" s="307">
        <v>2003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</row>
    <row r="34" spans="1:13" ht="13.5" customHeight="1" thickBot="1">
      <c r="A34" s="241" t="s">
        <v>137</v>
      </c>
      <c r="B34" s="241" t="s">
        <v>138</v>
      </c>
      <c r="C34" s="241" t="s">
        <v>11</v>
      </c>
      <c r="D34" s="241" t="s">
        <v>12</v>
      </c>
      <c r="E34" s="241" t="s">
        <v>13</v>
      </c>
      <c r="F34" s="241" t="s">
        <v>14</v>
      </c>
      <c r="G34" s="241" t="s">
        <v>15</v>
      </c>
      <c r="H34" s="241" t="s">
        <v>139</v>
      </c>
      <c r="I34" s="241" t="s">
        <v>140</v>
      </c>
      <c r="J34" s="241" t="s">
        <v>141</v>
      </c>
      <c r="K34" s="241" t="s">
        <v>142</v>
      </c>
      <c r="L34" s="241" t="s">
        <v>143</v>
      </c>
      <c r="M34" s="241" t="s">
        <v>152</v>
      </c>
    </row>
    <row r="35" spans="1:13" ht="13.5" customHeight="1" thickBot="1">
      <c r="A35" s="227">
        <v>146786</v>
      </c>
      <c r="B35" s="227">
        <v>68065</v>
      </c>
      <c r="C35" s="228">
        <v>156960</v>
      </c>
      <c r="D35" s="228">
        <v>333697</v>
      </c>
      <c r="E35" s="229">
        <v>192560</v>
      </c>
      <c r="F35" s="229">
        <v>261126</v>
      </c>
      <c r="G35" s="229">
        <v>277940</v>
      </c>
      <c r="H35" s="229">
        <v>276020</v>
      </c>
      <c r="I35" s="230">
        <v>286698</v>
      </c>
      <c r="J35" s="230">
        <v>305249</v>
      </c>
      <c r="K35" s="229">
        <v>194187</v>
      </c>
      <c r="L35" s="229">
        <v>205050</v>
      </c>
      <c r="M35" s="31">
        <f>SUM(A35:L35)</f>
        <v>2704338</v>
      </c>
    </row>
    <row r="36" spans="1:13" ht="13.5" customHeight="1" thickBot="1">
      <c r="A36" s="307">
        <v>2002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</row>
    <row r="37" spans="1:13" ht="13.5" customHeight="1" thickBot="1">
      <c r="A37" s="241" t="s">
        <v>137</v>
      </c>
      <c r="B37" s="241" t="s">
        <v>138</v>
      </c>
      <c r="C37" s="241" t="s">
        <v>11</v>
      </c>
      <c r="D37" s="241" t="s">
        <v>12</v>
      </c>
      <c r="E37" s="241" t="s">
        <v>13</v>
      </c>
      <c r="F37" s="241" t="s">
        <v>14</v>
      </c>
      <c r="G37" s="241" t="s">
        <v>15</v>
      </c>
      <c r="H37" s="241" t="s">
        <v>139</v>
      </c>
      <c r="I37" s="241" t="s">
        <v>140</v>
      </c>
      <c r="J37" s="241" t="s">
        <v>141</v>
      </c>
      <c r="K37" s="241" t="s">
        <v>142</v>
      </c>
      <c r="L37" s="241" t="s">
        <v>143</v>
      </c>
      <c r="M37" s="241" t="s">
        <v>153</v>
      </c>
    </row>
    <row r="38" spans="1:13" ht="13.5" customHeight="1" thickBot="1">
      <c r="A38" s="227">
        <v>129825</v>
      </c>
      <c r="B38" s="227">
        <v>146221</v>
      </c>
      <c r="C38" s="228">
        <v>184620</v>
      </c>
      <c r="D38" s="228">
        <v>202369</v>
      </c>
      <c r="E38" s="229">
        <v>257158</v>
      </c>
      <c r="F38" s="229">
        <v>244675</v>
      </c>
      <c r="G38" s="229">
        <v>265033</v>
      </c>
      <c r="H38" s="229">
        <v>272886</v>
      </c>
      <c r="I38" s="230">
        <v>277327</v>
      </c>
      <c r="J38" s="230">
        <v>279948</v>
      </c>
      <c r="K38" s="229">
        <v>253284</v>
      </c>
      <c r="L38" s="229">
        <v>87979</v>
      </c>
      <c r="M38" s="31">
        <f>SUM(A38:L38)</f>
        <v>2601325</v>
      </c>
    </row>
    <row r="39" spans="1:13" ht="13.5" customHeight="1" thickBot="1">
      <c r="A39" s="307">
        <v>2001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</row>
    <row r="40" spans="1:13" ht="13.5" customHeight="1" thickBot="1">
      <c r="A40" s="241" t="s">
        <v>137</v>
      </c>
      <c r="B40" s="241" t="s">
        <v>138</v>
      </c>
      <c r="C40" s="241" t="s">
        <v>11</v>
      </c>
      <c r="D40" s="241" t="s">
        <v>12</v>
      </c>
      <c r="E40" s="241" t="s">
        <v>13</v>
      </c>
      <c r="F40" s="241" t="s">
        <v>14</v>
      </c>
      <c r="G40" s="241" t="s">
        <v>15</v>
      </c>
      <c r="H40" s="241" t="s">
        <v>139</v>
      </c>
      <c r="I40" s="241" t="s">
        <v>140</v>
      </c>
      <c r="J40" s="241" t="s">
        <v>141</v>
      </c>
      <c r="K40" s="241" t="s">
        <v>142</v>
      </c>
      <c r="L40" s="241" t="s">
        <v>143</v>
      </c>
      <c r="M40" s="241" t="s">
        <v>154</v>
      </c>
    </row>
    <row r="41" spans="1:13" ht="13.5" customHeight="1" thickBot="1">
      <c r="A41" s="227">
        <v>179310</v>
      </c>
      <c r="B41" s="227">
        <v>138618</v>
      </c>
      <c r="C41" s="228">
        <v>199346</v>
      </c>
      <c r="D41" s="228">
        <v>235131</v>
      </c>
      <c r="E41" s="229">
        <v>259755</v>
      </c>
      <c r="F41" s="229">
        <v>299559</v>
      </c>
      <c r="G41" s="229">
        <v>236260</v>
      </c>
      <c r="H41" s="229">
        <v>284746</v>
      </c>
      <c r="I41" s="230">
        <v>264772</v>
      </c>
      <c r="J41" s="230">
        <v>280435</v>
      </c>
      <c r="K41" s="229">
        <v>219894</v>
      </c>
      <c r="L41" s="229">
        <v>116785</v>
      </c>
      <c r="M41" s="31">
        <f>SUM(A41:L41)</f>
        <v>2714611</v>
      </c>
    </row>
    <row r="42" spans="1:13" ht="13.5" customHeight="1" thickBot="1">
      <c r="A42" s="307">
        <v>2000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</row>
    <row r="43" spans="1:13" ht="13.5" customHeight="1" thickBot="1">
      <c r="A43" s="241" t="s">
        <v>137</v>
      </c>
      <c r="B43" s="241" t="s">
        <v>138</v>
      </c>
      <c r="C43" s="241" t="s">
        <v>11</v>
      </c>
      <c r="D43" s="241" t="s">
        <v>12</v>
      </c>
      <c r="E43" s="241" t="s">
        <v>13</v>
      </c>
      <c r="F43" s="241" t="s">
        <v>14</v>
      </c>
      <c r="G43" s="241" t="s">
        <v>15</v>
      </c>
      <c r="H43" s="241" t="s">
        <v>139</v>
      </c>
      <c r="I43" s="241" t="s">
        <v>140</v>
      </c>
      <c r="J43" s="241" t="s">
        <v>141</v>
      </c>
      <c r="K43" s="241" t="s">
        <v>142</v>
      </c>
      <c r="L43" s="241" t="s">
        <v>143</v>
      </c>
      <c r="M43" s="241" t="s">
        <v>155</v>
      </c>
    </row>
    <row r="44" spans="1:13" ht="13.5" customHeight="1" thickBot="1">
      <c r="A44" s="227">
        <v>88270</v>
      </c>
      <c r="B44" s="227">
        <v>163325</v>
      </c>
      <c r="C44" s="228">
        <v>159538</v>
      </c>
      <c r="D44" s="228">
        <v>214969</v>
      </c>
      <c r="E44" s="229">
        <v>246693</v>
      </c>
      <c r="F44" s="229">
        <v>227719</v>
      </c>
      <c r="G44" s="229">
        <v>262758</v>
      </c>
      <c r="H44" s="229">
        <v>293485</v>
      </c>
      <c r="I44" s="230">
        <v>293626</v>
      </c>
      <c r="J44" s="230">
        <v>269576</v>
      </c>
      <c r="K44" s="229">
        <v>255910</v>
      </c>
      <c r="L44" s="229">
        <v>147446</v>
      </c>
      <c r="M44" s="31">
        <f>SUM(A44:L44)</f>
        <v>2623315</v>
      </c>
    </row>
    <row r="45" spans="1:13" ht="13.5" customHeight="1" thickBot="1">
      <c r="A45" s="307">
        <v>1999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</row>
    <row r="46" spans="1:13" ht="13.5" customHeight="1" thickBot="1">
      <c r="A46" s="241" t="s">
        <v>137</v>
      </c>
      <c r="B46" s="241" t="s">
        <v>138</v>
      </c>
      <c r="C46" s="241" t="s">
        <v>11</v>
      </c>
      <c r="D46" s="241" t="s">
        <v>12</v>
      </c>
      <c r="E46" s="241" t="s">
        <v>13</v>
      </c>
      <c r="F46" s="241" t="s">
        <v>14</v>
      </c>
      <c r="G46" s="241" t="s">
        <v>15</v>
      </c>
      <c r="H46" s="241" t="s">
        <v>139</v>
      </c>
      <c r="I46" s="241" t="s">
        <v>140</v>
      </c>
      <c r="J46" s="241" t="s">
        <v>141</v>
      </c>
      <c r="K46" s="241" t="s">
        <v>142</v>
      </c>
      <c r="L46" s="241" t="s">
        <v>143</v>
      </c>
      <c r="M46" s="241" t="s">
        <v>156</v>
      </c>
    </row>
    <row r="47" spans="1:13" ht="13.5" customHeight="1" thickBot="1">
      <c r="A47" s="227">
        <v>173453</v>
      </c>
      <c r="B47" s="227">
        <v>211651</v>
      </c>
      <c r="C47" s="228">
        <v>233724</v>
      </c>
      <c r="D47" s="228">
        <v>247096</v>
      </c>
      <c r="E47" s="229">
        <v>280733</v>
      </c>
      <c r="F47" s="229">
        <v>268050</v>
      </c>
      <c r="G47" s="229">
        <v>273628</v>
      </c>
      <c r="H47" s="229">
        <v>258854</v>
      </c>
      <c r="I47" s="230">
        <v>280365</v>
      </c>
      <c r="J47" s="230">
        <v>278069</v>
      </c>
      <c r="K47" s="229">
        <v>258387</v>
      </c>
      <c r="L47" s="229">
        <v>206494</v>
      </c>
      <c r="M47" s="31">
        <f>SUM(A47:L47)</f>
        <v>2970504</v>
      </c>
    </row>
    <row r="48" spans="1:13" ht="13.5" customHeight="1" thickBot="1">
      <c r="A48" s="307">
        <v>1998</v>
      </c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</row>
    <row r="49" spans="1:13" ht="13.5" customHeight="1" thickBot="1">
      <c r="A49" s="241" t="s">
        <v>137</v>
      </c>
      <c r="B49" s="241" t="s">
        <v>138</v>
      </c>
      <c r="C49" s="241" t="s">
        <v>11</v>
      </c>
      <c r="D49" s="241" t="s">
        <v>12</v>
      </c>
      <c r="E49" s="241" t="s">
        <v>13</v>
      </c>
      <c r="F49" s="241" t="s">
        <v>14</v>
      </c>
      <c r="G49" s="241" t="s">
        <v>15</v>
      </c>
      <c r="H49" s="241" t="s">
        <v>139</v>
      </c>
      <c r="I49" s="241" t="s">
        <v>140</v>
      </c>
      <c r="J49" s="241" t="s">
        <v>141</v>
      </c>
      <c r="K49" s="241" t="s">
        <v>142</v>
      </c>
      <c r="L49" s="241" t="s">
        <v>143</v>
      </c>
      <c r="M49" s="241" t="s">
        <v>157</v>
      </c>
    </row>
    <row r="50" spans="1:13" ht="13.5" customHeight="1" thickBot="1">
      <c r="A50" s="227">
        <v>175104</v>
      </c>
      <c r="B50" s="227">
        <v>196205</v>
      </c>
      <c r="C50" s="228">
        <v>225925</v>
      </c>
      <c r="D50" s="228">
        <v>238956</v>
      </c>
      <c r="E50" s="229">
        <v>318897</v>
      </c>
      <c r="F50" s="229">
        <v>334403</v>
      </c>
      <c r="G50" s="229">
        <v>350328</v>
      </c>
      <c r="H50" s="229">
        <v>342335</v>
      </c>
      <c r="I50" s="230">
        <v>369978</v>
      </c>
      <c r="J50" s="230">
        <v>377052</v>
      </c>
      <c r="K50" s="229">
        <v>333302</v>
      </c>
      <c r="L50" s="229">
        <v>252860</v>
      </c>
      <c r="M50" s="31">
        <f>SUM(A50:L50)</f>
        <v>3515345</v>
      </c>
    </row>
    <row r="51" spans="1:13" ht="13.5" customHeight="1" thickBot="1">
      <c r="A51" s="307">
        <v>1997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</row>
    <row r="52" spans="1:13" ht="13.5" customHeight="1" thickBot="1">
      <c r="A52" s="241" t="s">
        <v>137</v>
      </c>
      <c r="B52" s="241" t="s">
        <v>138</v>
      </c>
      <c r="C52" s="241" t="s">
        <v>11</v>
      </c>
      <c r="D52" s="241" t="s">
        <v>12</v>
      </c>
      <c r="E52" s="241" t="s">
        <v>13</v>
      </c>
      <c r="F52" s="241" t="s">
        <v>14</v>
      </c>
      <c r="G52" s="241" t="s">
        <v>15</v>
      </c>
      <c r="H52" s="241" t="s">
        <v>139</v>
      </c>
      <c r="I52" s="241" t="s">
        <v>140</v>
      </c>
      <c r="J52" s="241" t="s">
        <v>141</v>
      </c>
      <c r="K52" s="241" t="s">
        <v>142</v>
      </c>
      <c r="L52" s="241" t="s">
        <v>143</v>
      </c>
      <c r="M52" s="241" t="s">
        <v>158</v>
      </c>
    </row>
    <row r="53" spans="1:13" ht="13.5" customHeight="1" thickBot="1">
      <c r="A53" s="227">
        <v>239039</v>
      </c>
      <c r="B53" s="227">
        <v>161251</v>
      </c>
      <c r="C53" s="228">
        <v>232977</v>
      </c>
      <c r="D53" s="228">
        <v>252225</v>
      </c>
      <c r="E53" s="229">
        <v>360295</v>
      </c>
      <c r="F53" s="229">
        <v>357224</v>
      </c>
      <c r="G53" s="229">
        <v>375430</v>
      </c>
      <c r="H53" s="229">
        <v>382159</v>
      </c>
      <c r="I53" s="230">
        <v>388846</v>
      </c>
      <c r="J53" s="230">
        <v>355223</v>
      </c>
      <c r="K53" s="229">
        <v>310427</v>
      </c>
      <c r="L53" s="229">
        <v>239122</v>
      </c>
      <c r="M53" s="31">
        <f>SUM(A53:L53)</f>
        <v>3654218</v>
      </c>
    </row>
    <row r="54" spans="1:13" ht="13.5" customHeight="1" thickBot="1">
      <c r="A54" s="307">
        <v>1996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</row>
    <row r="55" spans="1:13" ht="13.5" customHeight="1" thickBot="1">
      <c r="A55" s="241" t="s">
        <v>137</v>
      </c>
      <c r="B55" s="241" t="s">
        <v>138</v>
      </c>
      <c r="C55" s="241" t="s">
        <v>11</v>
      </c>
      <c r="D55" s="241" t="s">
        <v>12</v>
      </c>
      <c r="E55" s="241" t="s">
        <v>13</v>
      </c>
      <c r="F55" s="241" t="s">
        <v>14</v>
      </c>
      <c r="G55" s="241" t="s">
        <v>15</v>
      </c>
      <c r="H55" s="241" t="s">
        <v>139</v>
      </c>
      <c r="I55" s="241" t="s">
        <v>140</v>
      </c>
      <c r="J55" s="241" t="s">
        <v>141</v>
      </c>
      <c r="K55" s="241" t="s">
        <v>142</v>
      </c>
      <c r="L55" s="241" t="s">
        <v>143</v>
      </c>
      <c r="M55" s="241" t="s">
        <v>159</v>
      </c>
    </row>
    <row r="56" spans="1:13" ht="13.5" customHeight="1" thickBot="1">
      <c r="A56" s="227">
        <v>214191</v>
      </c>
      <c r="B56" s="227">
        <v>214271</v>
      </c>
      <c r="C56" s="228">
        <v>271139</v>
      </c>
      <c r="D56" s="228">
        <v>256793</v>
      </c>
      <c r="E56" s="229">
        <v>345949</v>
      </c>
      <c r="F56" s="229">
        <v>354604</v>
      </c>
      <c r="G56" s="229">
        <v>395465</v>
      </c>
      <c r="H56" s="229">
        <v>391639</v>
      </c>
      <c r="I56" s="230">
        <v>375798</v>
      </c>
      <c r="J56" s="230">
        <v>368399</v>
      </c>
      <c r="K56" s="229">
        <v>354154</v>
      </c>
      <c r="L56" s="229">
        <v>269533</v>
      </c>
      <c r="M56" s="31">
        <f>SUM(A56:L56)</f>
        <v>3811935</v>
      </c>
    </row>
    <row r="57" spans="1:13" ht="13.5" customHeight="1" thickBot="1">
      <c r="A57" s="307">
        <v>1995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</row>
    <row r="58" spans="1:13" ht="13.5" customHeight="1" thickBot="1">
      <c r="A58" s="241" t="s">
        <v>137</v>
      </c>
      <c r="B58" s="241" t="s">
        <v>138</v>
      </c>
      <c r="C58" s="241" t="s">
        <v>11</v>
      </c>
      <c r="D58" s="241" t="s">
        <v>12</v>
      </c>
      <c r="E58" s="241" t="s">
        <v>13</v>
      </c>
      <c r="F58" s="241" t="s">
        <v>14</v>
      </c>
      <c r="G58" s="241" t="s">
        <v>15</v>
      </c>
      <c r="H58" s="241" t="s">
        <v>139</v>
      </c>
      <c r="I58" s="241" t="s">
        <v>140</v>
      </c>
      <c r="J58" s="241" t="s">
        <v>141</v>
      </c>
      <c r="K58" s="241" t="s">
        <v>142</v>
      </c>
      <c r="L58" s="241" t="s">
        <v>143</v>
      </c>
      <c r="M58" s="241" t="s">
        <v>160</v>
      </c>
    </row>
    <row r="59" spans="1:13" ht="13.5" customHeight="1" thickBot="1">
      <c r="A59" s="227">
        <v>257031</v>
      </c>
      <c r="B59" s="227">
        <v>252914</v>
      </c>
      <c r="C59" s="228">
        <v>292165</v>
      </c>
      <c r="D59" s="228">
        <v>320988</v>
      </c>
      <c r="E59" s="229">
        <v>339324</v>
      </c>
      <c r="F59" s="229">
        <v>354536</v>
      </c>
      <c r="G59" s="229">
        <v>371221</v>
      </c>
      <c r="H59" s="229">
        <v>381991</v>
      </c>
      <c r="I59" s="230">
        <v>388253</v>
      </c>
      <c r="J59" s="230">
        <v>413569</v>
      </c>
      <c r="K59" s="229">
        <v>302325</v>
      </c>
      <c r="L59" s="229">
        <v>293660</v>
      </c>
      <c r="M59" s="31">
        <f>SUM(A59:L59)</f>
        <v>3967977</v>
      </c>
    </row>
    <row r="60" spans="1:13" ht="13.5" customHeight="1" thickBot="1">
      <c r="A60" s="307">
        <v>1994</v>
      </c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</row>
    <row r="61" spans="1:13" ht="13.5" customHeight="1" thickBot="1">
      <c r="A61" s="241" t="s">
        <v>137</v>
      </c>
      <c r="B61" s="241" t="s">
        <v>138</v>
      </c>
      <c r="C61" s="241" t="s">
        <v>11</v>
      </c>
      <c r="D61" s="241" t="s">
        <v>12</v>
      </c>
      <c r="E61" s="241" t="s">
        <v>13</v>
      </c>
      <c r="F61" s="241" t="s">
        <v>14</v>
      </c>
      <c r="G61" s="241" t="s">
        <v>15</v>
      </c>
      <c r="H61" s="241" t="s">
        <v>139</v>
      </c>
      <c r="I61" s="241" t="s">
        <v>140</v>
      </c>
      <c r="J61" s="241" t="s">
        <v>141</v>
      </c>
      <c r="K61" s="241" t="s">
        <v>142</v>
      </c>
      <c r="L61" s="241" t="s">
        <v>143</v>
      </c>
      <c r="M61" s="241" t="s">
        <v>161</v>
      </c>
    </row>
    <row r="62" spans="1:13" ht="13.5" customHeight="1" thickBot="1">
      <c r="A62" s="227">
        <v>205016</v>
      </c>
      <c r="B62" s="227">
        <v>173386</v>
      </c>
      <c r="C62" s="228">
        <v>246055</v>
      </c>
      <c r="D62" s="228">
        <v>297887</v>
      </c>
      <c r="E62" s="229">
        <v>270151</v>
      </c>
      <c r="F62" s="229">
        <v>317929</v>
      </c>
      <c r="G62" s="229">
        <v>321800</v>
      </c>
      <c r="H62" s="229">
        <v>346407</v>
      </c>
      <c r="I62" s="230">
        <v>353190</v>
      </c>
      <c r="J62" s="230">
        <v>366836</v>
      </c>
      <c r="K62" s="229">
        <v>279523</v>
      </c>
      <c r="L62" s="229">
        <v>216502</v>
      </c>
      <c r="M62" s="31">
        <f>SUM(A62:L62)</f>
        <v>3394682</v>
      </c>
    </row>
    <row r="63" spans="1:13" ht="13.5" customHeight="1" thickBot="1">
      <c r="A63" s="307">
        <v>1993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</row>
    <row r="64" spans="1:13" ht="13.5" customHeight="1" thickBot="1">
      <c r="A64" s="241" t="s">
        <v>137</v>
      </c>
      <c r="B64" s="241" t="s">
        <v>138</v>
      </c>
      <c r="C64" s="241" t="s">
        <v>11</v>
      </c>
      <c r="D64" s="241" t="s">
        <v>12</v>
      </c>
      <c r="E64" s="241" t="s">
        <v>13</v>
      </c>
      <c r="F64" s="241" t="s">
        <v>14</v>
      </c>
      <c r="G64" s="241" t="s">
        <v>15</v>
      </c>
      <c r="H64" s="241" t="s">
        <v>139</v>
      </c>
      <c r="I64" s="241" t="s">
        <v>140</v>
      </c>
      <c r="J64" s="241" t="s">
        <v>141</v>
      </c>
      <c r="K64" s="241" t="s">
        <v>142</v>
      </c>
      <c r="L64" s="241" t="s">
        <v>143</v>
      </c>
      <c r="M64" s="241" t="s">
        <v>162</v>
      </c>
    </row>
    <row r="65" spans="1:13" ht="13.5" customHeight="1" thickBot="1">
      <c r="A65" s="231">
        <v>157717</v>
      </c>
      <c r="B65" s="231">
        <v>135244</v>
      </c>
      <c r="C65" s="232">
        <v>169663</v>
      </c>
      <c r="D65" s="232">
        <v>198461</v>
      </c>
      <c r="E65" s="233">
        <v>237635</v>
      </c>
      <c r="F65" s="233">
        <v>245917</v>
      </c>
      <c r="G65" s="233">
        <v>237333</v>
      </c>
      <c r="H65" s="233">
        <v>219718</v>
      </c>
      <c r="I65" s="232">
        <v>263079</v>
      </c>
      <c r="J65" s="232">
        <v>252415</v>
      </c>
      <c r="K65" s="233">
        <v>235507</v>
      </c>
      <c r="L65" s="233">
        <v>234781</v>
      </c>
      <c r="M65" s="31">
        <f>SUM(A65:L65)</f>
        <v>2587470</v>
      </c>
    </row>
    <row r="66" spans="1:9" ht="12.75" customHeight="1">
      <c r="A66" s="6" t="s">
        <v>135</v>
      </c>
      <c r="B66" s="10"/>
      <c r="I66" s="1" t="s">
        <v>136</v>
      </c>
    </row>
  </sheetData>
  <sheetProtection/>
  <mergeCells count="21">
    <mergeCell ref="A9:M9"/>
    <mergeCell ref="A27:M27"/>
    <mergeCell ref="A30:M30"/>
    <mergeCell ref="A18:M18"/>
    <mergeCell ref="A21:M21"/>
    <mergeCell ref="A3:M3"/>
    <mergeCell ref="A6:M6"/>
    <mergeCell ref="A33:M33"/>
    <mergeCell ref="A36:M36"/>
    <mergeCell ref="A39:M39"/>
    <mergeCell ref="A63:M63"/>
    <mergeCell ref="A45:M45"/>
    <mergeCell ref="A48:M48"/>
    <mergeCell ref="A51:M51"/>
    <mergeCell ref="A54:M54"/>
    <mergeCell ref="A42:M42"/>
    <mergeCell ref="A24:M24"/>
    <mergeCell ref="A12:M12"/>
    <mergeCell ref="A15:M15"/>
    <mergeCell ref="A57:M57"/>
    <mergeCell ref="A60:M60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303" customWidth="1"/>
    <col min="2" max="2" width="24.28125" style="303" customWidth="1"/>
    <col min="3" max="3" width="12.00390625" style="303" customWidth="1"/>
    <col min="4" max="16384" width="9.140625" style="303" customWidth="1"/>
  </cols>
  <sheetData>
    <row r="1" s="1" customFormat="1" ht="19.5" customHeight="1">
      <c r="A1" s="2" t="s">
        <v>163</v>
      </c>
    </row>
    <row r="2" s="1" customFormat="1" ht="6.75" customHeight="1" thickBot="1"/>
    <row r="3" spans="1:16" s="1" customFormat="1" ht="13.5" customHeight="1" thickBot="1">
      <c r="A3" s="2"/>
      <c r="B3" s="10"/>
      <c r="C3" s="10"/>
      <c r="D3" s="307">
        <v>2013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s="1" customFormat="1" ht="13.5" thickBot="1">
      <c r="B4" s="10"/>
      <c r="C4" s="10"/>
      <c r="D4" s="180" t="s">
        <v>137</v>
      </c>
      <c r="E4" s="180" t="s">
        <v>138</v>
      </c>
      <c r="F4" s="180" t="s">
        <v>11</v>
      </c>
      <c r="G4" s="180" t="s">
        <v>12</v>
      </c>
      <c r="H4" s="180" t="s">
        <v>13</v>
      </c>
      <c r="I4" s="180" t="s">
        <v>14</v>
      </c>
      <c r="J4" s="180" t="s">
        <v>15</v>
      </c>
      <c r="K4" s="180" t="s">
        <v>139</v>
      </c>
      <c r="L4" s="180" t="s">
        <v>140</v>
      </c>
      <c r="M4" s="180" t="s">
        <v>141</v>
      </c>
      <c r="N4" s="180" t="s">
        <v>142</v>
      </c>
      <c r="O4" s="180" t="s">
        <v>143</v>
      </c>
      <c r="P4" s="38" t="s">
        <v>93</v>
      </c>
    </row>
    <row r="5" spans="1:18" s="1" customFormat="1" ht="12.75" customHeight="1">
      <c r="A5" s="314" t="s">
        <v>164</v>
      </c>
      <c r="B5" s="308" t="s">
        <v>165</v>
      </c>
      <c r="C5" s="135" t="s">
        <v>166</v>
      </c>
      <c r="D5" s="136">
        <v>160.38</v>
      </c>
      <c r="E5" s="136">
        <v>132.22</v>
      </c>
      <c r="F5" s="136">
        <v>139.92</v>
      </c>
      <c r="G5" s="136">
        <v>177.32</v>
      </c>
      <c r="H5" s="136">
        <v>164.34</v>
      </c>
      <c r="I5" s="136">
        <v>175.12</v>
      </c>
      <c r="J5" s="136">
        <v>131.12</v>
      </c>
      <c r="K5" s="136">
        <v>162.14</v>
      </c>
      <c r="L5" s="136">
        <v>175.78</v>
      </c>
      <c r="M5" s="136">
        <v>190.08</v>
      </c>
      <c r="N5" s="136">
        <v>176</v>
      </c>
      <c r="O5" s="136">
        <v>170.5</v>
      </c>
      <c r="P5" s="297">
        <f aca="true" t="shared" si="0" ref="P5:P21">SUM(D5:O5)</f>
        <v>1954.9199999999998</v>
      </c>
      <c r="R5" s="14"/>
    </row>
    <row r="6" spans="1:16" s="1" customFormat="1" ht="13.5" thickBot="1">
      <c r="A6" s="315"/>
      <c r="B6" s="309"/>
      <c r="C6" s="137" t="s">
        <v>167</v>
      </c>
      <c r="D6" s="138">
        <v>19.8</v>
      </c>
      <c r="E6" s="138">
        <v>6.6</v>
      </c>
      <c r="F6" s="138">
        <v>13.2</v>
      </c>
      <c r="G6" s="138">
        <v>13.2</v>
      </c>
      <c r="H6" s="138">
        <v>6.6</v>
      </c>
      <c r="I6" s="138">
        <v>19.2</v>
      </c>
      <c r="J6" s="138">
        <v>13.2</v>
      </c>
      <c r="K6" s="138">
        <v>13.2</v>
      </c>
      <c r="L6" s="138">
        <v>19.8</v>
      </c>
      <c r="M6" s="138">
        <v>12.9</v>
      </c>
      <c r="N6" s="138">
        <v>13.2</v>
      </c>
      <c r="O6" s="138">
        <v>13.58</v>
      </c>
      <c r="P6" s="298">
        <f t="shared" si="0"/>
        <v>164.48</v>
      </c>
    </row>
    <row r="7" spans="1:16" s="1" customFormat="1" ht="13.5" thickBot="1">
      <c r="A7" s="315"/>
      <c r="B7" s="310"/>
      <c r="C7" s="139" t="s">
        <v>168</v>
      </c>
      <c r="D7" s="140">
        <f>SUM(D5:D6)</f>
        <v>180.18</v>
      </c>
      <c r="E7" s="140">
        <f aca="true" t="shared" si="1" ref="E7:O7">SUM(E5:E6)</f>
        <v>138.82</v>
      </c>
      <c r="F7" s="140">
        <f t="shared" si="1"/>
        <v>153.11999999999998</v>
      </c>
      <c r="G7" s="140">
        <f t="shared" si="1"/>
        <v>190.51999999999998</v>
      </c>
      <c r="H7" s="140">
        <f t="shared" si="1"/>
        <v>170.94</v>
      </c>
      <c r="I7" s="140">
        <f t="shared" si="1"/>
        <v>194.32</v>
      </c>
      <c r="J7" s="140">
        <f t="shared" si="1"/>
        <v>144.32</v>
      </c>
      <c r="K7" s="140">
        <f t="shared" si="1"/>
        <v>175.33999999999997</v>
      </c>
      <c r="L7" s="140">
        <f t="shared" si="1"/>
        <v>195.58</v>
      </c>
      <c r="M7" s="140">
        <f t="shared" si="1"/>
        <v>202.98000000000002</v>
      </c>
      <c r="N7" s="140">
        <f t="shared" si="1"/>
        <v>189.2</v>
      </c>
      <c r="O7" s="140">
        <f t="shared" si="1"/>
        <v>184.08</v>
      </c>
      <c r="P7" s="299">
        <f t="shared" si="0"/>
        <v>2119.3999999999996</v>
      </c>
    </row>
    <row r="8" spans="1:16" s="1" customFormat="1" ht="12.75" customHeight="1">
      <c r="A8" s="315"/>
      <c r="B8" s="308" t="s">
        <v>169</v>
      </c>
      <c r="C8" s="135" t="s">
        <v>166</v>
      </c>
      <c r="D8" s="136">
        <v>159.61</v>
      </c>
      <c r="E8" s="136">
        <v>127.69</v>
      </c>
      <c r="F8" s="136">
        <v>145.35</v>
      </c>
      <c r="G8" s="136">
        <v>177.27</v>
      </c>
      <c r="H8" s="136">
        <v>164.05</v>
      </c>
      <c r="I8" s="136">
        <v>163.37</v>
      </c>
      <c r="J8" s="136">
        <v>124.46</v>
      </c>
      <c r="K8" s="136">
        <v>179.27</v>
      </c>
      <c r="L8" s="136">
        <v>172.79</v>
      </c>
      <c r="M8" s="136">
        <v>191.55</v>
      </c>
      <c r="N8" s="136">
        <v>170.1</v>
      </c>
      <c r="O8" s="136">
        <v>175.01</v>
      </c>
      <c r="P8" s="297">
        <f t="shared" si="0"/>
        <v>1950.5199999999998</v>
      </c>
    </row>
    <row r="9" spans="1:16" s="1" customFormat="1" ht="13.5" thickBot="1">
      <c r="A9" s="315"/>
      <c r="B9" s="309"/>
      <c r="C9" s="137" t="s">
        <v>167</v>
      </c>
      <c r="D9" s="138">
        <v>15.37</v>
      </c>
      <c r="E9" s="138">
        <v>11.14</v>
      </c>
      <c r="F9" s="138">
        <v>14.14</v>
      </c>
      <c r="G9" s="138">
        <v>13.6</v>
      </c>
      <c r="H9" s="138">
        <v>13.81</v>
      </c>
      <c r="I9" s="138">
        <v>14.53</v>
      </c>
      <c r="J9" s="138">
        <v>12.92</v>
      </c>
      <c r="K9" s="138">
        <v>14.96</v>
      </c>
      <c r="L9" s="138">
        <v>14.87</v>
      </c>
      <c r="M9" s="138">
        <v>13.37</v>
      </c>
      <c r="N9" s="138">
        <v>14.71</v>
      </c>
      <c r="O9" s="138">
        <v>14.23</v>
      </c>
      <c r="P9" s="298">
        <f t="shared" si="0"/>
        <v>167.65</v>
      </c>
    </row>
    <row r="10" spans="1:16" s="1" customFormat="1" ht="13.5" thickBot="1">
      <c r="A10" s="315"/>
      <c r="B10" s="309"/>
      <c r="C10" s="139" t="s">
        <v>168</v>
      </c>
      <c r="D10" s="140">
        <f aca="true" t="shared" si="2" ref="D10:O10">SUM(D8:D9)</f>
        <v>174.98000000000002</v>
      </c>
      <c r="E10" s="140">
        <f t="shared" si="2"/>
        <v>138.82999999999998</v>
      </c>
      <c r="F10" s="140">
        <f t="shared" si="2"/>
        <v>159.49</v>
      </c>
      <c r="G10" s="140">
        <f t="shared" si="2"/>
        <v>190.87</v>
      </c>
      <c r="H10" s="140">
        <f t="shared" si="2"/>
        <v>177.86</v>
      </c>
      <c r="I10" s="140">
        <f t="shared" si="2"/>
        <v>177.9</v>
      </c>
      <c r="J10" s="140">
        <f t="shared" si="2"/>
        <v>137.38</v>
      </c>
      <c r="K10" s="140">
        <f t="shared" si="2"/>
        <v>194.23000000000002</v>
      </c>
      <c r="L10" s="140">
        <f t="shared" si="2"/>
        <v>187.66</v>
      </c>
      <c r="M10" s="140">
        <f t="shared" si="2"/>
        <v>204.92000000000002</v>
      </c>
      <c r="N10" s="140">
        <f t="shared" si="2"/>
        <v>184.81</v>
      </c>
      <c r="O10" s="140">
        <f t="shared" si="2"/>
        <v>189.23999999999998</v>
      </c>
      <c r="P10" s="299">
        <f t="shared" si="0"/>
        <v>2118.17</v>
      </c>
    </row>
    <row r="11" spans="1:16" s="1" customFormat="1" ht="12.75" customHeight="1">
      <c r="A11" s="315"/>
      <c r="B11" s="308" t="s">
        <v>170</v>
      </c>
      <c r="C11" s="135" t="s">
        <v>166</v>
      </c>
      <c r="D11" s="136">
        <v>2.95</v>
      </c>
      <c r="E11" s="136">
        <v>2.36</v>
      </c>
      <c r="F11" s="136">
        <v>2.69</v>
      </c>
      <c r="G11" s="136">
        <v>3.28</v>
      </c>
      <c r="H11" s="136">
        <v>3.03</v>
      </c>
      <c r="I11" s="136">
        <v>3.02</v>
      </c>
      <c r="J11" s="136">
        <v>2.3</v>
      </c>
      <c r="K11" s="136">
        <v>3.32</v>
      </c>
      <c r="L11" s="136">
        <v>3.2</v>
      </c>
      <c r="M11" s="136">
        <v>3.54</v>
      </c>
      <c r="N11" s="136">
        <v>3.15</v>
      </c>
      <c r="O11" s="136">
        <v>3.24</v>
      </c>
      <c r="P11" s="297">
        <f t="shared" si="0"/>
        <v>36.08</v>
      </c>
    </row>
    <row r="12" spans="1:16" s="1" customFormat="1" ht="13.5" thickBot="1">
      <c r="A12" s="315"/>
      <c r="B12" s="309"/>
      <c r="C12" s="137" t="s">
        <v>167</v>
      </c>
      <c r="D12" s="138">
        <v>0.1</v>
      </c>
      <c r="E12" s="138">
        <v>0.07</v>
      </c>
      <c r="F12" s="138">
        <v>0.09</v>
      </c>
      <c r="G12" s="138">
        <v>0.09</v>
      </c>
      <c r="H12" s="138">
        <v>0.09</v>
      </c>
      <c r="I12" s="138">
        <v>0.09</v>
      </c>
      <c r="J12" s="138">
        <v>0.08</v>
      </c>
      <c r="K12" s="138">
        <v>0.09</v>
      </c>
      <c r="L12" s="138">
        <v>0.09</v>
      </c>
      <c r="M12" s="138">
        <v>0.08</v>
      </c>
      <c r="N12" s="138">
        <v>0.09</v>
      </c>
      <c r="O12" s="138">
        <v>0.09</v>
      </c>
      <c r="P12" s="298">
        <f t="shared" si="0"/>
        <v>1.0499999999999998</v>
      </c>
    </row>
    <row r="13" spans="1:16" s="1" customFormat="1" ht="13.5" thickBot="1">
      <c r="A13" s="316"/>
      <c r="B13" s="310"/>
      <c r="C13" s="139" t="s">
        <v>168</v>
      </c>
      <c r="D13" s="140">
        <f aca="true" t="shared" si="3" ref="D13:O13">SUM(D11:D12)</f>
        <v>3.0500000000000003</v>
      </c>
      <c r="E13" s="140">
        <f t="shared" si="3"/>
        <v>2.4299999999999997</v>
      </c>
      <c r="F13" s="140">
        <f t="shared" si="3"/>
        <v>2.78</v>
      </c>
      <c r="G13" s="140">
        <f t="shared" si="3"/>
        <v>3.3699999999999997</v>
      </c>
      <c r="H13" s="140">
        <f t="shared" si="3"/>
        <v>3.1199999999999997</v>
      </c>
      <c r="I13" s="140">
        <f t="shared" si="3"/>
        <v>3.11</v>
      </c>
      <c r="J13" s="140">
        <f t="shared" si="3"/>
        <v>2.38</v>
      </c>
      <c r="K13" s="140">
        <f t="shared" si="3"/>
        <v>3.4099999999999997</v>
      </c>
      <c r="L13" s="140">
        <f t="shared" si="3"/>
        <v>3.29</v>
      </c>
      <c r="M13" s="140">
        <f t="shared" si="3"/>
        <v>3.62</v>
      </c>
      <c r="N13" s="140">
        <f t="shared" si="3"/>
        <v>3.2399999999999998</v>
      </c>
      <c r="O13" s="140">
        <f t="shared" si="3"/>
        <v>3.33</v>
      </c>
      <c r="P13" s="299">
        <f t="shared" si="0"/>
        <v>37.129999999999995</v>
      </c>
    </row>
    <row r="14" spans="1:16" s="1" customFormat="1" ht="12.75" customHeight="1">
      <c r="A14" s="314" t="s">
        <v>171</v>
      </c>
      <c r="B14" s="308" t="s">
        <v>169</v>
      </c>
      <c r="C14" s="135" t="s">
        <v>166</v>
      </c>
      <c r="D14" s="136">
        <v>764.81</v>
      </c>
      <c r="E14" s="136">
        <v>945.61</v>
      </c>
      <c r="F14" s="136">
        <v>791.38</v>
      </c>
      <c r="G14" s="136">
        <v>638.53</v>
      </c>
      <c r="H14" s="136">
        <v>912</v>
      </c>
      <c r="I14" s="136">
        <v>794.88</v>
      </c>
      <c r="J14" s="136">
        <v>1026.77</v>
      </c>
      <c r="K14" s="136">
        <v>1088.75</v>
      </c>
      <c r="L14" s="136">
        <v>693.41</v>
      </c>
      <c r="M14" s="136">
        <v>1164.11</v>
      </c>
      <c r="N14" s="136">
        <v>616.72</v>
      </c>
      <c r="O14" s="136">
        <v>734.76</v>
      </c>
      <c r="P14" s="297">
        <f t="shared" si="0"/>
        <v>10171.73</v>
      </c>
    </row>
    <row r="15" spans="1:16" s="1" customFormat="1" ht="13.5" thickBot="1">
      <c r="A15" s="315"/>
      <c r="B15" s="309"/>
      <c r="C15" s="137" t="s">
        <v>172</v>
      </c>
      <c r="D15" s="138">
        <v>119.21</v>
      </c>
      <c r="E15" s="138">
        <v>201.04</v>
      </c>
      <c r="F15" s="138">
        <v>209.23</v>
      </c>
      <c r="G15" s="138">
        <v>203.88</v>
      </c>
      <c r="H15" s="138">
        <v>158.44</v>
      </c>
      <c r="I15" s="138">
        <v>154.93</v>
      </c>
      <c r="J15" s="138">
        <v>185.53</v>
      </c>
      <c r="K15" s="138">
        <v>212.74</v>
      </c>
      <c r="L15" s="138">
        <v>170.56</v>
      </c>
      <c r="M15" s="138">
        <v>259.93</v>
      </c>
      <c r="N15" s="138">
        <v>188.15</v>
      </c>
      <c r="O15" s="138">
        <v>212.96</v>
      </c>
      <c r="P15" s="298">
        <f t="shared" si="0"/>
        <v>2276.6</v>
      </c>
    </row>
    <row r="16" spans="1:16" s="1" customFormat="1" ht="13.5" thickBot="1">
      <c r="A16" s="315"/>
      <c r="B16" s="309"/>
      <c r="C16" s="139" t="s">
        <v>168</v>
      </c>
      <c r="D16" s="140">
        <f aca="true" t="shared" si="4" ref="D16:O16">SUM(D14:D15)</f>
        <v>884.02</v>
      </c>
      <c r="E16" s="140">
        <f t="shared" si="4"/>
        <v>1146.65</v>
      </c>
      <c r="F16" s="140">
        <f t="shared" si="4"/>
        <v>1000.61</v>
      </c>
      <c r="G16" s="140">
        <f t="shared" si="4"/>
        <v>842.41</v>
      </c>
      <c r="H16" s="140">
        <f t="shared" si="4"/>
        <v>1070.44</v>
      </c>
      <c r="I16" s="140">
        <f t="shared" si="4"/>
        <v>949.81</v>
      </c>
      <c r="J16" s="140">
        <f t="shared" si="4"/>
        <v>1212.3</v>
      </c>
      <c r="K16" s="140">
        <f t="shared" si="4"/>
        <v>1301.49</v>
      </c>
      <c r="L16" s="140">
        <f t="shared" si="4"/>
        <v>863.97</v>
      </c>
      <c r="M16" s="140">
        <f t="shared" si="4"/>
        <v>1424.04</v>
      </c>
      <c r="N16" s="140">
        <f t="shared" si="4"/>
        <v>804.87</v>
      </c>
      <c r="O16" s="140">
        <f t="shared" si="4"/>
        <v>947.72</v>
      </c>
      <c r="P16" s="299">
        <f t="shared" si="0"/>
        <v>12448.330000000002</v>
      </c>
    </row>
    <row r="17" spans="1:16" s="1" customFormat="1" ht="12.75" customHeight="1">
      <c r="A17" s="315"/>
      <c r="B17" s="308" t="s">
        <v>170</v>
      </c>
      <c r="C17" s="141" t="s">
        <v>166</v>
      </c>
      <c r="D17" s="142">
        <v>47.39</v>
      </c>
      <c r="E17" s="142">
        <v>58.27</v>
      </c>
      <c r="F17" s="142">
        <v>47.28</v>
      </c>
      <c r="G17" s="142">
        <v>37.71</v>
      </c>
      <c r="H17" s="142">
        <v>52.42</v>
      </c>
      <c r="I17" s="142">
        <v>47.34</v>
      </c>
      <c r="J17" s="142">
        <v>68.86</v>
      </c>
      <c r="K17" s="142">
        <v>69.19</v>
      </c>
      <c r="L17" s="142">
        <v>40.17</v>
      </c>
      <c r="M17" s="142">
        <v>75.67</v>
      </c>
      <c r="N17" s="142">
        <v>36.87</v>
      </c>
      <c r="O17" s="142">
        <v>43.5</v>
      </c>
      <c r="P17" s="300">
        <f t="shared" si="0"/>
        <v>624.67</v>
      </c>
    </row>
    <row r="18" spans="1:16" s="1" customFormat="1" ht="12.75">
      <c r="A18" s="315"/>
      <c r="B18" s="309"/>
      <c r="C18" s="143" t="s">
        <v>172</v>
      </c>
      <c r="D18" s="144">
        <v>2.51</v>
      </c>
      <c r="E18" s="144">
        <v>4.13</v>
      </c>
      <c r="F18" s="144">
        <v>4.17</v>
      </c>
      <c r="G18" s="144">
        <v>3.94</v>
      </c>
      <c r="H18" s="144">
        <v>2.98</v>
      </c>
      <c r="I18" s="144">
        <v>2.88</v>
      </c>
      <c r="J18" s="144">
        <v>3.36</v>
      </c>
      <c r="K18" s="144">
        <v>4</v>
      </c>
      <c r="L18" s="144">
        <v>3.64</v>
      </c>
      <c r="M18" s="144">
        <v>4.88</v>
      </c>
      <c r="N18" s="144">
        <v>3.49</v>
      </c>
      <c r="O18" s="144">
        <v>4.47</v>
      </c>
      <c r="P18" s="301">
        <f t="shared" si="0"/>
        <v>44.449999999999996</v>
      </c>
    </row>
    <row r="19" spans="1:16" s="1" customFormat="1" ht="12.75">
      <c r="A19" s="315"/>
      <c r="B19" s="309"/>
      <c r="C19" s="143" t="s">
        <v>359</v>
      </c>
      <c r="D19" s="144">
        <v>0.08</v>
      </c>
      <c r="E19" s="144">
        <v>0.65</v>
      </c>
      <c r="F19" s="144">
        <v>0.08</v>
      </c>
      <c r="G19" s="144">
        <v>0.17</v>
      </c>
      <c r="H19" s="144">
        <v>0.14</v>
      </c>
      <c r="I19" s="144">
        <v>0.27</v>
      </c>
      <c r="J19" s="144">
        <v>0.32</v>
      </c>
      <c r="K19" s="144">
        <v>0.7</v>
      </c>
      <c r="L19" s="144">
        <v>0.57</v>
      </c>
      <c r="M19" s="144">
        <v>0.6</v>
      </c>
      <c r="N19" s="144">
        <v>0.21</v>
      </c>
      <c r="O19" s="144">
        <v>0.28</v>
      </c>
      <c r="P19" s="301">
        <f t="shared" si="0"/>
        <v>4.07</v>
      </c>
    </row>
    <row r="20" spans="1:16" s="1" customFormat="1" ht="12.75">
      <c r="A20" s="315"/>
      <c r="B20" s="309"/>
      <c r="C20" s="143" t="s">
        <v>173</v>
      </c>
      <c r="D20" s="144">
        <v>0.19</v>
      </c>
      <c r="E20" s="144">
        <v>0.15</v>
      </c>
      <c r="F20" s="144">
        <v>0.08</v>
      </c>
      <c r="G20" s="144">
        <v>0.15</v>
      </c>
      <c r="H20" s="144">
        <v>0.15</v>
      </c>
      <c r="I20" s="144">
        <v>0.2</v>
      </c>
      <c r="J20" s="144">
        <v>0.12</v>
      </c>
      <c r="K20" s="144">
        <v>1.26</v>
      </c>
      <c r="L20" s="144">
        <v>0.44</v>
      </c>
      <c r="M20" s="144">
        <v>0.41</v>
      </c>
      <c r="N20" s="144">
        <v>0.16</v>
      </c>
      <c r="O20" s="144">
        <v>0.14</v>
      </c>
      <c r="P20" s="301">
        <f t="shared" si="0"/>
        <v>3.45</v>
      </c>
    </row>
    <row r="21" spans="1:16" s="1" customFormat="1" ht="13.5" thickBot="1">
      <c r="A21" s="315"/>
      <c r="B21" s="309"/>
      <c r="C21" s="137" t="s">
        <v>174</v>
      </c>
      <c r="D21" s="145">
        <v>0.14</v>
      </c>
      <c r="E21" s="145">
        <v>0.01</v>
      </c>
      <c r="F21" s="145">
        <v>0.03</v>
      </c>
      <c r="G21" s="145">
        <v>0.01</v>
      </c>
      <c r="H21" s="145">
        <v>0.03</v>
      </c>
      <c r="I21" s="145">
        <v>0.08</v>
      </c>
      <c r="J21" s="145">
        <v>0.03</v>
      </c>
      <c r="K21" s="145">
        <v>0.01</v>
      </c>
      <c r="L21" s="145">
        <v>0.04</v>
      </c>
      <c r="M21" s="145">
        <v>0.03</v>
      </c>
      <c r="N21" s="145">
        <v>0.04</v>
      </c>
      <c r="O21" s="145">
        <v>0.04</v>
      </c>
      <c r="P21" s="298">
        <f t="shared" si="0"/>
        <v>0.49</v>
      </c>
    </row>
    <row r="22" spans="1:16" s="1" customFormat="1" ht="13.5" thickBot="1">
      <c r="A22" s="315"/>
      <c r="B22" s="310"/>
      <c r="C22" s="139" t="s">
        <v>168</v>
      </c>
      <c r="D22" s="146">
        <f>SUM(D17:D21)</f>
        <v>50.309999999999995</v>
      </c>
      <c r="E22" s="146">
        <f aca="true" t="shared" si="5" ref="E22:P22">SUM(E17:E21)</f>
        <v>63.21</v>
      </c>
      <c r="F22" s="146">
        <f t="shared" si="5"/>
        <v>51.64</v>
      </c>
      <c r="G22" s="146">
        <f t="shared" si="5"/>
        <v>41.98</v>
      </c>
      <c r="H22" s="146">
        <f t="shared" si="5"/>
        <v>55.72</v>
      </c>
      <c r="I22" s="146">
        <f t="shared" si="5"/>
        <v>50.77000000000001</v>
      </c>
      <c r="J22" s="146">
        <f t="shared" si="5"/>
        <v>72.69</v>
      </c>
      <c r="K22" s="146">
        <f t="shared" si="5"/>
        <v>75.16000000000001</v>
      </c>
      <c r="L22" s="146">
        <f t="shared" si="5"/>
        <v>44.86</v>
      </c>
      <c r="M22" s="146">
        <f t="shared" si="5"/>
        <v>81.58999999999999</v>
      </c>
      <c r="N22" s="146">
        <f t="shared" si="5"/>
        <v>40.769999999999996</v>
      </c>
      <c r="O22" s="146">
        <f t="shared" si="5"/>
        <v>48.43</v>
      </c>
      <c r="P22" s="302">
        <f t="shared" si="5"/>
        <v>677.1300000000001</v>
      </c>
    </row>
    <row r="23" spans="1:16" s="1" customFormat="1" ht="13.5" customHeight="1" thickBot="1">
      <c r="A23" s="311" t="s">
        <v>175</v>
      </c>
      <c r="B23" s="312"/>
      <c r="C23" s="312"/>
      <c r="D23" s="146">
        <f>D10+D16</f>
        <v>1059</v>
      </c>
      <c r="E23" s="146">
        <f aca="true" t="shared" si="6" ref="E23:P23">E10+E16</f>
        <v>1285.48</v>
      </c>
      <c r="F23" s="146">
        <f t="shared" si="6"/>
        <v>1160.1</v>
      </c>
      <c r="G23" s="146">
        <f t="shared" si="6"/>
        <v>1033.28</v>
      </c>
      <c r="H23" s="146">
        <f t="shared" si="6"/>
        <v>1248.3000000000002</v>
      </c>
      <c r="I23" s="146">
        <f t="shared" si="6"/>
        <v>1127.71</v>
      </c>
      <c r="J23" s="146">
        <f t="shared" si="6"/>
        <v>1349.6799999999998</v>
      </c>
      <c r="K23" s="146">
        <f t="shared" si="6"/>
        <v>1495.72</v>
      </c>
      <c r="L23" s="146">
        <f t="shared" si="6"/>
        <v>1051.63</v>
      </c>
      <c r="M23" s="146">
        <f t="shared" si="6"/>
        <v>1628.96</v>
      </c>
      <c r="N23" s="146">
        <f t="shared" si="6"/>
        <v>989.6800000000001</v>
      </c>
      <c r="O23" s="146">
        <f t="shared" si="6"/>
        <v>1136.96</v>
      </c>
      <c r="P23" s="302">
        <f t="shared" si="6"/>
        <v>14566.500000000002</v>
      </c>
    </row>
    <row r="24" spans="1:16" s="1" customFormat="1" ht="13.5" customHeight="1" thickBot="1">
      <c r="A24" s="311" t="s">
        <v>176</v>
      </c>
      <c r="B24" s="312"/>
      <c r="C24" s="312"/>
      <c r="D24" s="146">
        <f>D13+D22</f>
        <v>53.35999999999999</v>
      </c>
      <c r="E24" s="146">
        <f aca="true" t="shared" si="7" ref="E24:P24">E13+E22</f>
        <v>65.64</v>
      </c>
      <c r="F24" s="146">
        <f t="shared" si="7"/>
        <v>54.42</v>
      </c>
      <c r="G24" s="146">
        <f t="shared" si="7"/>
        <v>45.349999999999994</v>
      </c>
      <c r="H24" s="146">
        <f t="shared" si="7"/>
        <v>58.839999999999996</v>
      </c>
      <c r="I24" s="146">
        <f t="shared" si="7"/>
        <v>53.88000000000001</v>
      </c>
      <c r="J24" s="146">
        <f t="shared" si="7"/>
        <v>75.07</v>
      </c>
      <c r="K24" s="146">
        <f t="shared" si="7"/>
        <v>78.57000000000001</v>
      </c>
      <c r="L24" s="146">
        <f t="shared" si="7"/>
        <v>48.15</v>
      </c>
      <c r="M24" s="146">
        <f t="shared" si="7"/>
        <v>85.21</v>
      </c>
      <c r="N24" s="146">
        <f t="shared" si="7"/>
        <v>44.01</v>
      </c>
      <c r="O24" s="146">
        <f t="shared" si="7"/>
        <v>51.76</v>
      </c>
      <c r="P24" s="302">
        <f t="shared" si="7"/>
        <v>714.2600000000001</v>
      </c>
    </row>
    <row r="25" spans="1:4" s="1" customFormat="1" ht="13.5" customHeight="1">
      <c r="A25" s="1" t="s">
        <v>177</v>
      </c>
      <c r="D25" s="10"/>
    </row>
    <row r="26" spans="1:16" s="1" customFormat="1" ht="13.5" customHeight="1">
      <c r="A26" s="7" t="s">
        <v>178</v>
      </c>
      <c r="B26" s="11"/>
      <c r="C26" s="147"/>
      <c r="D26" s="147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7" spans="1:16" s="1" customFormat="1" ht="13.5" customHeight="1">
      <c r="A27" s="313" t="s">
        <v>179</v>
      </c>
      <c r="B27" s="313"/>
      <c r="C27" s="313"/>
      <c r="D27" s="313"/>
      <c r="E27" s="149" t="s">
        <v>92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</sheetData>
  <sheetProtection/>
  <mergeCells count="11">
    <mergeCell ref="B14:B16"/>
    <mergeCell ref="B17:B22"/>
    <mergeCell ref="A23:C23"/>
    <mergeCell ref="A24:C24"/>
    <mergeCell ref="A27:D27"/>
    <mergeCell ref="D3:P3"/>
    <mergeCell ref="A5:A13"/>
    <mergeCell ref="B5:B7"/>
    <mergeCell ref="B8:B10"/>
    <mergeCell ref="B11:B13"/>
    <mergeCell ref="A14:A22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45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3.421875" style="1" customWidth="1"/>
    <col min="2" max="2" width="23.8515625" style="127" customWidth="1"/>
    <col min="3" max="12" width="7.7109375" style="32" customWidth="1"/>
    <col min="13" max="15" width="7.7109375" style="1" customWidth="1"/>
    <col min="16" max="16" width="9.140625" style="7" customWidth="1"/>
    <col min="17" max="16384" width="9.140625" style="1" customWidth="1"/>
  </cols>
  <sheetData>
    <row r="1" spans="1:16" ht="19.5" customHeight="1">
      <c r="A1" s="317" t="s">
        <v>180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3:12" ht="6.75" customHeight="1" thickBot="1"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3:16" ht="13.5" customHeight="1" thickBot="1">
      <c r="C3" s="307">
        <v>2013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1:16" ht="21.75" thickBot="1">
      <c r="A4" s="320" t="s">
        <v>182</v>
      </c>
      <c r="B4" s="318" t="s">
        <v>181</v>
      </c>
      <c r="C4" s="241" t="s">
        <v>137</v>
      </c>
      <c r="D4" s="241" t="s">
        <v>138</v>
      </c>
      <c r="E4" s="241" t="s">
        <v>11</v>
      </c>
      <c r="F4" s="241" t="s">
        <v>12</v>
      </c>
      <c r="G4" s="241" t="s">
        <v>13</v>
      </c>
      <c r="H4" s="241" t="s">
        <v>14</v>
      </c>
      <c r="I4" s="241" t="s">
        <v>15</v>
      </c>
      <c r="J4" s="241" t="s">
        <v>139</v>
      </c>
      <c r="K4" s="241" t="s">
        <v>140</v>
      </c>
      <c r="L4" s="241" t="s">
        <v>141</v>
      </c>
      <c r="M4" s="241" t="s">
        <v>142</v>
      </c>
      <c r="N4" s="241" t="s">
        <v>143</v>
      </c>
      <c r="O4" s="77" t="s">
        <v>93</v>
      </c>
      <c r="P4" s="235" t="s">
        <v>183</v>
      </c>
    </row>
    <row r="5" spans="1:16" s="7" customFormat="1" ht="13.5" customHeight="1" thickBot="1">
      <c r="A5" s="321"/>
      <c r="B5" s="319"/>
      <c r="C5" s="151">
        <f aca="true" t="shared" si="0" ref="C5:N5">SUM(C6:C23)</f>
        <v>249.7</v>
      </c>
      <c r="D5" s="151">
        <f t="shared" si="0"/>
        <v>290.69999999999993</v>
      </c>
      <c r="E5" s="151">
        <f t="shared" si="0"/>
        <v>318.99999999999994</v>
      </c>
      <c r="F5" s="151">
        <f t="shared" si="0"/>
        <v>304.40000000000003</v>
      </c>
      <c r="G5" s="151">
        <f t="shared" si="0"/>
        <v>296.20000000000005</v>
      </c>
      <c r="H5" s="151">
        <f t="shared" si="0"/>
        <v>284.30000000000007</v>
      </c>
      <c r="I5" s="151">
        <f t="shared" si="0"/>
        <v>225.6</v>
      </c>
      <c r="J5" s="151">
        <f t="shared" si="0"/>
        <v>218.80000000000004</v>
      </c>
      <c r="K5" s="151">
        <f t="shared" si="0"/>
        <v>234.39999999999998</v>
      </c>
      <c r="L5" s="151">
        <f t="shared" si="0"/>
        <v>218.8</v>
      </c>
      <c r="M5" s="151">
        <f t="shared" si="0"/>
        <v>219.59999999999997</v>
      </c>
      <c r="N5" s="151">
        <f t="shared" si="0"/>
        <v>215.00000000000003</v>
      </c>
      <c r="O5" s="151">
        <f aca="true" t="shared" si="1" ref="O5:O23">SUM(C5:N5)</f>
        <v>3076.5000000000005</v>
      </c>
      <c r="P5" s="249">
        <f>SUM(P6:P23)</f>
        <v>0.9999999999999998</v>
      </c>
    </row>
    <row r="6" spans="1:16" s="5" customFormat="1" ht="10.5" customHeight="1">
      <c r="A6" s="321"/>
      <c r="B6" s="248" t="s">
        <v>195</v>
      </c>
      <c r="C6" s="150">
        <v>50.8</v>
      </c>
      <c r="D6" s="150">
        <v>44.4</v>
      </c>
      <c r="E6" s="150">
        <v>52.8</v>
      </c>
      <c r="F6" s="150">
        <v>60.1</v>
      </c>
      <c r="G6" s="150">
        <v>55.9</v>
      </c>
      <c r="H6" s="150">
        <v>43.4</v>
      </c>
      <c r="I6" s="150">
        <v>39.9</v>
      </c>
      <c r="J6" s="150">
        <v>35.9</v>
      </c>
      <c r="K6" s="150">
        <v>42.8</v>
      </c>
      <c r="L6" s="150">
        <v>35.2</v>
      </c>
      <c r="M6" s="150">
        <v>35.4</v>
      </c>
      <c r="N6" s="150">
        <v>30.7</v>
      </c>
      <c r="O6" s="152">
        <f t="shared" si="1"/>
        <v>527.3</v>
      </c>
      <c r="P6" s="245">
        <f aca="true" t="shared" si="2" ref="P6:P23">O6/O$5</f>
        <v>0.17139606695920684</v>
      </c>
    </row>
    <row r="7" spans="1:16" s="7" customFormat="1" ht="22.5">
      <c r="A7" s="321"/>
      <c r="B7" s="34" t="s">
        <v>196</v>
      </c>
      <c r="C7" s="40">
        <v>39.5</v>
      </c>
      <c r="D7" s="40">
        <v>43</v>
      </c>
      <c r="E7" s="40">
        <v>42.3</v>
      </c>
      <c r="F7" s="40">
        <v>51.8</v>
      </c>
      <c r="G7" s="40">
        <v>43.8</v>
      </c>
      <c r="H7" s="40">
        <v>44.4</v>
      </c>
      <c r="I7" s="40">
        <v>45.4</v>
      </c>
      <c r="J7" s="40">
        <v>54.2</v>
      </c>
      <c r="K7" s="40">
        <v>37.1</v>
      </c>
      <c r="L7" s="40">
        <v>37.1</v>
      </c>
      <c r="M7" s="40">
        <v>31.8</v>
      </c>
      <c r="N7" s="40">
        <v>37.5</v>
      </c>
      <c r="O7" s="153">
        <f t="shared" si="1"/>
        <v>507.9</v>
      </c>
      <c r="P7" s="246">
        <f t="shared" si="2"/>
        <v>0.16509019990248655</v>
      </c>
    </row>
    <row r="8" spans="1:16" s="7" customFormat="1" ht="12.75">
      <c r="A8" s="321"/>
      <c r="B8" s="34" t="s">
        <v>184</v>
      </c>
      <c r="C8" s="40">
        <v>28.8</v>
      </c>
      <c r="D8" s="40">
        <v>34.9</v>
      </c>
      <c r="E8" s="40">
        <v>36.1</v>
      </c>
      <c r="F8" s="40">
        <v>37.2</v>
      </c>
      <c r="G8" s="40">
        <v>44.6</v>
      </c>
      <c r="H8" s="40">
        <v>43.1</v>
      </c>
      <c r="I8" s="40">
        <v>32.3</v>
      </c>
      <c r="J8" s="40">
        <v>28.9</v>
      </c>
      <c r="K8" s="40">
        <v>36.9</v>
      </c>
      <c r="L8" s="40">
        <v>37.5</v>
      </c>
      <c r="M8" s="40">
        <v>47.5</v>
      </c>
      <c r="N8" s="40">
        <v>45.1</v>
      </c>
      <c r="O8" s="153">
        <f t="shared" si="1"/>
        <v>452.9</v>
      </c>
      <c r="P8" s="246">
        <f t="shared" si="2"/>
        <v>0.14721274175199087</v>
      </c>
    </row>
    <row r="9" spans="1:16" s="7" customFormat="1" ht="12.75">
      <c r="A9" s="321"/>
      <c r="B9" s="34" t="s">
        <v>185</v>
      </c>
      <c r="C9" s="40">
        <v>40.3</v>
      </c>
      <c r="D9" s="40">
        <v>74.7</v>
      </c>
      <c r="E9" s="40">
        <v>68.6</v>
      </c>
      <c r="F9" s="40">
        <v>55.3</v>
      </c>
      <c r="G9" s="40">
        <v>42.9</v>
      </c>
      <c r="H9" s="40">
        <v>36.1</v>
      </c>
      <c r="I9" s="40">
        <v>7.3</v>
      </c>
      <c r="J9" s="40">
        <v>6.8</v>
      </c>
      <c r="K9" s="40">
        <v>7</v>
      </c>
      <c r="L9" s="40">
        <v>5.3</v>
      </c>
      <c r="M9" s="40">
        <v>5.2</v>
      </c>
      <c r="N9" s="40">
        <v>6.5</v>
      </c>
      <c r="O9" s="153">
        <f t="shared" si="1"/>
        <v>356</v>
      </c>
      <c r="P9" s="246">
        <f t="shared" si="2"/>
        <v>0.11571591093775392</v>
      </c>
    </row>
    <row r="10" spans="1:16" s="7" customFormat="1" ht="12.75">
      <c r="A10" s="321"/>
      <c r="B10" s="34" t="s">
        <v>186</v>
      </c>
      <c r="C10" s="40">
        <v>24.5</v>
      </c>
      <c r="D10" s="40">
        <v>24.4</v>
      </c>
      <c r="E10" s="40">
        <v>46.2</v>
      </c>
      <c r="F10" s="40">
        <v>21.7</v>
      </c>
      <c r="G10" s="40">
        <v>28.9</v>
      </c>
      <c r="H10" s="40">
        <v>36.5</v>
      </c>
      <c r="I10" s="40">
        <v>21.2</v>
      </c>
      <c r="J10" s="40">
        <v>25.7</v>
      </c>
      <c r="K10" s="40">
        <v>24</v>
      </c>
      <c r="L10" s="40">
        <v>30.6</v>
      </c>
      <c r="M10" s="40">
        <v>25.5</v>
      </c>
      <c r="N10" s="40">
        <v>19.9</v>
      </c>
      <c r="O10" s="153">
        <f t="shared" si="1"/>
        <v>329.09999999999997</v>
      </c>
      <c r="P10" s="246">
        <f t="shared" si="2"/>
        <v>0.1069722086786933</v>
      </c>
    </row>
    <row r="11" spans="1:16" s="7" customFormat="1" ht="22.5">
      <c r="A11" s="321"/>
      <c r="B11" s="244" t="s">
        <v>190</v>
      </c>
      <c r="C11" s="40">
        <v>10.4</v>
      </c>
      <c r="D11" s="40">
        <v>11.6</v>
      </c>
      <c r="E11" s="40">
        <v>13.1</v>
      </c>
      <c r="F11" s="40">
        <v>14.3</v>
      </c>
      <c r="G11" s="40">
        <v>13.8</v>
      </c>
      <c r="H11" s="40">
        <v>17.8</v>
      </c>
      <c r="I11" s="40">
        <v>16.4</v>
      </c>
      <c r="J11" s="40">
        <v>14.1</v>
      </c>
      <c r="K11" s="40">
        <v>18.6</v>
      </c>
      <c r="L11" s="40">
        <v>16.1</v>
      </c>
      <c r="M11" s="40">
        <v>13.7</v>
      </c>
      <c r="N11" s="40">
        <v>15.3</v>
      </c>
      <c r="O11" s="153">
        <f t="shared" si="1"/>
        <v>175.2</v>
      </c>
      <c r="P11" s="246">
        <f t="shared" si="2"/>
        <v>0.056947830326669904</v>
      </c>
    </row>
    <row r="12" spans="1:16" s="7" customFormat="1" ht="22.5">
      <c r="A12" s="321"/>
      <c r="B12" s="34" t="s">
        <v>194</v>
      </c>
      <c r="C12" s="40">
        <v>10.4</v>
      </c>
      <c r="D12" s="40">
        <v>12.5</v>
      </c>
      <c r="E12" s="40">
        <v>10.9</v>
      </c>
      <c r="F12" s="40">
        <v>13</v>
      </c>
      <c r="G12" s="40">
        <v>14.5</v>
      </c>
      <c r="H12" s="40">
        <v>15</v>
      </c>
      <c r="I12" s="40">
        <v>12.5</v>
      </c>
      <c r="J12" s="40">
        <v>12.6</v>
      </c>
      <c r="K12" s="40">
        <v>20</v>
      </c>
      <c r="L12" s="40">
        <v>10.2</v>
      </c>
      <c r="M12" s="40">
        <v>9.8</v>
      </c>
      <c r="N12" s="40">
        <v>14.4</v>
      </c>
      <c r="O12" s="153">
        <f t="shared" si="1"/>
        <v>155.8</v>
      </c>
      <c r="P12" s="246">
        <f t="shared" si="2"/>
        <v>0.050641963269949616</v>
      </c>
    </row>
    <row r="13" spans="1:16" s="7" customFormat="1" ht="12.75">
      <c r="A13" s="321"/>
      <c r="B13" s="34" t="s">
        <v>187</v>
      </c>
      <c r="C13" s="40">
        <v>10</v>
      </c>
      <c r="D13" s="40">
        <v>10.2</v>
      </c>
      <c r="E13" s="40">
        <v>11.4</v>
      </c>
      <c r="F13" s="40">
        <v>13</v>
      </c>
      <c r="G13" s="40">
        <v>14</v>
      </c>
      <c r="H13" s="40">
        <v>13.1</v>
      </c>
      <c r="I13" s="40">
        <v>12.6</v>
      </c>
      <c r="J13" s="40">
        <v>11.9</v>
      </c>
      <c r="K13" s="40">
        <v>10.1</v>
      </c>
      <c r="L13" s="40">
        <v>13.3</v>
      </c>
      <c r="M13" s="40">
        <v>13.1</v>
      </c>
      <c r="N13" s="40">
        <v>11.5</v>
      </c>
      <c r="O13" s="153">
        <f t="shared" si="1"/>
        <v>144.2</v>
      </c>
      <c r="P13" s="246">
        <f t="shared" si="2"/>
        <v>0.04687144482366324</v>
      </c>
    </row>
    <row r="14" spans="1:16" s="7" customFormat="1" ht="12.75">
      <c r="A14" s="321"/>
      <c r="B14" s="34" t="s">
        <v>191</v>
      </c>
      <c r="C14" s="40">
        <v>9.7</v>
      </c>
      <c r="D14" s="40">
        <v>7.7</v>
      </c>
      <c r="E14" s="40">
        <v>10</v>
      </c>
      <c r="F14" s="40">
        <v>12.3</v>
      </c>
      <c r="G14" s="40">
        <v>11.3</v>
      </c>
      <c r="H14" s="40">
        <v>9.2</v>
      </c>
      <c r="I14" s="40">
        <v>11.2</v>
      </c>
      <c r="J14" s="40">
        <v>9.4</v>
      </c>
      <c r="K14" s="40">
        <v>10</v>
      </c>
      <c r="L14" s="40">
        <v>9.2</v>
      </c>
      <c r="M14" s="40">
        <v>11</v>
      </c>
      <c r="N14" s="40">
        <v>10.5</v>
      </c>
      <c r="O14" s="153">
        <f t="shared" si="1"/>
        <v>121.50000000000001</v>
      </c>
      <c r="P14" s="246">
        <f t="shared" si="2"/>
        <v>0.03949293027791321</v>
      </c>
    </row>
    <row r="15" spans="1:16" s="7" customFormat="1" ht="22.5">
      <c r="A15" s="321"/>
      <c r="B15" s="34" t="s">
        <v>200</v>
      </c>
      <c r="C15" s="40">
        <v>9.7</v>
      </c>
      <c r="D15" s="40">
        <v>11.4</v>
      </c>
      <c r="E15" s="40">
        <v>11.3</v>
      </c>
      <c r="F15" s="40">
        <v>9.6</v>
      </c>
      <c r="G15" s="40">
        <v>9.8</v>
      </c>
      <c r="H15" s="40">
        <v>8.3</v>
      </c>
      <c r="I15" s="40">
        <v>9.3</v>
      </c>
      <c r="J15" s="40">
        <v>6.7</v>
      </c>
      <c r="K15" s="40">
        <v>10.9</v>
      </c>
      <c r="L15" s="40">
        <v>8.7</v>
      </c>
      <c r="M15" s="40">
        <v>8.9</v>
      </c>
      <c r="N15" s="40">
        <v>8.1</v>
      </c>
      <c r="O15" s="153">
        <f t="shared" si="1"/>
        <v>112.70000000000002</v>
      </c>
      <c r="P15" s="246">
        <f t="shared" si="2"/>
        <v>0.0366325369738339</v>
      </c>
    </row>
    <row r="16" spans="1:16" s="7" customFormat="1" ht="22.5">
      <c r="A16" s="321"/>
      <c r="B16" s="34" t="s">
        <v>193</v>
      </c>
      <c r="C16" s="40">
        <v>3.4</v>
      </c>
      <c r="D16" s="40">
        <v>3.2</v>
      </c>
      <c r="E16" s="40">
        <v>3.3</v>
      </c>
      <c r="F16" s="40">
        <v>3.4</v>
      </c>
      <c r="G16" s="40">
        <v>4</v>
      </c>
      <c r="H16" s="40">
        <v>4</v>
      </c>
      <c r="I16" s="40">
        <v>3.9</v>
      </c>
      <c r="J16" s="40">
        <v>3.6</v>
      </c>
      <c r="K16" s="40">
        <v>3.1</v>
      </c>
      <c r="L16" s="40">
        <v>3.8</v>
      </c>
      <c r="M16" s="40">
        <v>4.5</v>
      </c>
      <c r="N16" s="40">
        <v>2.5</v>
      </c>
      <c r="O16" s="153">
        <f t="shared" si="1"/>
        <v>42.699999999999996</v>
      </c>
      <c r="P16" s="246">
        <f t="shared" si="2"/>
        <v>0.013879408418657563</v>
      </c>
    </row>
    <row r="17" spans="1:16" s="7" customFormat="1" ht="12.75">
      <c r="A17" s="321"/>
      <c r="B17" s="34" t="s">
        <v>201</v>
      </c>
      <c r="C17" s="40">
        <v>2.3</v>
      </c>
      <c r="D17" s="40">
        <v>2.6</v>
      </c>
      <c r="E17" s="40">
        <v>3.5</v>
      </c>
      <c r="F17" s="40">
        <v>2.6</v>
      </c>
      <c r="G17" s="40">
        <v>3.8</v>
      </c>
      <c r="H17" s="40">
        <v>3.5</v>
      </c>
      <c r="I17" s="40">
        <v>3.4</v>
      </c>
      <c r="J17" s="40">
        <v>2</v>
      </c>
      <c r="K17" s="40">
        <v>2.9</v>
      </c>
      <c r="L17" s="40">
        <v>3.5</v>
      </c>
      <c r="M17" s="40">
        <v>3.7</v>
      </c>
      <c r="N17" s="40">
        <v>2.8</v>
      </c>
      <c r="O17" s="153">
        <f t="shared" si="1"/>
        <v>36.599999999999994</v>
      </c>
      <c r="P17" s="246">
        <f t="shared" si="2"/>
        <v>0.011896635787420767</v>
      </c>
    </row>
    <row r="18" spans="1:16" ht="12.75">
      <c r="A18" s="321"/>
      <c r="B18" s="244" t="s">
        <v>197</v>
      </c>
      <c r="C18" s="40">
        <v>4.2</v>
      </c>
      <c r="D18" s="40">
        <v>4</v>
      </c>
      <c r="E18" s="40">
        <v>3.2</v>
      </c>
      <c r="F18" s="40">
        <v>2.5</v>
      </c>
      <c r="G18" s="40">
        <v>3.2</v>
      </c>
      <c r="H18" s="40">
        <v>3</v>
      </c>
      <c r="I18" s="40">
        <v>2.7</v>
      </c>
      <c r="J18" s="40">
        <v>1.8</v>
      </c>
      <c r="K18" s="40">
        <v>2.7</v>
      </c>
      <c r="L18" s="40">
        <v>2.3</v>
      </c>
      <c r="M18" s="40">
        <v>2.7</v>
      </c>
      <c r="N18" s="40">
        <v>2.6</v>
      </c>
      <c r="O18" s="153">
        <f t="shared" si="1"/>
        <v>34.9</v>
      </c>
      <c r="P18" s="246">
        <f t="shared" si="2"/>
        <v>0.011344059808223629</v>
      </c>
    </row>
    <row r="19" spans="1:16" s="4" customFormat="1" ht="12.75" customHeight="1">
      <c r="A19" s="321"/>
      <c r="B19" s="244" t="s">
        <v>198</v>
      </c>
      <c r="C19" s="40">
        <v>1.4</v>
      </c>
      <c r="D19" s="40">
        <v>1.4</v>
      </c>
      <c r="E19" s="40">
        <v>1.5</v>
      </c>
      <c r="F19" s="40">
        <v>1.4</v>
      </c>
      <c r="G19" s="40">
        <v>1</v>
      </c>
      <c r="H19" s="40">
        <v>1.8</v>
      </c>
      <c r="I19" s="40">
        <v>1.9</v>
      </c>
      <c r="J19" s="40">
        <v>1.8</v>
      </c>
      <c r="K19" s="40">
        <v>1.4</v>
      </c>
      <c r="L19" s="40">
        <v>1.7</v>
      </c>
      <c r="M19" s="40">
        <v>2.1</v>
      </c>
      <c r="N19" s="40">
        <v>3.5</v>
      </c>
      <c r="O19" s="153">
        <f t="shared" si="1"/>
        <v>20.900000000000002</v>
      </c>
      <c r="P19" s="246">
        <f t="shared" si="2"/>
        <v>0.006793434097188363</v>
      </c>
    </row>
    <row r="20" spans="1:16" s="5" customFormat="1" ht="12.75" customHeight="1">
      <c r="A20" s="321"/>
      <c r="B20" s="34" t="s">
        <v>189</v>
      </c>
      <c r="C20" s="40">
        <v>1.3</v>
      </c>
      <c r="D20" s="40">
        <v>1.3</v>
      </c>
      <c r="E20" s="40">
        <v>1.7</v>
      </c>
      <c r="F20" s="40">
        <v>2.3</v>
      </c>
      <c r="G20" s="40">
        <v>1.8</v>
      </c>
      <c r="H20" s="40">
        <v>1</v>
      </c>
      <c r="I20" s="40">
        <v>1.2</v>
      </c>
      <c r="J20" s="40">
        <v>1.3</v>
      </c>
      <c r="K20" s="40">
        <v>3.5</v>
      </c>
      <c r="L20" s="40">
        <v>1.8</v>
      </c>
      <c r="M20" s="40">
        <v>2</v>
      </c>
      <c r="N20" s="40">
        <v>1.5</v>
      </c>
      <c r="O20" s="153">
        <f t="shared" si="1"/>
        <v>20.7</v>
      </c>
      <c r="P20" s="246">
        <f t="shared" si="2"/>
        <v>0.006728425158459287</v>
      </c>
    </row>
    <row r="21" spans="1:16" s="5" customFormat="1" ht="22.5">
      <c r="A21" s="321"/>
      <c r="B21" s="34" t="s">
        <v>188</v>
      </c>
      <c r="C21" s="40">
        <v>1.5</v>
      </c>
      <c r="D21" s="40">
        <v>2</v>
      </c>
      <c r="E21" s="40">
        <v>1.7</v>
      </c>
      <c r="F21" s="40">
        <v>1.7</v>
      </c>
      <c r="G21" s="40">
        <v>1.1</v>
      </c>
      <c r="H21" s="40">
        <v>1.4</v>
      </c>
      <c r="I21" s="40">
        <v>2.1</v>
      </c>
      <c r="J21" s="40">
        <v>1.3</v>
      </c>
      <c r="K21" s="40">
        <v>2.2</v>
      </c>
      <c r="L21" s="40">
        <v>1.4</v>
      </c>
      <c r="M21" s="40">
        <v>1.6</v>
      </c>
      <c r="N21" s="40">
        <v>1.4</v>
      </c>
      <c r="O21" s="153">
        <f t="shared" si="1"/>
        <v>19.4</v>
      </c>
      <c r="P21" s="246">
        <f t="shared" si="2"/>
        <v>0.0063058670567202975</v>
      </c>
    </row>
    <row r="22" spans="1:16" s="5" customFormat="1" ht="22.5">
      <c r="A22" s="321"/>
      <c r="B22" s="131" t="s">
        <v>192</v>
      </c>
      <c r="C22" s="40">
        <v>1.5</v>
      </c>
      <c r="D22" s="40">
        <v>1.4</v>
      </c>
      <c r="E22" s="40">
        <v>1.4</v>
      </c>
      <c r="F22" s="40">
        <v>2.2</v>
      </c>
      <c r="G22" s="40">
        <v>1.8</v>
      </c>
      <c r="H22" s="40">
        <v>2.6</v>
      </c>
      <c r="I22" s="40">
        <v>2.3</v>
      </c>
      <c r="J22" s="40">
        <v>0.8</v>
      </c>
      <c r="K22" s="40">
        <v>1.2</v>
      </c>
      <c r="L22" s="40">
        <v>1.1</v>
      </c>
      <c r="M22" s="40">
        <v>1.1</v>
      </c>
      <c r="N22" s="40">
        <v>1.2</v>
      </c>
      <c r="O22" s="153">
        <f t="shared" si="1"/>
        <v>18.6</v>
      </c>
      <c r="P22" s="246">
        <f t="shared" si="2"/>
        <v>0.006045831301803997</v>
      </c>
    </row>
    <row r="23" spans="1:16" s="5" customFormat="1" ht="13.5" customHeight="1" thickBot="1">
      <c r="A23" s="322"/>
      <c r="B23" s="37" t="s">
        <v>199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0.1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154">
        <f t="shared" si="1"/>
        <v>0.1</v>
      </c>
      <c r="P23" s="247">
        <f t="shared" si="2"/>
        <v>3.250446936453762E-05</v>
      </c>
    </row>
    <row r="24" spans="1:16" s="6" customFormat="1" ht="12.75">
      <c r="A24" s="1" t="s">
        <v>8</v>
      </c>
      <c r="B24" s="13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5"/>
    </row>
    <row r="25" spans="1:14" ht="12.75">
      <c r="A25" s="8"/>
      <c r="F25" s="43"/>
      <c r="G25" s="43"/>
      <c r="L25" s="43"/>
      <c r="M25" s="9"/>
      <c r="N25" s="9"/>
    </row>
    <row r="26" spans="1:15" ht="12.75">
      <c r="A26" s="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12.75">
      <c r="A27" s="8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14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spans="1:3" ht="12.75">
      <c r="A42" s="8"/>
      <c r="C42" s="46"/>
    </row>
    <row r="43" ht="12.75">
      <c r="C43" s="46"/>
    </row>
    <row r="44" ht="12.75">
      <c r="C44" s="46"/>
    </row>
    <row r="45" ht="12.75">
      <c r="C45" s="46"/>
    </row>
  </sheetData>
  <sheetProtection/>
  <mergeCells count="4">
    <mergeCell ref="A1:P1"/>
    <mergeCell ref="C3:P3"/>
    <mergeCell ref="B4:B5"/>
    <mergeCell ref="A4:A2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455"/>
  <sheetViews>
    <sheetView zoomScale="106" zoomScaleNormal="106" zoomScalePageLayoutView="0" workbookViewId="0" topLeftCell="A1">
      <selection activeCell="C3" sqref="C3:O4"/>
    </sheetView>
  </sheetViews>
  <sheetFormatPr defaultColWidth="9.140625" defaultRowHeight="12.75"/>
  <cols>
    <col min="1" max="1" width="4.57421875" style="30" customWidth="1"/>
    <col min="2" max="2" width="31.7109375" style="78" customWidth="1"/>
    <col min="3" max="4" width="9.140625" style="78" customWidth="1"/>
    <col min="5" max="15" width="9.140625" style="30" customWidth="1"/>
    <col min="16" max="16384" width="9.140625" style="30" customWidth="1"/>
  </cols>
  <sheetData>
    <row r="1" spans="1:15" s="1" customFormat="1" ht="19.5" customHeight="1">
      <c r="A1" s="2" t="s">
        <v>202</v>
      </c>
      <c r="B1" s="15"/>
      <c r="C1" s="15"/>
      <c r="D1" s="15"/>
      <c r="O1" s="10"/>
    </row>
    <row r="2" spans="1:15" s="1" customFormat="1" ht="6.75" customHeight="1" thickBot="1">
      <c r="A2" s="7"/>
      <c r="B2" s="15"/>
      <c r="C2" s="15"/>
      <c r="D2" s="15"/>
      <c r="O2" s="10"/>
    </row>
    <row r="3" spans="2:15" s="1" customFormat="1" ht="13.5" thickBot="1">
      <c r="B3" s="256"/>
      <c r="C3" s="307">
        <v>2013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1:15" s="1" customFormat="1" ht="13.5" thickBot="1">
      <c r="A4" s="3"/>
      <c r="B4" s="257"/>
      <c r="C4" s="180" t="s">
        <v>137</v>
      </c>
      <c r="D4" s="180" t="s">
        <v>138</v>
      </c>
      <c r="E4" s="180" t="s">
        <v>11</v>
      </c>
      <c r="F4" s="180" t="s">
        <v>12</v>
      </c>
      <c r="G4" s="180" t="s">
        <v>13</v>
      </c>
      <c r="H4" s="180" t="s">
        <v>14</v>
      </c>
      <c r="I4" s="180" t="s">
        <v>15</v>
      </c>
      <c r="J4" s="180" t="s">
        <v>139</v>
      </c>
      <c r="K4" s="180" t="s">
        <v>140</v>
      </c>
      <c r="L4" s="180" t="s">
        <v>141</v>
      </c>
      <c r="M4" s="180" t="s">
        <v>142</v>
      </c>
      <c r="N4" s="180" t="s">
        <v>143</v>
      </c>
      <c r="O4" s="77" t="s">
        <v>93</v>
      </c>
    </row>
    <row r="5" spans="1:15" s="1" customFormat="1" ht="13.5" thickBot="1">
      <c r="A5" s="323" t="s">
        <v>204</v>
      </c>
      <c r="B5" s="250" t="s">
        <v>203</v>
      </c>
      <c r="C5" s="70">
        <f>C7+C32+C52+C82+C109+C133+C163+C188+C207+C228+C264+C290+C311+C339+C361+C391+C422+C447</f>
        <v>186050</v>
      </c>
      <c r="D5" s="70">
        <f aca="true" t="shared" si="0" ref="D5:O5">D7+D32+D52+D82+D109+D133+D163+D188+D207+D228+D264+D290+D311+D339+D361+D391+D422+D447</f>
        <v>225699</v>
      </c>
      <c r="E5" s="70">
        <f t="shared" si="0"/>
        <v>249800</v>
      </c>
      <c r="F5" s="70">
        <f t="shared" si="0"/>
        <v>228329</v>
      </c>
      <c r="G5" s="70">
        <f t="shared" si="0"/>
        <v>222828</v>
      </c>
      <c r="H5" s="70">
        <f t="shared" si="0"/>
        <v>207273</v>
      </c>
      <c r="I5" s="70">
        <f t="shared" si="0"/>
        <v>176584</v>
      </c>
      <c r="J5" s="70">
        <f t="shared" si="0"/>
        <v>156751</v>
      </c>
      <c r="K5" s="70">
        <f t="shared" si="0"/>
        <v>166017</v>
      </c>
      <c r="L5" s="70">
        <f t="shared" si="0"/>
        <v>145691</v>
      </c>
      <c r="M5" s="70">
        <f t="shared" si="0"/>
        <v>152443</v>
      </c>
      <c r="N5" s="70">
        <f t="shared" si="0"/>
        <v>146655</v>
      </c>
      <c r="O5" s="70">
        <f t="shared" si="0"/>
        <v>2264120</v>
      </c>
    </row>
    <row r="6" spans="1:15" ht="14.25" customHeight="1" thickBot="1">
      <c r="A6" s="324"/>
      <c r="B6" s="330" t="s">
        <v>201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15" s="255" customFormat="1" ht="13.5" thickBot="1">
      <c r="A7" s="324"/>
      <c r="B7" s="251" t="s">
        <v>115</v>
      </c>
      <c r="C7" s="254">
        <f aca="true" t="shared" si="1" ref="C7:N7">C8+C17+C19+C22+C29</f>
        <v>1991</v>
      </c>
      <c r="D7" s="254">
        <f t="shared" si="1"/>
        <v>2202</v>
      </c>
      <c r="E7" s="254">
        <f t="shared" si="1"/>
        <v>3012</v>
      </c>
      <c r="F7" s="254">
        <f t="shared" si="1"/>
        <v>2152</v>
      </c>
      <c r="G7" s="254">
        <f t="shared" si="1"/>
        <v>3096</v>
      </c>
      <c r="H7" s="254">
        <f t="shared" si="1"/>
        <v>2919</v>
      </c>
      <c r="I7" s="254">
        <f t="shared" si="1"/>
        <v>3082</v>
      </c>
      <c r="J7" s="254">
        <f t="shared" si="1"/>
        <v>1735</v>
      </c>
      <c r="K7" s="254">
        <f t="shared" si="1"/>
        <v>2510</v>
      </c>
      <c r="L7" s="254">
        <f t="shared" si="1"/>
        <v>2929</v>
      </c>
      <c r="M7" s="254">
        <f t="shared" si="1"/>
        <v>3126</v>
      </c>
      <c r="N7" s="254">
        <f t="shared" si="1"/>
        <v>2169</v>
      </c>
      <c r="O7" s="254">
        <f aca="true" t="shared" si="2" ref="O7:O30">SUM(C7:N7)</f>
        <v>30923</v>
      </c>
    </row>
    <row r="8" spans="1:15" ht="13.5" customHeight="1" thickBot="1">
      <c r="A8" s="324"/>
      <c r="B8" s="29" t="s">
        <v>129</v>
      </c>
      <c r="C8" s="26">
        <f aca="true" t="shared" si="3" ref="C8:N8">SUM(C9:C16)</f>
        <v>1647</v>
      </c>
      <c r="D8" s="26">
        <f t="shared" si="3"/>
        <v>1316</v>
      </c>
      <c r="E8" s="26">
        <f t="shared" si="3"/>
        <v>1246</v>
      </c>
      <c r="F8" s="26">
        <f t="shared" si="3"/>
        <v>1148</v>
      </c>
      <c r="G8" s="26">
        <f t="shared" si="3"/>
        <v>1928</v>
      </c>
      <c r="H8" s="26">
        <f t="shared" si="3"/>
        <v>1936</v>
      </c>
      <c r="I8" s="26">
        <f t="shared" si="3"/>
        <v>1723</v>
      </c>
      <c r="J8" s="26">
        <f t="shared" si="3"/>
        <v>1221</v>
      </c>
      <c r="K8" s="26">
        <f t="shared" si="3"/>
        <v>1619</v>
      </c>
      <c r="L8" s="26">
        <f t="shared" si="3"/>
        <v>2173</v>
      </c>
      <c r="M8" s="26">
        <f t="shared" si="3"/>
        <v>2122</v>
      </c>
      <c r="N8" s="26">
        <f t="shared" si="3"/>
        <v>1345</v>
      </c>
      <c r="O8" s="26">
        <f t="shared" si="2"/>
        <v>19424</v>
      </c>
    </row>
    <row r="9" spans="1:15" ht="12.75">
      <c r="A9" s="324"/>
      <c r="B9" s="107" t="s">
        <v>205</v>
      </c>
      <c r="C9" s="52">
        <v>1011</v>
      </c>
      <c r="D9" s="52">
        <v>697</v>
      </c>
      <c r="E9" s="52">
        <v>775</v>
      </c>
      <c r="F9" s="52">
        <v>226</v>
      </c>
      <c r="G9" s="52">
        <v>353</v>
      </c>
      <c r="H9" s="52">
        <v>815</v>
      </c>
      <c r="I9" s="52">
        <v>1039</v>
      </c>
      <c r="J9" s="52">
        <v>850</v>
      </c>
      <c r="K9" s="52">
        <v>704</v>
      </c>
      <c r="L9" s="52">
        <v>967</v>
      </c>
      <c r="M9" s="52">
        <v>1183</v>
      </c>
      <c r="N9" s="52">
        <v>751</v>
      </c>
      <c r="O9" s="53">
        <f t="shared" si="2"/>
        <v>9371</v>
      </c>
    </row>
    <row r="10" spans="1:15" ht="12.75">
      <c r="A10" s="324"/>
      <c r="B10" s="108" t="s">
        <v>72</v>
      </c>
      <c r="C10" s="22">
        <v>305</v>
      </c>
      <c r="D10" s="22">
        <v>285</v>
      </c>
      <c r="E10" s="22"/>
      <c r="F10" s="22">
        <v>255</v>
      </c>
      <c r="G10" s="22">
        <v>406</v>
      </c>
      <c r="H10" s="22">
        <v>385</v>
      </c>
      <c r="I10" s="22">
        <v>71</v>
      </c>
      <c r="J10" s="22">
        <v>145</v>
      </c>
      <c r="K10" s="22"/>
      <c r="L10" s="22">
        <v>766</v>
      </c>
      <c r="M10" s="22">
        <v>463</v>
      </c>
      <c r="N10" s="22">
        <v>480</v>
      </c>
      <c r="O10" s="23">
        <f t="shared" si="2"/>
        <v>3561</v>
      </c>
    </row>
    <row r="11" spans="1:15" ht="12.75">
      <c r="A11" s="324"/>
      <c r="B11" s="109" t="s">
        <v>62</v>
      </c>
      <c r="C11" s="22">
        <v>105</v>
      </c>
      <c r="D11" s="22">
        <v>214</v>
      </c>
      <c r="E11" s="22">
        <v>194</v>
      </c>
      <c r="F11" s="22">
        <v>381</v>
      </c>
      <c r="G11" s="22">
        <v>351</v>
      </c>
      <c r="H11" s="22">
        <v>343</v>
      </c>
      <c r="I11" s="22">
        <v>180</v>
      </c>
      <c r="J11" s="22">
        <v>226</v>
      </c>
      <c r="K11" s="22">
        <v>181</v>
      </c>
      <c r="L11" s="22">
        <v>149</v>
      </c>
      <c r="M11" s="22">
        <v>233</v>
      </c>
      <c r="N11" s="22"/>
      <c r="O11" s="23">
        <f t="shared" si="2"/>
        <v>2557</v>
      </c>
    </row>
    <row r="12" spans="1:15" ht="12.75">
      <c r="A12" s="324"/>
      <c r="B12" s="108" t="s">
        <v>87</v>
      </c>
      <c r="C12" s="22"/>
      <c r="D12" s="22"/>
      <c r="E12" s="22">
        <v>160</v>
      </c>
      <c r="F12" s="22">
        <v>152</v>
      </c>
      <c r="G12" s="22">
        <v>326</v>
      </c>
      <c r="H12" s="22">
        <v>246</v>
      </c>
      <c r="I12" s="22">
        <v>300</v>
      </c>
      <c r="J12" s="22"/>
      <c r="K12" s="22">
        <v>459</v>
      </c>
      <c r="L12" s="22">
        <v>198</v>
      </c>
      <c r="M12" s="22">
        <v>90</v>
      </c>
      <c r="N12" s="22"/>
      <c r="O12" s="23">
        <f t="shared" si="2"/>
        <v>1931</v>
      </c>
    </row>
    <row r="13" spans="1:15" ht="12.75">
      <c r="A13" s="324"/>
      <c r="B13" s="108" t="s">
        <v>206</v>
      </c>
      <c r="C13" s="22">
        <v>102</v>
      </c>
      <c r="D13" s="22">
        <v>120</v>
      </c>
      <c r="E13" s="22"/>
      <c r="F13" s="22">
        <v>134</v>
      </c>
      <c r="G13" s="22"/>
      <c r="H13" s="22">
        <v>147</v>
      </c>
      <c r="I13" s="22">
        <v>133</v>
      </c>
      <c r="J13" s="22"/>
      <c r="K13" s="22">
        <v>114</v>
      </c>
      <c r="L13" s="22">
        <v>93</v>
      </c>
      <c r="M13" s="22">
        <v>153</v>
      </c>
      <c r="N13" s="22"/>
      <c r="O13" s="23">
        <f t="shared" si="2"/>
        <v>996</v>
      </c>
    </row>
    <row r="14" spans="1:15" ht="12.75">
      <c r="A14" s="324"/>
      <c r="B14" s="108" t="s">
        <v>52</v>
      </c>
      <c r="C14" s="22">
        <v>124</v>
      </c>
      <c r="D14" s="22"/>
      <c r="E14" s="22">
        <v>117</v>
      </c>
      <c r="F14" s="22"/>
      <c r="G14" s="22">
        <v>195</v>
      </c>
      <c r="H14" s="22"/>
      <c r="I14" s="22"/>
      <c r="J14" s="22"/>
      <c r="K14" s="22">
        <v>161</v>
      </c>
      <c r="L14" s="22"/>
      <c r="M14" s="22"/>
      <c r="N14" s="22"/>
      <c r="O14" s="23">
        <f t="shared" si="2"/>
        <v>597</v>
      </c>
    </row>
    <row r="15" spans="1:15" ht="12.75">
      <c r="A15" s="324"/>
      <c r="B15" s="108" t="s">
        <v>68</v>
      </c>
      <c r="C15" s="22"/>
      <c r="D15" s="22"/>
      <c r="E15" s="22"/>
      <c r="F15" s="22"/>
      <c r="G15" s="22">
        <v>297</v>
      </c>
      <c r="H15" s="22"/>
      <c r="I15" s="22"/>
      <c r="J15" s="22"/>
      <c r="K15" s="22"/>
      <c r="L15" s="22"/>
      <c r="M15" s="22"/>
      <c r="N15" s="22"/>
      <c r="O15" s="23">
        <f t="shared" si="2"/>
        <v>297</v>
      </c>
    </row>
    <row r="16" spans="1:15" ht="13.5" thickBot="1">
      <c r="A16" s="324"/>
      <c r="B16" s="258" t="s">
        <v>207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>
        <v>114</v>
      </c>
      <c r="O16" s="25">
        <f t="shared" si="2"/>
        <v>114</v>
      </c>
    </row>
    <row r="17" spans="1:15" ht="13.5" thickBot="1">
      <c r="A17" s="324"/>
      <c r="B17" s="29" t="s">
        <v>130</v>
      </c>
      <c r="C17" s="26">
        <f aca="true" t="shared" si="4" ref="C17:N17">SUM(C18:C18)</f>
        <v>0</v>
      </c>
      <c r="D17" s="26">
        <f t="shared" si="4"/>
        <v>45</v>
      </c>
      <c r="E17" s="26">
        <f t="shared" si="4"/>
        <v>0</v>
      </c>
      <c r="F17" s="26">
        <f t="shared" si="4"/>
        <v>0</v>
      </c>
      <c r="G17" s="26">
        <f t="shared" si="4"/>
        <v>0</v>
      </c>
      <c r="H17" s="26">
        <f t="shared" si="4"/>
        <v>71</v>
      </c>
      <c r="I17" s="26">
        <f t="shared" si="4"/>
        <v>0</v>
      </c>
      <c r="J17" s="26">
        <f t="shared" si="4"/>
        <v>0</v>
      </c>
      <c r="K17" s="26">
        <f t="shared" si="4"/>
        <v>0</v>
      </c>
      <c r="L17" s="26">
        <f t="shared" si="4"/>
        <v>0</v>
      </c>
      <c r="M17" s="26">
        <f t="shared" si="4"/>
        <v>0</v>
      </c>
      <c r="N17" s="26">
        <f t="shared" si="4"/>
        <v>0</v>
      </c>
      <c r="O17" s="26">
        <f t="shared" si="2"/>
        <v>116</v>
      </c>
    </row>
    <row r="18" spans="1:15" ht="13.5" thickBot="1">
      <c r="A18" s="324"/>
      <c r="B18" s="259" t="s">
        <v>77</v>
      </c>
      <c r="C18" s="22"/>
      <c r="D18" s="22">
        <v>45</v>
      </c>
      <c r="E18" s="22"/>
      <c r="F18" s="22"/>
      <c r="G18" s="22"/>
      <c r="H18" s="22">
        <v>71</v>
      </c>
      <c r="I18" s="22"/>
      <c r="J18" s="22"/>
      <c r="K18" s="22"/>
      <c r="L18" s="22"/>
      <c r="M18" s="22"/>
      <c r="N18" s="22"/>
      <c r="O18" s="25">
        <f t="shared" si="2"/>
        <v>116</v>
      </c>
    </row>
    <row r="19" spans="1:15" ht="13.5" thickBot="1">
      <c r="A19" s="324"/>
      <c r="B19" s="252" t="s">
        <v>131</v>
      </c>
      <c r="C19" s="26">
        <f aca="true" t="shared" si="5" ref="C19:N19">SUM(C20:C21)</f>
        <v>189</v>
      </c>
      <c r="D19" s="26">
        <f t="shared" si="5"/>
        <v>390</v>
      </c>
      <c r="E19" s="26">
        <f t="shared" si="5"/>
        <v>1371</v>
      </c>
      <c r="F19" s="26">
        <f t="shared" si="5"/>
        <v>454</v>
      </c>
      <c r="G19" s="26">
        <f t="shared" si="5"/>
        <v>650</v>
      </c>
      <c r="H19" s="26">
        <f t="shared" si="5"/>
        <v>381</v>
      </c>
      <c r="I19" s="26">
        <f t="shared" si="5"/>
        <v>937</v>
      </c>
      <c r="J19" s="26">
        <f t="shared" si="5"/>
        <v>130</v>
      </c>
      <c r="K19" s="26">
        <f t="shared" si="5"/>
        <v>447</v>
      </c>
      <c r="L19" s="26">
        <f t="shared" si="5"/>
        <v>547</v>
      </c>
      <c r="M19" s="26">
        <f t="shared" si="5"/>
        <v>910</v>
      </c>
      <c r="N19" s="26">
        <f t="shared" si="5"/>
        <v>484</v>
      </c>
      <c r="O19" s="26">
        <f t="shared" si="2"/>
        <v>6890</v>
      </c>
    </row>
    <row r="20" spans="1:15" ht="12.75">
      <c r="A20" s="324"/>
      <c r="B20" s="34" t="s">
        <v>27</v>
      </c>
      <c r="C20" s="22">
        <v>189</v>
      </c>
      <c r="D20" s="22">
        <v>390</v>
      </c>
      <c r="E20" s="22">
        <v>1273</v>
      </c>
      <c r="F20" s="22">
        <v>454</v>
      </c>
      <c r="G20" s="22">
        <v>650</v>
      </c>
      <c r="H20" s="22">
        <v>381</v>
      </c>
      <c r="I20" s="22">
        <v>937</v>
      </c>
      <c r="J20" s="22">
        <v>130</v>
      </c>
      <c r="K20" s="22">
        <v>447</v>
      </c>
      <c r="L20" s="22">
        <v>547</v>
      </c>
      <c r="M20" s="22">
        <v>688</v>
      </c>
      <c r="N20" s="22">
        <v>299</v>
      </c>
      <c r="O20" s="23">
        <f t="shared" si="2"/>
        <v>6385</v>
      </c>
    </row>
    <row r="21" spans="1:15" ht="13.5" thickBot="1">
      <c r="A21" s="324"/>
      <c r="B21" s="34" t="s">
        <v>45</v>
      </c>
      <c r="C21" s="22"/>
      <c r="D21" s="22"/>
      <c r="E21" s="22">
        <v>98</v>
      </c>
      <c r="F21" s="22"/>
      <c r="G21" s="22"/>
      <c r="H21" s="22"/>
      <c r="I21" s="22"/>
      <c r="J21" s="22"/>
      <c r="K21" s="22"/>
      <c r="L21" s="22"/>
      <c r="M21" s="22">
        <v>222</v>
      </c>
      <c r="N21" s="22">
        <v>185</v>
      </c>
      <c r="O21" s="23">
        <f t="shared" si="2"/>
        <v>505</v>
      </c>
    </row>
    <row r="22" spans="1:15" ht="13.5" thickBot="1">
      <c r="A22" s="324"/>
      <c r="B22" s="253" t="s">
        <v>133</v>
      </c>
      <c r="C22" s="26">
        <f aca="true" t="shared" si="6" ref="C22:N22">SUM(C23:C28)</f>
        <v>64</v>
      </c>
      <c r="D22" s="26">
        <f t="shared" si="6"/>
        <v>451</v>
      </c>
      <c r="E22" s="26">
        <f t="shared" si="6"/>
        <v>267</v>
      </c>
      <c r="F22" s="26">
        <f t="shared" si="6"/>
        <v>453</v>
      </c>
      <c r="G22" s="26">
        <f t="shared" si="6"/>
        <v>518</v>
      </c>
      <c r="H22" s="26">
        <f t="shared" si="6"/>
        <v>531</v>
      </c>
      <c r="I22" s="26">
        <f t="shared" si="6"/>
        <v>422</v>
      </c>
      <c r="J22" s="26">
        <f t="shared" si="6"/>
        <v>321</v>
      </c>
      <c r="K22" s="26">
        <f t="shared" si="6"/>
        <v>444</v>
      </c>
      <c r="L22" s="26">
        <f t="shared" si="6"/>
        <v>209</v>
      </c>
      <c r="M22" s="26">
        <f t="shared" si="6"/>
        <v>0</v>
      </c>
      <c r="N22" s="26">
        <f t="shared" si="6"/>
        <v>216</v>
      </c>
      <c r="O22" s="26">
        <f t="shared" si="2"/>
        <v>3896</v>
      </c>
    </row>
    <row r="23" spans="1:15" ht="12.75">
      <c r="A23" s="324"/>
      <c r="B23" s="34" t="s">
        <v>38</v>
      </c>
      <c r="C23" s="22"/>
      <c r="D23" s="22">
        <v>353</v>
      </c>
      <c r="E23" s="22">
        <v>267</v>
      </c>
      <c r="F23" s="22">
        <v>351</v>
      </c>
      <c r="G23" s="22">
        <v>518</v>
      </c>
      <c r="H23" s="22">
        <v>531</v>
      </c>
      <c r="I23" s="22">
        <v>327</v>
      </c>
      <c r="J23" s="22">
        <v>230</v>
      </c>
      <c r="K23" s="22">
        <v>323</v>
      </c>
      <c r="L23" s="22">
        <v>113</v>
      </c>
      <c r="M23" s="22"/>
      <c r="N23" s="22">
        <v>143</v>
      </c>
      <c r="O23" s="23">
        <f t="shared" si="2"/>
        <v>3156</v>
      </c>
    </row>
    <row r="24" spans="1:15" ht="12.75">
      <c r="A24" s="324"/>
      <c r="B24" s="34" t="s">
        <v>30</v>
      </c>
      <c r="C24" s="22"/>
      <c r="D24" s="22">
        <v>98</v>
      </c>
      <c r="E24" s="22"/>
      <c r="F24" s="22"/>
      <c r="G24" s="22"/>
      <c r="H24" s="22"/>
      <c r="I24" s="22">
        <v>95</v>
      </c>
      <c r="J24" s="22">
        <v>35</v>
      </c>
      <c r="K24" s="22">
        <v>121</v>
      </c>
      <c r="L24" s="22"/>
      <c r="M24" s="22"/>
      <c r="N24" s="22"/>
      <c r="O24" s="23">
        <f t="shared" si="2"/>
        <v>349</v>
      </c>
    </row>
    <row r="25" spans="1:15" ht="12.75">
      <c r="A25" s="324"/>
      <c r="B25" s="34" t="s">
        <v>33</v>
      </c>
      <c r="C25" s="22"/>
      <c r="D25" s="22"/>
      <c r="E25" s="22"/>
      <c r="F25" s="22">
        <v>102</v>
      </c>
      <c r="G25" s="22"/>
      <c r="H25" s="22"/>
      <c r="I25" s="22"/>
      <c r="J25" s="22"/>
      <c r="K25" s="22"/>
      <c r="L25" s="22"/>
      <c r="M25" s="22"/>
      <c r="N25" s="22">
        <v>73</v>
      </c>
      <c r="O25" s="23">
        <f t="shared" si="2"/>
        <v>175</v>
      </c>
    </row>
    <row r="26" spans="1:15" ht="12.75">
      <c r="A26" s="324"/>
      <c r="B26" s="34" t="s">
        <v>29</v>
      </c>
      <c r="C26" s="22"/>
      <c r="D26" s="22"/>
      <c r="E26" s="22"/>
      <c r="F26" s="22"/>
      <c r="G26" s="22"/>
      <c r="H26" s="22"/>
      <c r="I26" s="22"/>
      <c r="J26" s="22"/>
      <c r="K26" s="22"/>
      <c r="L26" s="22">
        <v>96</v>
      </c>
      <c r="M26" s="22"/>
      <c r="N26" s="22"/>
      <c r="O26" s="23">
        <f t="shared" si="2"/>
        <v>96</v>
      </c>
    </row>
    <row r="27" spans="1:15" ht="12.75">
      <c r="A27" s="324"/>
      <c r="B27" s="34" t="s">
        <v>208</v>
      </c>
      <c r="C27" s="22">
        <v>64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>
        <f t="shared" si="2"/>
        <v>64</v>
      </c>
    </row>
    <row r="28" spans="1:15" ht="12.75" customHeight="1" thickBot="1">
      <c r="A28" s="324"/>
      <c r="B28" s="34" t="s">
        <v>55</v>
      </c>
      <c r="C28" s="22"/>
      <c r="D28" s="22"/>
      <c r="E28" s="22"/>
      <c r="F28" s="22"/>
      <c r="G28" s="22"/>
      <c r="H28" s="22"/>
      <c r="I28" s="22"/>
      <c r="J28" s="22">
        <v>56</v>
      </c>
      <c r="K28" s="22"/>
      <c r="L28" s="22"/>
      <c r="M28" s="22"/>
      <c r="N28" s="22"/>
      <c r="O28" s="23">
        <f t="shared" si="2"/>
        <v>56</v>
      </c>
    </row>
    <row r="29" spans="1:15" ht="13.5" thickBot="1">
      <c r="A29" s="324"/>
      <c r="B29" s="29" t="s">
        <v>134</v>
      </c>
      <c r="C29" s="26">
        <f>SUM(C30)</f>
        <v>91</v>
      </c>
      <c r="D29" s="26">
        <f aca="true" t="shared" si="7" ref="D29:N29">SUM(D30)</f>
        <v>0</v>
      </c>
      <c r="E29" s="26">
        <f t="shared" si="7"/>
        <v>128</v>
      </c>
      <c r="F29" s="26">
        <f t="shared" si="7"/>
        <v>97</v>
      </c>
      <c r="G29" s="26">
        <f t="shared" si="7"/>
        <v>0</v>
      </c>
      <c r="H29" s="26">
        <f t="shared" si="7"/>
        <v>0</v>
      </c>
      <c r="I29" s="26">
        <f t="shared" si="7"/>
        <v>0</v>
      </c>
      <c r="J29" s="26">
        <f t="shared" si="7"/>
        <v>63</v>
      </c>
      <c r="K29" s="26">
        <f t="shared" si="7"/>
        <v>0</v>
      </c>
      <c r="L29" s="26">
        <f t="shared" si="7"/>
        <v>0</v>
      </c>
      <c r="M29" s="26">
        <f t="shared" si="7"/>
        <v>94</v>
      </c>
      <c r="N29" s="26">
        <f t="shared" si="7"/>
        <v>124</v>
      </c>
      <c r="O29" s="26">
        <f t="shared" si="2"/>
        <v>597</v>
      </c>
    </row>
    <row r="30" spans="1:15" ht="13.5" thickBot="1">
      <c r="A30" s="325"/>
      <c r="B30" s="260" t="s">
        <v>60</v>
      </c>
      <c r="C30" s="54">
        <v>91</v>
      </c>
      <c r="D30" s="54"/>
      <c r="E30" s="54">
        <v>128</v>
      </c>
      <c r="F30" s="54">
        <v>97</v>
      </c>
      <c r="G30" s="54"/>
      <c r="H30" s="54"/>
      <c r="I30" s="54"/>
      <c r="J30" s="54">
        <v>63</v>
      </c>
      <c r="K30" s="54"/>
      <c r="L30" s="54"/>
      <c r="M30" s="54">
        <v>94</v>
      </c>
      <c r="N30" s="54">
        <v>124</v>
      </c>
      <c r="O30" s="28">
        <f t="shared" si="2"/>
        <v>597</v>
      </c>
    </row>
    <row r="31" spans="1:15" ht="14.25" thickBot="1">
      <c r="A31" s="326" t="s">
        <v>184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7"/>
      <c r="N31" s="328"/>
      <c r="O31" s="327"/>
    </row>
    <row r="32" spans="1:15" s="255" customFormat="1" ht="14.25" customHeight="1" thickBot="1">
      <c r="A32" s="323" t="s">
        <v>204</v>
      </c>
      <c r="B32" s="251" t="s">
        <v>115</v>
      </c>
      <c r="C32" s="254">
        <f>C33+C42+C44+C47</f>
        <v>17704</v>
      </c>
      <c r="D32" s="254">
        <f aca="true" t="shared" si="8" ref="D32:O32">D33+D42+D44+D47</f>
        <v>22704</v>
      </c>
      <c r="E32" s="254">
        <f t="shared" si="8"/>
        <v>24322</v>
      </c>
      <c r="F32" s="254">
        <f t="shared" si="8"/>
        <v>23395</v>
      </c>
      <c r="G32" s="254">
        <f t="shared" si="8"/>
        <v>28440</v>
      </c>
      <c r="H32" s="254">
        <f t="shared" si="8"/>
        <v>27810</v>
      </c>
      <c r="I32" s="254">
        <f t="shared" si="8"/>
        <v>25031</v>
      </c>
      <c r="J32" s="254">
        <f t="shared" si="8"/>
        <v>19358</v>
      </c>
      <c r="K32" s="254">
        <f t="shared" si="8"/>
        <v>26002</v>
      </c>
      <c r="L32" s="254">
        <f t="shared" si="8"/>
        <v>25351</v>
      </c>
      <c r="M32" s="254">
        <f t="shared" si="8"/>
        <v>32542</v>
      </c>
      <c r="N32" s="254">
        <f t="shared" si="8"/>
        <v>31020</v>
      </c>
      <c r="O32" s="254">
        <f t="shared" si="8"/>
        <v>303679</v>
      </c>
    </row>
    <row r="33" spans="1:15" ht="13.5" customHeight="1" thickBot="1">
      <c r="A33" s="324"/>
      <c r="B33" s="29" t="s">
        <v>129</v>
      </c>
      <c r="C33" s="26">
        <f aca="true" t="shared" si="9" ref="C33:N33">SUM(C34:C41)</f>
        <v>14375</v>
      </c>
      <c r="D33" s="26">
        <f t="shared" si="9"/>
        <v>18583</v>
      </c>
      <c r="E33" s="26">
        <f t="shared" si="9"/>
        <v>22154</v>
      </c>
      <c r="F33" s="26">
        <f t="shared" si="9"/>
        <v>21116</v>
      </c>
      <c r="G33" s="26">
        <f t="shared" si="9"/>
        <v>22934</v>
      </c>
      <c r="H33" s="26">
        <f t="shared" si="9"/>
        <v>22944</v>
      </c>
      <c r="I33" s="26">
        <f t="shared" si="9"/>
        <v>22573</v>
      </c>
      <c r="J33" s="26">
        <f t="shared" si="9"/>
        <v>16052</v>
      </c>
      <c r="K33" s="26">
        <f t="shared" si="9"/>
        <v>20465</v>
      </c>
      <c r="L33" s="26">
        <f t="shared" si="9"/>
        <v>20841</v>
      </c>
      <c r="M33" s="26">
        <f t="shared" si="9"/>
        <v>26872</v>
      </c>
      <c r="N33" s="26">
        <f t="shared" si="9"/>
        <v>25531</v>
      </c>
      <c r="O33" s="26">
        <f aca="true" t="shared" si="10" ref="O33:O41">SUM(C33:N33)</f>
        <v>254440</v>
      </c>
    </row>
    <row r="34" spans="1:15" ht="12.75">
      <c r="A34" s="324"/>
      <c r="B34" s="107" t="s">
        <v>72</v>
      </c>
      <c r="C34" s="52">
        <v>4770</v>
      </c>
      <c r="D34" s="52">
        <v>5508</v>
      </c>
      <c r="E34" s="52">
        <v>4540</v>
      </c>
      <c r="F34" s="52">
        <v>6318</v>
      </c>
      <c r="G34" s="52">
        <v>6088</v>
      </c>
      <c r="H34" s="52">
        <v>8774</v>
      </c>
      <c r="I34" s="52">
        <v>6775</v>
      </c>
      <c r="J34" s="52">
        <v>4972</v>
      </c>
      <c r="K34" s="52">
        <v>5201</v>
      </c>
      <c r="L34" s="52">
        <v>4899</v>
      </c>
      <c r="M34" s="52">
        <v>5646</v>
      </c>
      <c r="N34" s="52">
        <v>5552</v>
      </c>
      <c r="O34" s="53">
        <f t="shared" si="10"/>
        <v>69043</v>
      </c>
    </row>
    <row r="35" spans="1:15" ht="12.75">
      <c r="A35" s="324"/>
      <c r="B35" s="108" t="s">
        <v>205</v>
      </c>
      <c r="C35" s="22">
        <v>1720</v>
      </c>
      <c r="D35" s="22">
        <v>4827</v>
      </c>
      <c r="E35" s="22">
        <v>5434</v>
      </c>
      <c r="F35" s="22">
        <v>2229</v>
      </c>
      <c r="G35" s="22">
        <v>5035</v>
      </c>
      <c r="H35" s="22">
        <v>3614</v>
      </c>
      <c r="I35" s="22">
        <v>1739</v>
      </c>
      <c r="J35" s="22">
        <v>2209</v>
      </c>
      <c r="K35" s="22">
        <v>2295</v>
      </c>
      <c r="L35" s="22">
        <v>4040</v>
      </c>
      <c r="M35" s="22">
        <v>10675</v>
      </c>
      <c r="N35" s="22">
        <v>11203</v>
      </c>
      <c r="O35" s="23">
        <f t="shared" si="10"/>
        <v>55020</v>
      </c>
    </row>
    <row r="36" spans="1:15" ht="12.75">
      <c r="A36" s="324"/>
      <c r="B36" s="109" t="s">
        <v>207</v>
      </c>
      <c r="C36" s="22">
        <v>2300</v>
      </c>
      <c r="D36" s="22">
        <v>2646</v>
      </c>
      <c r="E36" s="22">
        <v>3539</v>
      </c>
      <c r="F36" s="22">
        <v>2383</v>
      </c>
      <c r="G36" s="22">
        <v>4289</v>
      </c>
      <c r="H36" s="22">
        <v>4018</v>
      </c>
      <c r="I36" s="22">
        <v>3496</v>
      </c>
      <c r="J36" s="22">
        <v>5494</v>
      </c>
      <c r="K36" s="22">
        <v>9796</v>
      </c>
      <c r="L36" s="22">
        <v>6582</v>
      </c>
      <c r="M36" s="22">
        <v>5517</v>
      </c>
      <c r="N36" s="22">
        <v>4374</v>
      </c>
      <c r="O36" s="23">
        <f t="shared" si="10"/>
        <v>54434</v>
      </c>
    </row>
    <row r="37" spans="1:15" ht="12.75">
      <c r="A37" s="324"/>
      <c r="B37" s="109" t="s">
        <v>62</v>
      </c>
      <c r="C37" s="22">
        <v>1677</v>
      </c>
      <c r="D37" s="22">
        <v>1640</v>
      </c>
      <c r="E37" s="22">
        <v>2404</v>
      </c>
      <c r="F37" s="22">
        <v>2899</v>
      </c>
      <c r="G37" s="22">
        <v>1933</v>
      </c>
      <c r="H37" s="22">
        <v>2175</v>
      </c>
      <c r="I37" s="22">
        <v>2456</v>
      </c>
      <c r="J37" s="22">
        <v>1044</v>
      </c>
      <c r="K37" s="22">
        <v>1557</v>
      </c>
      <c r="L37" s="22">
        <v>2387</v>
      </c>
      <c r="M37" s="22">
        <v>2359</v>
      </c>
      <c r="N37" s="22">
        <v>2994</v>
      </c>
      <c r="O37" s="23">
        <f t="shared" si="10"/>
        <v>25525</v>
      </c>
    </row>
    <row r="38" spans="1:15" ht="12.75">
      <c r="A38" s="324"/>
      <c r="B38" s="108" t="s">
        <v>68</v>
      </c>
      <c r="C38" s="22">
        <v>2585</v>
      </c>
      <c r="D38" s="22">
        <v>2552</v>
      </c>
      <c r="E38" s="22">
        <v>2311</v>
      </c>
      <c r="F38" s="22">
        <v>2945</v>
      </c>
      <c r="G38" s="22">
        <v>2968</v>
      </c>
      <c r="H38" s="22">
        <v>1816</v>
      </c>
      <c r="I38" s="22">
        <v>2266</v>
      </c>
      <c r="J38" s="22"/>
      <c r="K38" s="22">
        <v>1616</v>
      </c>
      <c r="L38" s="22"/>
      <c r="M38" s="22">
        <v>1409</v>
      </c>
      <c r="N38" s="22"/>
      <c r="O38" s="23">
        <f t="shared" si="10"/>
        <v>20468</v>
      </c>
    </row>
    <row r="39" spans="1:15" ht="12.75">
      <c r="A39" s="324"/>
      <c r="B39" s="106" t="s">
        <v>206</v>
      </c>
      <c r="C39" s="24">
        <v>1323</v>
      </c>
      <c r="D39" s="24">
        <v>1410</v>
      </c>
      <c r="E39" s="24">
        <v>1541</v>
      </c>
      <c r="F39" s="24">
        <v>2439</v>
      </c>
      <c r="G39" s="24"/>
      <c r="H39" s="24">
        <v>2547</v>
      </c>
      <c r="I39" s="24">
        <v>4629</v>
      </c>
      <c r="J39" s="24">
        <v>974</v>
      </c>
      <c r="K39" s="24"/>
      <c r="L39" s="24">
        <v>1559</v>
      </c>
      <c r="M39" s="24">
        <v>1266</v>
      </c>
      <c r="N39" s="24">
        <v>1408</v>
      </c>
      <c r="O39" s="25">
        <f t="shared" si="10"/>
        <v>19096</v>
      </c>
    </row>
    <row r="40" spans="1:15" ht="12.75">
      <c r="A40" s="324"/>
      <c r="B40" s="106" t="s">
        <v>87</v>
      </c>
      <c r="C40" s="24"/>
      <c r="D40" s="24"/>
      <c r="E40" s="24"/>
      <c r="F40" s="24">
        <v>1903</v>
      </c>
      <c r="G40" s="24">
        <v>2621</v>
      </c>
      <c r="H40" s="24"/>
      <c r="I40" s="24">
        <v>1212</v>
      </c>
      <c r="J40" s="24"/>
      <c r="K40" s="24"/>
      <c r="L40" s="24"/>
      <c r="M40" s="24"/>
      <c r="N40" s="24"/>
      <c r="O40" s="25">
        <f t="shared" si="10"/>
        <v>5736</v>
      </c>
    </row>
    <row r="41" spans="1:15" ht="13.5" thickBot="1">
      <c r="A41" s="324"/>
      <c r="B41" s="106" t="s">
        <v>52</v>
      </c>
      <c r="C41" s="24"/>
      <c r="D41" s="24"/>
      <c r="E41" s="24">
        <v>2385</v>
      </c>
      <c r="F41" s="24"/>
      <c r="G41" s="24"/>
      <c r="H41" s="24"/>
      <c r="I41" s="24"/>
      <c r="J41" s="24">
        <v>1359</v>
      </c>
      <c r="K41" s="24"/>
      <c r="L41" s="24">
        <v>1374</v>
      </c>
      <c r="M41" s="24"/>
      <c r="N41" s="24"/>
      <c r="O41" s="25">
        <f t="shared" si="10"/>
        <v>5118</v>
      </c>
    </row>
    <row r="42" spans="1:15" ht="13.5" thickBot="1">
      <c r="A42" s="324"/>
      <c r="B42" s="29" t="s">
        <v>130</v>
      </c>
      <c r="C42" s="26">
        <f aca="true" t="shared" si="11" ref="C42:N42">SUM(C43:C43)</f>
        <v>2016</v>
      </c>
      <c r="D42" s="26">
        <f t="shared" si="11"/>
        <v>0</v>
      </c>
      <c r="E42" s="26">
        <f t="shared" si="11"/>
        <v>0</v>
      </c>
      <c r="F42" s="26">
        <f t="shared" si="11"/>
        <v>0</v>
      </c>
      <c r="G42" s="26">
        <f t="shared" si="11"/>
        <v>0</v>
      </c>
      <c r="H42" s="26">
        <f t="shared" si="11"/>
        <v>0</v>
      </c>
      <c r="I42" s="26">
        <f t="shared" si="11"/>
        <v>0</v>
      </c>
      <c r="J42" s="26">
        <f t="shared" si="11"/>
        <v>2142</v>
      </c>
      <c r="K42" s="26">
        <f t="shared" si="11"/>
        <v>2200</v>
      </c>
      <c r="L42" s="26">
        <f t="shared" si="11"/>
        <v>3015</v>
      </c>
      <c r="M42" s="26">
        <f t="shared" si="11"/>
        <v>3295</v>
      </c>
      <c r="N42" s="26">
        <f t="shared" si="11"/>
        <v>2141</v>
      </c>
      <c r="O42" s="26">
        <f aca="true" t="shared" si="12" ref="O42:O47">SUM(C42:N42)</f>
        <v>14809</v>
      </c>
    </row>
    <row r="43" spans="1:15" ht="13.5" thickBot="1">
      <c r="A43" s="324"/>
      <c r="B43" s="261" t="s">
        <v>209</v>
      </c>
      <c r="C43" s="19">
        <v>2016</v>
      </c>
      <c r="D43" s="19"/>
      <c r="E43" s="19"/>
      <c r="F43" s="19"/>
      <c r="G43" s="19"/>
      <c r="H43" s="19"/>
      <c r="I43" s="19"/>
      <c r="J43" s="19">
        <v>2142</v>
      </c>
      <c r="K43" s="19">
        <v>2200</v>
      </c>
      <c r="L43" s="19">
        <v>3015</v>
      </c>
      <c r="M43" s="19">
        <v>3295</v>
      </c>
      <c r="N43" s="19">
        <v>2141</v>
      </c>
      <c r="O43" s="68">
        <f t="shared" si="12"/>
        <v>14809</v>
      </c>
    </row>
    <row r="44" spans="1:15" ht="13.5" thickBot="1">
      <c r="A44" s="324"/>
      <c r="B44" s="252" t="s">
        <v>131</v>
      </c>
      <c r="C44" s="26">
        <f aca="true" t="shared" si="13" ref="C44:N44">SUM(C45:C46)</f>
        <v>1313</v>
      </c>
      <c r="D44" s="26">
        <f t="shared" si="13"/>
        <v>2370</v>
      </c>
      <c r="E44" s="26">
        <f t="shared" si="13"/>
        <v>2168</v>
      </c>
      <c r="F44" s="26">
        <f t="shared" si="13"/>
        <v>2279</v>
      </c>
      <c r="G44" s="26">
        <f t="shared" si="13"/>
        <v>2618</v>
      </c>
      <c r="H44" s="26">
        <f t="shared" si="13"/>
        <v>2033</v>
      </c>
      <c r="I44" s="26">
        <f t="shared" si="13"/>
        <v>2458</v>
      </c>
      <c r="J44" s="26">
        <f t="shared" si="13"/>
        <v>1164</v>
      </c>
      <c r="K44" s="26">
        <f t="shared" si="13"/>
        <v>3337</v>
      </c>
      <c r="L44" s="26">
        <f t="shared" si="13"/>
        <v>1495</v>
      </c>
      <c r="M44" s="26">
        <f t="shared" si="13"/>
        <v>2375</v>
      </c>
      <c r="N44" s="26">
        <f t="shared" si="13"/>
        <v>2292</v>
      </c>
      <c r="O44" s="26">
        <f t="shared" si="12"/>
        <v>25902</v>
      </c>
    </row>
    <row r="45" spans="1:15" ht="12.75">
      <c r="A45" s="324"/>
      <c r="B45" s="34" t="s">
        <v>27</v>
      </c>
      <c r="C45" s="22">
        <v>1313</v>
      </c>
      <c r="D45" s="22">
        <v>2370</v>
      </c>
      <c r="E45" s="22">
        <v>2168</v>
      </c>
      <c r="F45" s="22">
        <v>2279</v>
      </c>
      <c r="G45" s="22">
        <v>2618</v>
      </c>
      <c r="H45" s="22">
        <v>2033</v>
      </c>
      <c r="I45" s="22">
        <v>2458</v>
      </c>
      <c r="J45" s="22">
        <v>1164</v>
      </c>
      <c r="K45" s="22">
        <v>1808</v>
      </c>
      <c r="L45" s="22">
        <v>1495</v>
      </c>
      <c r="M45" s="22">
        <v>2375</v>
      </c>
      <c r="N45" s="22">
        <v>2292</v>
      </c>
      <c r="O45" s="23">
        <f>SUM(C45:N45)</f>
        <v>24373</v>
      </c>
    </row>
    <row r="46" spans="1:15" ht="13.5" thickBot="1">
      <c r="A46" s="324"/>
      <c r="B46" s="34" t="s">
        <v>45</v>
      </c>
      <c r="C46" s="22"/>
      <c r="D46" s="22"/>
      <c r="E46" s="22"/>
      <c r="F46" s="22"/>
      <c r="G46" s="22"/>
      <c r="H46" s="22"/>
      <c r="I46" s="22"/>
      <c r="J46" s="22"/>
      <c r="K46" s="22">
        <v>1529</v>
      </c>
      <c r="L46" s="22"/>
      <c r="M46" s="22"/>
      <c r="N46" s="22"/>
      <c r="O46" s="23">
        <f>SUM(C46:N46)</f>
        <v>1529</v>
      </c>
    </row>
    <row r="47" spans="1:15" ht="13.5" thickBot="1">
      <c r="A47" s="324"/>
      <c r="B47" s="253" t="s">
        <v>133</v>
      </c>
      <c r="C47" s="26">
        <f aca="true" t="shared" si="14" ref="C47:N47">SUM(C48:C50)</f>
        <v>0</v>
      </c>
      <c r="D47" s="26">
        <f t="shared" si="14"/>
        <v>1751</v>
      </c>
      <c r="E47" s="26">
        <f t="shared" si="14"/>
        <v>0</v>
      </c>
      <c r="F47" s="26">
        <f t="shared" si="14"/>
        <v>0</v>
      </c>
      <c r="G47" s="26">
        <f t="shared" si="14"/>
        <v>2888</v>
      </c>
      <c r="H47" s="26">
        <f t="shared" si="14"/>
        <v>2833</v>
      </c>
      <c r="I47" s="26">
        <f t="shared" si="14"/>
        <v>0</v>
      </c>
      <c r="J47" s="26">
        <f t="shared" si="14"/>
        <v>0</v>
      </c>
      <c r="K47" s="26">
        <f t="shared" si="14"/>
        <v>0</v>
      </c>
      <c r="L47" s="26">
        <f t="shared" si="14"/>
        <v>0</v>
      </c>
      <c r="M47" s="26">
        <f t="shared" si="14"/>
        <v>0</v>
      </c>
      <c r="N47" s="26">
        <f t="shared" si="14"/>
        <v>1056</v>
      </c>
      <c r="O47" s="26">
        <f t="shared" si="12"/>
        <v>8528</v>
      </c>
    </row>
    <row r="48" spans="1:15" ht="12.75">
      <c r="A48" s="324"/>
      <c r="B48" s="34" t="s">
        <v>56</v>
      </c>
      <c r="C48" s="22"/>
      <c r="D48" s="22"/>
      <c r="E48" s="22"/>
      <c r="F48" s="22"/>
      <c r="G48" s="22">
        <v>2888</v>
      </c>
      <c r="H48" s="22">
        <v>2833</v>
      </c>
      <c r="I48" s="22"/>
      <c r="J48" s="22"/>
      <c r="K48" s="22"/>
      <c r="L48" s="22"/>
      <c r="M48" s="22"/>
      <c r="N48" s="22"/>
      <c r="O48" s="23">
        <f>SUM(C48:N48)</f>
        <v>5721</v>
      </c>
    </row>
    <row r="49" spans="1:15" ht="12.75">
      <c r="A49" s="324"/>
      <c r="B49" s="34" t="s">
        <v>37</v>
      </c>
      <c r="C49" s="22"/>
      <c r="D49" s="22">
        <v>1751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>
        <f>SUM(C49:N49)</f>
        <v>1751</v>
      </c>
    </row>
    <row r="50" spans="1:15" ht="13.5" thickBot="1">
      <c r="A50" s="324"/>
      <c r="B50" s="34" t="s">
        <v>29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v>1056</v>
      </c>
      <c r="O50" s="23">
        <f>SUM(C50:N50)</f>
        <v>1056</v>
      </c>
    </row>
    <row r="51" spans="1:15" ht="14.25" thickBot="1">
      <c r="A51" s="326" t="s">
        <v>185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7"/>
      <c r="N51" s="328"/>
      <c r="O51" s="327"/>
    </row>
    <row r="52" spans="1:15" s="255" customFormat="1" ht="14.25" customHeight="1" thickBot="1">
      <c r="A52" s="323" t="s">
        <v>204</v>
      </c>
      <c r="B52" s="251" t="s">
        <v>115</v>
      </c>
      <c r="C52" s="254">
        <f>C53+C63+C67+C71</f>
        <v>38581</v>
      </c>
      <c r="D52" s="254">
        <f aca="true" t="shared" si="15" ref="D52:O52">D53+D63+D67+D71</f>
        <v>72855</v>
      </c>
      <c r="E52" s="254">
        <f t="shared" si="15"/>
        <v>67995</v>
      </c>
      <c r="F52" s="254">
        <f t="shared" si="15"/>
        <v>53718</v>
      </c>
      <c r="G52" s="254">
        <f t="shared" si="15"/>
        <v>41391</v>
      </c>
      <c r="H52" s="254">
        <f t="shared" si="15"/>
        <v>34292</v>
      </c>
      <c r="I52" s="254">
        <f t="shared" si="15"/>
        <v>5763</v>
      </c>
      <c r="J52" s="254">
        <f t="shared" si="15"/>
        <v>5020</v>
      </c>
      <c r="K52" s="254">
        <f t="shared" si="15"/>
        <v>5204</v>
      </c>
      <c r="L52" s="254">
        <f t="shared" si="15"/>
        <v>3429</v>
      </c>
      <c r="M52" s="254">
        <f t="shared" si="15"/>
        <v>25063</v>
      </c>
      <c r="N52" s="254">
        <f t="shared" si="15"/>
        <v>4846</v>
      </c>
      <c r="O52" s="254">
        <f t="shared" si="15"/>
        <v>358157</v>
      </c>
    </row>
    <row r="53" spans="1:15" ht="13.5" customHeight="1" thickBot="1">
      <c r="A53" s="324"/>
      <c r="B53" s="29" t="s">
        <v>129</v>
      </c>
      <c r="C53" s="55">
        <f aca="true" t="shared" si="16" ref="C53:N53">SUM(C54:C62)</f>
        <v>38017</v>
      </c>
      <c r="D53" s="55">
        <f t="shared" si="16"/>
        <v>72472</v>
      </c>
      <c r="E53" s="55">
        <f t="shared" si="16"/>
        <v>67269</v>
      </c>
      <c r="F53" s="55">
        <f t="shared" si="16"/>
        <v>53275</v>
      </c>
      <c r="G53" s="55">
        <f t="shared" si="16"/>
        <v>40566</v>
      </c>
      <c r="H53" s="55">
        <f t="shared" si="16"/>
        <v>32938</v>
      </c>
      <c r="I53" s="55">
        <f t="shared" si="16"/>
        <v>5525</v>
      </c>
      <c r="J53" s="55">
        <f t="shared" si="16"/>
        <v>4653</v>
      </c>
      <c r="K53" s="55">
        <f t="shared" si="16"/>
        <v>4235</v>
      </c>
      <c r="L53" s="55">
        <f t="shared" si="16"/>
        <v>2909</v>
      </c>
      <c r="M53" s="55">
        <f t="shared" si="16"/>
        <v>4486</v>
      </c>
      <c r="N53" s="55">
        <f t="shared" si="16"/>
        <v>4485</v>
      </c>
      <c r="O53" s="55">
        <f aca="true" t="shared" si="17" ref="O53:O80">SUM(C53:N53)</f>
        <v>330830</v>
      </c>
    </row>
    <row r="54" spans="1:15" ht="12.75">
      <c r="A54" s="324"/>
      <c r="B54" s="108" t="s">
        <v>205</v>
      </c>
      <c r="C54" s="58">
        <v>38017</v>
      </c>
      <c r="D54" s="58">
        <v>71316</v>
      </c>
      <c r="E54" s="58">
        <v>67134</v>
      </c>
      <c r="F54" s="58">
        <v>51544</v>
      </c>
      <c r="G54" s="58">
        <v>38200</v>
      </c>
      <c r="H54" s="58">
        <v>31656</v>
      </c>
      <c r="I54" s="58">
        <v>5064</v>
      </c>
      <c r="J54" s="58">
        <v>4453</v>
      </c>
      <c r="K54" s="58">
        <v>4029</v>
      </c>
      <c r="L54" s="58">
        <v>2786</v>
      </c>
      <c r="M54" s="58">
        <v>895</v>
      </c>
      <c r="N54" s="58">
        <v>4320</v>
      </c>
      <c r="O54" s="59">
        <f t="shared" si="17"/>
        <v>319414</v>
      </c>
    </row>
    <row r="55" spans="1:15" ht="12.75">
      <c r="A55" s="324"/>
      <c r="B55" s="108" t="s">
        <v>123</v>
      </c>
      <c r="C55" s="58"/>
      <c r="D55" s="58"/>
      <c r="E55" s="58"/>
      <c r="F55" s="58">
        <v>1528</v>
      </c>
      <c r="G55" s="58">
        <v>2216</v>
      </c>
      <c r="H55" s="58">
        <v>355</v>
      </c>
      <c r="I55" s="58"/>
      <c r="J55" s="58"/>
      <c r="K55" s="58"/>
      <c r="L55" s="58"/>
      <c r="M55" s="58"/>
      <c r="N55" s="58"/>
      <c r="O55" s="59">
        <f t="shared" si="17"/>
        <v>4099</v>
      </c>
    </row>
    <row r="56" spans="1:15" ht="12.75">
      <c r="A56" s="324"/>
      <c r="B56" s="108" t="s">
        <v>68</v>
      </c>
      <c r="C56" s="58"/>
      <c r="D56" s="58">
        <v>48</v>
      </c>
      <c r="E56" s="58"/>
      <c r="F56" s="58">
        <v>113</v>
      </c>
      <c r="G56" s="58">
        <v>95</v>
      </c>
      <c r="H56" s="58">
        <v>175</v>
      </c>
      <c r="I56" s="58">
        <v>198</v>
      </c>
      <c r="J56" s="58">
        <v>103</v>
      </c>
      <c r="K56" s="58">
        <v>151</v>
      </c>
      <c r="L56" s="58">
        <v>76</v>
      </c>
      <c r="M56" s="58">
        <v>2000</v>
      </c>
      <c r="N56" s="58"/>
      <c r="O56" s="59">
        <f t="shared" si="17"/>
        <v>2959</v>
      </c>
    </row>
    <row r="57" spans="1:15" ht="12.75">
      <c r="A57" s="324"/>
      <c r="B57" s="108" t="s">
        <v>52</v>
      </c>
      <c r="C57" s="58"/>
      <c r="D57" s="58">
        <v>1007</v>
      </c>
      <c r="E57" s="58"/>
      <c r="F57" s="58"/>
      <c r="G57" s="58"/>
      <c r="H57" s="58">
        <v>752</v>
      </c>
      <c r="I57" s="58">
        <v>85</v>
      </c>
      <c r="J57" s="58">
        <v>28</v>
      </c>
      <c r="K57" s="58">
        <v>22</v>
      </c>
      <c r="L57" s="58"/>
      <c r="M57" s="58"/>
      <c r="N57" s="58">
        <v>39</v>
      </c>
      <c r="O57" s="59">
        <f t="shared" si="17"/>
        <v>1933</v>
      </c>
    </row>
    <row r="58" spans="1:15" ht="12.75">
      <c r="A58" s="324"/>
      <c r="B58" s="258" t="s">
        <v>62</v>
      </c>
      <c r="C58" s="60"/>
      <c r="D58" s="60"/>
      <c r="E58" s="60"/>
      <c r="F58" s="60">
        <v>46</v>
      </c>
      <c r="G58" s="60"/>
      <c r="H58" s="60"/>
      <c r="I58" s="60"/>
      <c r="J58" s="60"/>
      <c r="K58" s="60"/>
      <c r="L58" s="60"/>
      <c r="M58" s="60">
        <v>1591</v>
      </c>
      <c r="N58" s="60">
        <v>12</v>
      </c>
      <c r="O58" s="59">
        <f t="shared" si="17"/>
        <v>1649</v>
      </c>
    </row>
    <row r="59" spans="1:15" ht="12.75">
      <c r="A59" s="324"/>
      <c r="B59" s="258" t="s">
        <v>207</v>
      </c>
      <c r="C59" s="60"/>
      <c r="D59" s="60">
        <v>101</v>
      </c>
      <c r="E59" s="60">
        <v>54</v>
      </c>
      <c r="F59" s="60"/>
      <c r="G59" s="60">
        <v>55</v>
      </c>
      <c r="H59" s="60"/>
      <c r="I59" s="60">
        <v>99</v>
      </c>
      <c r="J59" s="60">
        <v>69</v>
      </c>
      <c r="K59" s="60"/>
      <c r="L59" s="60"/>
      <c r="M59" s="60"/>
      <c r="N59" s="60">
        <v>45</v>
      </c>
      <c r="O59" s="59">
        <f t="shared" si="17"/>
        <v>423</v>
      </c>
    </row>
    <row r="60" spans="1:15" ht="12.75">
      <c r="A60" s="324"/>
      <c r="B60" s="106" t="s">
        <v>87</v>
      </c>
      <c r="C60" s="60"/>
      <c r="D60" s="60"/>
      <c r="E60" s="60"/>
      <c r="F60" s="60">
        <v>44</v>
      </c>
      <c r="G60" s="60"/>
      <c r="H60" s="60"/>
      <c r="I60" s="60">
        <v>79</v>
      </c>
      <c r="J60" s="60"/>
      <c r="K60" s="60">
        <v>33</v>
      </c>
      <c r="L60" s="60">
        <v>47</v>
      </c>
      <c r="M60" s="60"/>
      <c r="N60" s="60">
        <v>69</v>
      </c>
      <c r="O60" s="59">
        <f t="shared" si="17"/>
        <v>272</v>
      </c>
    </row>
    <row r="61" spans="1:15" ht="12.75">
      <c r="A61" s="324"/>
      <c r="B61" s="106" t="s">
        <v>206</v>
      </c>
      <c r="C61" s="60"/>
      <c r="D61" s="60"/>
      <c r="E61" s="60">
        <v>42</v>
      </c>
      <c r="F61" s="60"/>
      <c r="G61" s="60"/>
      <c r="H61" s="60"/>
      <c r="I61" s="60"/>
      <c r="J61" s="60"/>
      <c r="K61" s="60"/>
      <c r="L61" s="60"/>
      <c r="M61" s="60"/>
      <c r="N61" s="60"/>
      <c r="O61" s="59">
        <f t="shared" si="17"/>
        <v>42</v>
      </c>
    </row>
    <row r="62" spans="1:15" ht="13.5" thickBot="1">
      <c r="A62" s="324"/>
      <c r="B62" s="106" t="s">
        <v>210</v>
      </c>
      <c r="C62" s="60"/>
      <c r="D62" s="60"/>
      <c r="E62" s="60">
        <v>39</v>
      </c>
      <c r="F62" s="60"/>
      <c r="G62" s="60"/>
      <c r="H62" s="60"/>
      <c r="I62" s="60"/>
      <c r="J62" s="60"/>
      <c r="K62" s="60"/>
      <c r="L62" s="60"/>
      <c r="M62" s="60"/>
      <c r="N62" s="60"/>
      <c r="O62" s="61">
        <f t="shared" si="17"/>
        <v>39</v>
      </c>
    </row>
    <row r="63" spans="1:15" ht="13.5" thickBot="1">
      <c r="A63" s="324"/>
      <c r="B63" s="29" t="s">
        <v>130</v>
      </c>
      <c r="C63" s="55">
        <f aca="true" t="shared" si="18" ref="C63:N63">SUM(C64:C66)</f>
        <v>70</v>
      </c>
      <c r="D63" s="55">
        <f t="shared" si="18"/>
        <v>40</v>
      </c>
      <c r="E63" s="55">
        <f t="shared" si="18"/>
        <v>83</v>
      </c>
      <c r="F63" s="55">
        <f t="shared" si="18"/>
        <v>0</v>
      </c>
      <c r="G63" s="55">
        <f t="shared" si="18"/>
        <v>0</v>
      </c>
      <c r="H63" s="55">
        <f t="shared" si="18"/>
        <v>54</v>
      </c>
      <c r="I63" s="55">
        <f t="shared" si="18"/>
        <v>74</v>
      </c>
      <c r="J63" s="55">
        <f t="shared" si="18"/>
        <v>0</v>
      </c>
      <c r="K63" s="55">
        <f t="shared" si="18"/>
        <v>21</v>
      </c>
      <c r="L63" s="55">
        <f t="shared" si="18"/>
        <v>177</v>
      </c>
      <c r="M63" s="55">
        <f t="shared" si="18"/>
        <v>0</v>
      </c>
      <c r="N63" s="55">
        <f t="shared" si="18"/>
        <v>0</v>
      </c>
      <c r="O63" s="55">
        <f t="shared" si="17"/>
        <v>519</v>
      </c>
    </row>
    <row r="64" spans="1:15" ht="12.75">
      <c r="A64" s="324"/>
      <c r="B64" s="107" t="s">
        <v>211</v>
      </c>
      <c r="C64" s="56">
        <v>34</v>
      </c>
      <c r="D64" s="56">
        <v>40</v>
      </c>
      <c r="E64" s="56">
        <v>83</v>
      </c>
      <c r="F64" s="56"/>
      <c r="G64" s="56"/>
      <c r="H64" s="56"/>
      <c r="I64" s="56"/>
      <c r="J64" s="56"/>
      <c r="K64" s="56">
        <v>21</v>
      </c>
      <c r="L64" s="56">
        <v>126</v>
      </c>
      <c r="M64" s="56"/>
      <c r="N64" s="56"/>
      <c r="O64" s="59">
        <f t="shared" si="17"/>
        <v>304</v>
      </c>
    </row>
    <row r="65" spans="1:15" ht="12.75">
      <c r="A65" s="324"/>
      <c r="B65" s="107" t="s">
        <v>77</v>
      </c>
      <c r="C65" s="56"/>
      <c r="D65" s="56"/>
      <c r="E65" s="56"/>
      <c r="F65" s="56"/>
      <c r="G65" s="56"/>
      <c r="H65" s="56"/>
      <c r="I65" s="56">
        <v>74</v>
      </c>
      <c r="J65" s="56"/>
      <c r="K65" s="56"/>
      <c r="L65" s="56">
        <v>51</v>
      </c>
      <c r="M65" s="56"/>
      <c r="N65" s="56"/>
      <c r="O65" s="59">
        <f t="shared" si="17"/>
        <v>125</v>
      </c>
    </row>
    <row r="66" spans="1:15" ht="13.5" thickBot="1">
      <c r="A66" s="324"/>
      <c r="B66" s="259" t="s">
        <v>209</v>
      </c>
      <c r="C66" s="58">
        <v>36</v>
      </c>
      <c r="D66" s="58"/>
      <c r="E66" s="58"/>
      <c r="F66" s="58"/>
      <c r="G66" s="58"/>
      <c r="H66" s="58">
        <v>54</v>
      </c>
      <c r="I66" s="58"/>
      <c r="J66" s="58"/>
      <c r="K66" s="58"/>
      <c r="L66" s="58"/>
      <c r="M66" s="58"/>
      <c r="N66" s="58"/>
      <c r="O66" s="59">
        <f t="shared" si="17"/>
        <v>90</v>
      </c>
    </row>
    <row r="67" spans="1:15" ht="13.5" thickBot="1">
      <c r="A67" s="324"/>
      <c r="B67" s="262" t="s">
        <v>212</v>
      </c>
      <c r="C67" s="55">
        <f aca="true" t="shared" si="19" ref="C67:N67">SUM(C68:C70)</f>
        <v>0</v>
      </c>
      <c r="D67" s="55">
        <f t="shared" si="19"/>
        <v>56</v>
      </c>
      <c r="E67" s="55">
        <f t="shared" si="19"/>
        <v>0</v>
      </c>
      <c r="F67" s="55">
        <f t="shared" si="19"/>
        <v>231</v>
      </c>
      <c r="G67" s="55">
        <f t="shared" si="19"/>
        <v>0</v>
      </c>
      <c r="H67" s="55">
        <f t="shared" si="19"/>
        <v>0</v>
      </c>
      <c r="I67" s="55">
        <f t="shared" si="19"/>
        <v>0</v>
      </c>
      <c r="J67" s="55">
        <f t="shared" si="19"/>
        <v>0</v>
      </c>
      <c r="K67" s="55">
        <f t="shared" si="19"/>
        <v>0</v>
      </c>
      <c r="L67" s="55">
        <f t="shared" si="19"/>
        <v>0</v>
      </c>
      <c r="M67" s="55">
        <f t="shared" si="19"/>
        <v>5129</v>
      </c>
      <c r="N67" s="55">
        <f t="shared" si="19"/>
        <v>51</v>
      </c>
      <c r="O67" s="55">
        <f t="shared" si="17"/>
        <v>5467</v>
      </c>
    </row>
    <row r="68" spans="1:15" ht="12.75">
      <c r="A68" s="324"/>
      <c r="B68" s="263" t="s">
        <v>94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>
        <v>3033</v>
      </c>
      <c r="N68" s="56"/>
      <c r="O68" s="57">
        <f t="shared" si="17"/>
        <v>3033</v>
      </c>
    </row>
    <row r="69" spans="1:15" ht="12.75">
      <c r="A69" s="324"/>
      <c r="B69" s="34" t="s">
        <v>39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>
        <v>2096</v>
      </c>
      <c r="N69" s="58"/>
      <c r="O69" s="59">
        <f t="shared" si="17"/>
        <v>2096</v>
      </c>
    </row>
    <row r="70" spans="1:15" ht="13.5" thickBot="1">
      <c r="A70" s="324"/>
      <c r="B70" s="34" t="s">
        <v>25</v>
      </c>
      <c r="C70" s="58"/>
      <c r="D70" s="58">
        <v>56</v>
      </c>
      <c r="E70" s="58"/>
      <c r="F70" s="58">
        <v>231</v>
      </c>
      <c r="G70" s="58"/>
      <c r="H70" s="58"/>
      <c r="I70" s="58"/>
      <c r="J70" s="58"/>
      <c r="K70" s="58"/>
      <c r="L70" s="58"/>
      <c r="M70" s="58"/>
      <c r="N70" s="58">
        <v>51</v>
      </c>
      <c r="O70" s="59">
        <f t="shared" si="17"/>
        <v>338</v>
      </c>
    </row>
    <row r="71" spans="1:15" ht="13.5" thickBot="1">
      <c r="A71" s="324"/>
      <c r="B71" s="253" t="s">
        <v>133</v>
      </c>
      <c r="C71" s="55">
        <f aca="true" t="shared" si="20" ref="C71:N71">SUM(C72:C80)</f>
        <v>494</v>
      </c>
      <c r="D71" s="55">
        <f t="shared" si="20"/>
        <v>287</v>
      </c>
      <c r="E71" s="55">
        <f t="shared" si="20"/>
        <v>643</v>
      </c>
      <c r="F71" s="55">
        <f t="shared" si="20"/>
        <v>212</v>
      </c>
      <c r="G71" s="55">
        <f t="shared" si="20"/>
        <v>825</v>
      </c>
      <c r="H71" s="55">
        <f t="shared" si="20"/>
        <v>1300</v>
      </c>
      <c r="I71" s="55">
        <f t="shared" si="20"/>
        <v>164</v>
      </c>
      <c r="J71" s="55">
        <f t="shared" si="20"/>
        <v>367</v>
      </c>
      <c r="K71" s="55">
        <f t="shared" si="20"/>
        <v>948</v>
      </c>
      <c r="L71" s="55">
        <f t="shared" si="20"/>
        <v>343</v>
      </c>
      <c r="M71" s="55">
        <f t="shared" si="20"/>
        <v>15448</v>
      </c>
      <c r="N71" s="55">
        <f t="shared" si="20"/>
        <v>310</v>
      </c>
      <c r="O71" s="55">
        <f t="shared" si="17"/>
        <v>21341</v>
      </c>
    </row>
    <row r="72" spans="1:15" ht="12.75">
      <c r="A72" s="324"/>
      <c r="B72" s="34" t="s">
        <v>28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>
        <v>13126</v>
      </c>
      <c r="N72" s="58"/>
      <c r="O72" s="59">
        <f t="shared" si="17"/>
        <v>13126</v>
      </c>
    </row>
    <row r="73" spans="1:15" ht="12.75">
      <c r="A73" s="324"/>
      <c r="B73" s="34" t="s">
        <v>53</v>
      </c>
      <c r="C73" s="58">
        <v>304</v>
      </c>
      <c r="D73" s="58">
        <v>287</v>
      </c>
      <c r="E73" s="58">
        <v>588</v>
      </c>
      <c r="F73" s="58">
        <v>212</v>
      </c>
      <c r="G73" s="58">
        <v>214</v>
      </c>
      <c r="H73" s="58">
        <v>738</v>
      </c>
      <c r="I73" s="58"/>
      <c r="J73" s="58">
        <v>306</v>
      </c>
      <c r="K73" s="58"/>
      <c r="L73" s="58">
        <v>306</v>
      </c>
      <c r="M73" s="58"/>
      <c r="N73" s="58">
        <v>310</v>
      </c>
      <c r="O73" s="59">
        <f t="shared" si="17"/>
        <v>3265</v>
      </c>
    </row>
    <row r="74" spans="1:15" ht="12.75">
      <c r="A74" s="324"/>
      <c r="B74" s="34" t="s">
        <v>38</v>
      </c>
      <c r="C74" s="58"/>
      <c r="D74" s="58"/>
      <c r="E74" s="58"/>
      <c r="F74" s="58"/>
      <c r="G74" s="58"/>
      <c r="H74" s="58"/>
      <c r="I74" s="58"/>
      <c r="J74" s="58"/>
      <c r="K74" s="58">
        <v>853</v>
      </c>
      <c r="L74" s="58"/>
      <c r="M74" s="58">
        <v>1336</v>
      </c>
      <c r="N74" s="58"/>
      <c r="O74" s="59">
        <f t="shared" si="17"/>
        <v>2189</v>
      </c>
    </row>
    <row r="75" spans="1:15" ht="12.75">
      <c r="A75" s="324"/>
      <c r="B75" s="34" t="s">
        <v>78</v>
      </c>
      <c r="C75" s="58">
        <v>72</v>
      </c>
      <c r="D75" s="58"/>
      <c r="E75" s="58"/>
      <c r="F75" s="58"/>
      <c r="G75" s="58">
        <v>526</v>
      </c>
      <c r="H75" s="58">
        <v>562</v>
      </c>
      <c r="I75" s="58"/>
      <c r="J75" s="58"/>
      <c r="K75" s="58"/>
      <c r="L75" s="58"/>
      <c r="M75" s="58"/>
      <c r="N75" s="58"/>
      <c r="O75" s="59">
        <f t="shared" si="17"/>
        <v>1160</v>
      </c>
    </row>
    <row r="76" spans="1:15" ht="12.75">
      <c r="A76" s="324"/>
      <c r="B76" s="34" t="s">
        <v>55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>
        <v>986</v>
      </c>
      <c r="N76" s="58"/>
      <c r="O76" s="59">
        <f t="shared" si="17"/>
        <v>986</v>
      </c>
    </row>
    <row r="77" spans="1:15" ht="12.75">
      <c r="A77" s="324"/>
      <c r="B77" s="34" t="s">
        <v>24</v>
      </c>
      <c r="C77" s="58">
        <v>75</v>
      </c>
      <c r="D77" s="58"/>
      <c r="E77" s="58"/>
      <c r="F77" s="58"/>
      <c r="G77" s="58">
        <v>85</v>
      </c>
      <c r="H77" s="58"/>
      <c r="I77" s="58">
        <v>164</v>
      </c>
      <c r="J77" s="58">
        <v>24</v>
      </c>
      <c r="K77" s="58"/>
      <c r="L77" s="58"/>
      <c r="M77" s="58"/>
      <c r="N77" s="58"/>
      <c r="O77" s="59">
        <f t="shared" si="17"/>
        <v>348</v>
      </c>
    </row>
    <row r="78" spans="1:15" ht="12.75">
      <c r="A78" s="324"/>
      <c r="B78" s="34" t="s">
        <v>37</v>
      </c>
      <c r="C78" s="58"/>
      <c r="D78" s="58"/>
      <c r="E78" s="58">
        <v>55</v>
      </c>
      <c r="F78" s="58"/>
      <c r="G78" s="58"/>
      <c r="H78" s="58"/>
      <c r="I78" s="58"/>
      <c r="J78" s="58"/>
      <c r="K78" s="58">
        <v>95</v>
      </c>
      <c r="L78" s="58"/>
      <c r="M78" s="58"/>
      <c r="N78" s="58"/>
      <c r="O78" s="59">
        <f t="shared" si="17"/>
        <v>150</v>
      </c>
    </row>
    <row r="79" spans="1:15" ht="12.75">
      <c r="A79" s="324"/>
      <c r="B79" s="34" t="s">
        <v>29</v>
      </c>
      <c r="C79" s="58">
        <v>43</v>
      </c>
      <c r="D79" s="58"/>
      <c r="E79" s="58"/>
      <c r="F79" s="58"/>
      <c r="G79" s="58"/>
      <c r="H79" s="58"/>
      <c r="I79" s="58"/>
      <c r="J79" s="58"/>
      <c r="K79" s="58"/>
      <c r="L79" s="58">
        <v>37</v>
      </c>
      <c r="M79" s="58"/>
      <c r="N79" s="58"/>
      <c r="O79" s="59">
        <f t="shared" si="17"/>
        <v>80</v>
      </c>
    </row>
    <row r="80" spans="1:15" ht="13.5" thickBot="1">
      <c r="A80" s="324"/>
      <c r="B80" s="34" t="s">
        <v>73</v>
      </c>
      <c r="C80" s="58"/>
      <c r="D80" s="58"/>
      <c r="E80" s="58"/>
      <c r="F80" s="58"/>
      <c r="G80" s="58"/>
      <c r="H80" s="58"/>
      <c r="I80" s="58"/>
      <c r="J80" s="58">
        <v>37</v>
      </c>
      <c r="K80" s="58"/>
      <c r="L80" s="58"/>
      <c r="M80" s="58"/>
      <c r="N80" s="58"/>
      <c r="O80" s="59">
        <f t="shared" si="17"/>
        <v>37</v>
      </c>
    </row>
    <row r="81" spans="1:15" ht="14.25" thickBot="1">
      <c r="A81" s="326" t="s">
        <v>186</v>
      </c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7"/>
      <c r="N81" s="328"/>
      <c r="O81" s="327"/>
    </row>
    <row r="82" spans="1:15" s="255" customFormat="1" ht="14.25" customHeight="1" thickBot="1">
      <c r="A82" s="323" t="s">
        <v>204</v>
      </c>
      <c r="B82" s="251" t="s">
        <v>115</v>
      </c>
      <c r="C82" s="266">
        <f>C83+C94+C98+C100</f>
        <v>18460</v>
      </c>
      <c r="D82" s="266">
        <f aca="true" t="shared" si="21" ref="D82:O82">D83+D94+D98+D100</f>
        <v>19018</v>
      </c>
      <c r="E82" s="266">
        <f t="shared" si="21"/>
        <v>40191</v>
      </c>
      <c r="F82" s="266">
        <f t="shared" si="21"/>
        <v>16382</v>
      </c>
      <c r="G82" s="266">
        <f t="shared" si="21"/>
        <v>24351</v>
      </c>
      <c r="H82" s="266">
        <f t="shared" si="21"/>
        <v>27151</v>
      </c>
      <c r="I82" s="266">
        <f t="shared" si="21"/>
        <v>15983</v>
      </c>
      <c r="J82" s="266">
        <f t="shared" si="21"/>
        <v>20566</v>
      </c>
      <c r="K82" s="266">
        <f t="shared" si="21"/>
        <v>18165</v>
      </c>
      <c r="L82" s="266">
        <f t="shared" si="21"/>
        <v>22972</v>
      </c>
      <c r="M82" s="266">
        <f t="shared" si="21"/>
        <v>19861</v>
      </c>
      <c r="N82" s="266">
        <f t="shared" si="21"/>
        <v>15163</v>
      </c>
      <c r="O82" s="266">
        <f t="shared" si="21"/>
        <v>258263</v>
      </c>
    </row>
    <row r="83" spans="1:15" ht="13.5" customHeight="1" thickBot="1">
      <c r="A83" s="324"/>
      <c r="B83" s="29" t="s">
        <v>129</v>
      </c>
      <c r="C83" s="55">
        <f aca="true" t="shared" si="22" ref="C83:N83">SUM(C84:C93)</f>
        <v>12413</v>
      </c>
      <c r="D83" s="55">
        <f t="shared" si="22"/>
        <v>13624</v>
      </c>
      <c r="E83" s="55">
        <f t="shared" si="22"/>
        <v>16085</v>
      </c>
      <c r="F83" s="55">
        <f t="shared" si="22"/>
        <v>14602</v>
      </c>
      <c r="G83" s="55">
        <f t="shared" si="22"/>
        <v>15957</v>
      </c>
      <c r="H83" s="55">
        <f t="shared" si="22"/>
        <v>17844</v>
      </c>
      <c r="I83" s="55">
        <f t="shared" si="22"/>
        <v>13964</v>
      </c>
      <c r="J83" s="55">
        <f t="shared" si="22"/>
        <v>14071</v>
      </c>
      <c r="K83" s="55">
        <f t="shared" si="22"/>
        <v>15567</v>
      </c>
      <c r="L83" s="55">
        <f t="shared" si="22"/>
        <v>19849</v>
      </c>
      <c r="M83" s="55">
        <f t="shared" si="22"/>
        <v>17857</v>
      </c>
      <c r="N83" s="55">
        <f t="shared" si="22"/>
        <v>13352</v>
      </c>
      <c r="O83" s="55">
        <f aca="true" t="shared" si="23" ref="O83:O97">SUM(C83:N83)</f>
        <v>185185</v>
      </c>
    </row>
    <row r="84" spans="1:15" ht="12.75">
      <c r="A84" s="324"/>
      <c r="B84" s="265" t="s">
        <v>62</v>
      </c>
      <c r="C84" s="56">
        <v>1942</v>
      </c>
      <c r="D84" s="56">
        <v>2646</v>
      </c>
      <c r="E84" s="56">
        <v>5007</v>
      </c>
      <c r="F84" s="56">
        <v>2941</v>
      </c>
      <c r="G84" s="56">
        <v>2650</v>
      </c>
      <c r="H84" s="56">
        <v>4231</v>
      </c>
      <c r="I84" s="56">
        <v>3212</v>
      </c>
      <c r="J84" s="56">
        <v>3620</v>
      </c>
      <c r="K84" s="56">
        <v>2999</v>
      </c>
      <c r="L84" s="56">
        <v>4796</v>
      </c>
      <c r="M84" s="56">
        <v>3002</v>
      </c>
      <c r="N84" s="56">
        <v>3093</v>
      </c>
      <c r="O84" s="57">
        <f t="shared" si="23"/>
        <v>40139</v>
      </c>
    </row>
    <row r="85" spans="1:15" ht="12.75">
      <c r="A85" s="324"/>
      <c r="B85" s="265" t="s">
        <v>207</v>
      </c>
      <c r="C85" s="56">
        <v>1821</v>
      </c>
      <c r="D85" s="56">
        <v>2974</v>
      </c>
      <c r="E85" s="56">
        <v>3664</v>
      </c>
      <c r="F85" s="56">
        <v>3057</v>
      </c>
      <c r="G85" s="56">
        <v>4597</v>
      </c>
      <c r="H85" s="56">
        <v>2888</v>
      </c>
      <c r="I85" s="56">
        <v>2378</v>
      </c>
      <c r="J85" s="56">
        <v>4268</v>
      </c>
      <c r="K85" s="56">
        <v>3025</v>
      </c>
      <c r="L85" s="56">
        <v>2988</v>
      </c>
      <c r="M85" s="56">
        <v>4750</v>
      </c>
      <c r="N85" s="56">
        <v>3413</v>
      </c>
      <c r="O85" s="59">
        <f t="shared" si="23"/>
        <v>39823</v>
      </c>
    </row>
    <row r="86" spans="1:15" ht="12.75">
      <c r="A86" s="324"/>
      <c r="B86" s="108" t="s">
        <v>72</v>
      </c>
      <c r="C86" s="58">
        <v>1296</v>
      </c>
      <c r="D86" s="58">
        <v>4158</v>
      </c>
      <c r="E86" s="58">
        <v>3032</v>
      </c>
      <c r="F86" s="58">
        <v>3712</v>
      </c>
      <c r="G86" s="58">
        <v>3251</v>
      </c>
      <c r="H86" s="58">
        <v>5074</v>
      </c>
      <c r="I86" s="58">
        <v>3310</v>
      </c>
      <c r="J86" s="58">
        <v>3022</v>
      </c>
      <c r="K86" s="58">
        <v>2249</v>
      </c>
      <c r="L86" s="58">
        <v>3061</v>
      </c>
      <c r="M86" s="58">
        <v>4496</v>
      </c>
      <c r="N86" s="58">
        <v>2502</v>
      </c>
      <c r="O86" s="59">
        <f t="shared" si="23"/>
        <v>39163</v>
      </c>
    </row>
    <row r="87" spans="1:15" ht="12.75">
      <c r="A87" s="324"/>
      <c r="B87" s="108" t="s">
        <v>205</v>
      </c>
      <c r="C87" s="58">
        <v>6377</v>
      </c>
      <c r="D87" s="58">
        <v>2005</v>
      </c>
      <c r="E87" s="58">
        <v>1574</v>
      </c>
      <c r="F87" s="58">
        <v>1317</v>
      </c>
      <c r="G87" s="58">
        <v>2314</v>
      </c>
      <c r="H87" s="58"/>
      <c r="I87" s="58">
        <v>1476</v>
      </c>
      <c r="J87" s="58">
        <v>1750</v>
      </c>
      <c r="K87" s="58">
        <v>2078</v>
      </c>
      <c r="L87" s="58">
        <v>2291</v>
      </c>
      <c r="M87" s="58">
        <v>1940</v>
      </c>
      <c r="N87" s="58">
        <v>1403</v>
      </c>
      <c r="O87" s="59">
        <f t="shared" si="23"/>
        <v>24525</v>
      </c>
    </row>
    <row r="88" spans="1:15" ht="12.75">
      <c r="A88" s="324"/>
      <c r="B88" s="108" t="s">
        <v>68</v>
      </c>
      <c r="C88" s="58"/>
      <c r="D88" s="58">
        <v>917</v>
      </c>
      <c r="E88" s="58">
        <v>1856</v>
      </c>
      <c r="F88" s="58">
        <v>2535</v>
      </c>
      <c r="G88" s="58">
        <v>2200</v>
      </c>
      <c r="H88" s="58">
        <v>3161</v>
      </c>
      <c r="I88" s="58">
        <v>2159</v>
      </c>
      <c r="J88" s="58">
        <v>1411</v>
      </c>
      <c r="K88" s="58">
        <v>2531</v>
      </c>
      <c r="L88" s="58">
        <v>1954</v>
      </c>
      <c r="M88" s="58">
        <v>2217</v>
      </c>
      <c r="N88" s="58">
        <v>1089</v>
      </c>
      <c r="O88" s="59">
        <f t="shared" si="23"/>
        <v>22030</v>
      </c>
    </row>
    <row r="89" spans="1:15" ht="12.75">
      <c r="A89" s="324"/>
      <c r="B89" s="108" t="s">
        <v>87</v>
      </c>
      <c r="C89" s="58">
        <v>977</v>
      </c>
      <c r="D89" s="58"/>
      <c r="E89" s="58">
        <v>952</v>
      </c>
      <c r="F89" s="58">
        <v>1040</v>
      </c>
      <c r="G89" s="58">
        <v>516</v>
      </c>
      <c r="H89" s="58">
        <v>1302</v>
      </c>
      <c r="I89" s="58">
        <v>789</v>
      </c>
      <c r="J89" s="58"/>
      <c r="K89" s="58"/>
      <c r="L89" s="58"/>
      <c r="M89" s="58">
        <v>1452</v>
      </c>
      <c r="N89" s="58">
        <v>989</v>
      </c>
      <c r="O89" s="59">
        <f t="shared" si="23"/>
        <v>8017</v>
      </c>
    </row>
    <row r="90" spans="1:15" ht="12.75">
      <c r="A90" s="324"/>
      <c r="B90" s="106" t="s">
        <v>213</v>
      </c>
      <c r="C90" s="60"/>
      <c r="D90" s="60"/>
      <c r="E90" s="60"/>
      <c r="F90" s="60"/>
      <c r="G90" s="60"/>
      <c r="H90" s="60"/>
      <c r="I90" s="60"/>
      <c r="J90" s="60"/>
      <c r="K90" s="60">
        <v>2685</v>
      </c>
      <c r="L90" s="60">
        <v>4759</v>
      </c>
      <c r="M90" s="60"/>
      <c r="N90" s="60"/>
      <c r="O90" s="61">
        <f t="shared" si="23"/>
        <v>7444</v>
      </c>
    </row>
    <row r="91" spans="1:15" ht="12.75">
      <c r="A91" s="324"/>
      <c r="B91" s="106" t="s">
        <v>52</v>
      </c>
      <c r="C91" s="60"/>
      <c r="D91" s="60">
        <v>924</v>
      </c>
      <c r="E91" s="60"/>
      <c r="F91" s="60"/>
      <c r="G91" s="60"/>
      <c r="H91" s="60">
        <v>1188</v>
      </c>
      <c r="I91" s="60"/>
      <c r="J91" s="60"/>
      <c r="K91" s="60"/>
      <c r="L91" s="60"/>
      <c r="M91" s="60"/>
      <c r="N91" s="60"/>
      <c r="O91" s="61">
        <f t="shared" si="23"/>
        <v>2112</v>
      </c>
    </row>
    <row r="92" spans="1:15" ht="12.75">
      <c r="A92" s="324"/>
      <c r="B92" s="106" t="s">
        <v>206</v>
      </c>
      <c r="C92" s="60"/>
      <c r="D92" s="60"/>
      <c r="E92" s="60"/>
      <c r="F92" s="60"/>
      <c r="G92" s="60"/>
      <c r="H92" s="60"/>
      <c r="I92" s="60">
        <v>640</v>
      </c>
      <c r="J92" s="60"/>
      <c r="K92" s="60"/>
      <c r="L92" s="60"/>
      <c r="M92" s="60"/>
      <c r="N92" s="60">
        <v>863</v>
      </c>
      <c r="O92" s="61">
        <f t="shared" si="23"/>
        <v>1503</v>
      </c>
    </row>
    <row r="93" spans="1:15" ht="13.5" thickBot="1">
      <c r="A93" s="324"/>
      <c r="B93" s="106" t="s">
        <v>123</v>
      </c>
      <c r="C93" s="60"/>
      <c r="D93" s="60"/>
      <c r="E93" s="60"/>
      <c r="F93" s="60"/>
      <c r="G93" s="60">
        <v>429</v>
      </c>
      <c r="H93" s="60"/>
      <c r="I93" s="60"/>
      <c r="J93" s="60"/>
      <c r="K93" s="60"/>
      <c r="L93" s="60"/>
      <c r="M93" s="60"/>
      <c r="N93" s="60"/>
      <c r="O93" s="61">
        <f t="shared" si="23"/>
        <v>429</v>
      </c>
    </row>
    <row r="94" spans="1:15" ht="13.5" thickBot="1">
      <c r="A94" s="324"/>
      <c r="B94" s="252" t="s">
        <v>131</v>
      </c>
      <c r="C94" s="55">
        <f aca="true" t="shared" si="24" ref="C94:N94">SUM(C95:C97)</f>
        <v>0</v>
      </c>
      <c r="D94" s="55">
        <f t="shared" si="24"/>
        <v>0</v>
      </c>
      <c r="E94" s="55">
        <f t="shared" si="24"/>
        <v>21719</v>
      </c>
      <c r="F94" s="55">
        <f t="shared" si="24"/>
        <v>0</v>
      </c>
      <c r="G94" s="55">
        <f t="shared" si="24"/>
        <v>0</v>
      </c>
      <c r="H94" s="55">
        <f t="shared" si="24"/>
        <v>0</v>
      </c>
      <c r="I94" s="55">
        <f t="shared" si="24"/>
        <v>0</v>
      </c>
      <c r="J94" s="55">
        <f t="shared" si="24"/>
        <v>5101</v>
      </c>
      <c r="K94" s="55">
        <f t="shared" si="24"/>
        <v>0</v>
      </c>
      <c r="L94" s="55">
        <f t="shared" si="24"/>
        <v>0</v>
      </c>
      <c r="M94" s="55">
        <f t="shared" si="24"/>
        <v>0</v>
      </c>
      <c r="N94" s="55">
        <f t="shared" si="24"/>
        <v>0</v>
      </c>
      <c r="O94" s="55">
        <f t="shared" si="23"/>
        <v>26820</v>
      </c>
    </row>
    <row r="95" spans="1:15" ht="12.75">
      <c r="A95" s="324"/>
      <c r="B95" s="267" t="s">
        <v>43</v>
      </c>
      <c r="C95" s="67"/>
      <c r="D95" s="67"/>
      <c r="E95" s="67">
        <v>21719</v>
      </c>
      <c r="F95" s="67"/>
      <c r="G95" s="67"/>
      <c r="H95" s="67"/>
      <c r="I95" s="67"/>
      <c r="J95" s="67"/>
      <c r="K95" s="67"/>
      <c r="L95" s="67"/>
      <c r="M95" s="67"/>
      <c r="N95" s="67"/>
      <c r="O95" s="66">
        <f t="shared" si="23"/>
        <v>21719</v>
      </c>
    </row>
    <row r="96" spans="1:15" ht="12.75">
      <c r="A96" s="324"/>
      <c r="B96" s="244" t="s">
        <v>214</v>
      </c>
      <c r="C96" s="58"/>
      <c r="D96" s="58"/>
      <c r="E96" s="58"/>
      <c r="F96" s="58"/>
      <c r="G96" s="58"/>
      <c r="H96" s="58"/>
      <c r="I96" s="58"/>
      <c r="J96" s="58">
        <v>2551</v>
      </c>
      <c r="K96" s="58"/>
      <c r="L96" s="58"/>
      <c r="M96" s="58"/>
      <c r="N96" s="58"/>
      <c r="O96" s="59">
        <f t="shared" si="23"/>
        <v>2551</v>
      </c>
    </row>
    <row r="97" spans="1:15" ht="13.5" thickBot="1">
      <c r="A97" s="324"/>
      <c r="B97" s="268" t="s">
        <v>79</v>
      </c>
      <c r="C97" s="71"/>
      <c r="D97" s="71"/>
      <c r="E97" s="71"/>
      <c r="F97" s="71"/>
      <c r="G97" s="71"/>
      <c r="H97" s="71"/>
      <c r="I97" s="71"/>
      <c r="J97" s="71">
        <v>2550</v>
      </c>
      <c r="K97" s="71"/>
      <c r="L97" s="71"/>
      <c r="M97" s="71"/>
      <c r="N97" s="71"/>
      <c r="O97" s="72">
        <f t="shared" si="23"/>
        <v>2550</v>
      </c>
    </row>
    <row r="98" spans="1:15" ht="13.5" thickBot="1">
      <c r="A98" s="324"/>
      <c r="B98" s="262" t="s">
        <v>212</v>
      </c>
      <c r="C98" s="55">
        <f aca="true" t="shared" si="25" ref="C98:N98">SUM(C99:C99)</f>
        <v>0</v>
      </c>
      <c r="D98" s="55">
        <f t="shared" si="25"/>
        <v>0</v>
      </c>
      <c r="E98" s="55">
        <f t="shared" si="25"/>
        <v>0</v>
      </c>
      <c r="F98" s="55">
        <f t="shared" si="25"/>
        <v>0</v>
      </c>
      <c r="G98" s="55">
        <f t="shared" si="25"/>
        <v>8394</v>
      </c>
      <c r="H98" s="55">
        <f t="shared" si="25"/>
        <v>6130</v>
      </c>
      <c r="I98" s="55">
        <f t="shared" si="25"/>
        <v>0</v>
      </c>
      <c r="J98" s="55">
        <f t="shared" si="25"/>
        <v>0</v>
      </c>
      <c r="K98" s="55">
        <f t="shared" si="25"/>
        <v>0</v>
      </c>
      <c r="L98" s="55">
        <f t="shared" si="25"/>
        <v>0</v>
      </c>
      <c r="M98" s="55">
        <f t="shared" si="25"/>
        <v>0</v>
      </c>
      <c r="N98" s="55">
        <f t="shared" si="25"/>
        <v>0</v>
      </c>
      <c r="O98" s="55">
        <f>O99</f>
        <v>14524</v>
      </c>
    </row>
    <row r="99" spans="1:15" ht="13.5" thickBot="1">
      <c r="A99" s="324"/>
      <c r="B99" s="264" t="s">
        <v>215</v>
      </c>
      <c r="C99" s="66"/>
      <c r="D99" s="67"/>
      <c r="E99" s="67"/>
      <c r="F99" s="67"/>
      <c r="G99" s="67">
        <v>8394</v>
      </c>
      <c r="H99" s="67">
        <v>6130</v>
      </c>
      <c r="I99" s="67"/>
      <c r="J99" s="67"/>
      <c r="K99" s="67"/>
      <c r="L99" s="67"/>
      <c r="M99" s="67"/>
      <c r="N99" s="67"/>
      <c r="O99" s="66">
        <f>SUM(D99:N99)</f>
        <v>14524</v>
      </c>
    </row>
    <row r="100" spans="1:15" ht="13.5" thickBot="1">
      <c r="A100" s="324"/>
      <c r="B100" s="253" t="s">
        <v>133</v>
      </c>
      <c r="C100" s="55">
        <f aca="true" t="shared" si="26" ref="C100:N100">SUM(C101:C107)</f>
        <v>6047</v>
      </c>
      <c r="D100" s="55">
        <f t="shared" si="26"/>
        <v>5394</v>
      </c>
      <c r="E100" s="55">
        <f t="shared" si="26"/>
        <v>2387</v>
      </c>
      <c r="F100" s="55">
        <f t="shared" si="26"/>
        <v>1780</v>
      </c>
      <c r="G100" s="55">
        <f t="shared" si="26"/>
        <v>0</v>
      </c>
      <c r="H100" s="55">
        <f t="shared" si="26"/>
        <v>3177</v>
      </c>
      <c r="I100" s="55">
        <f t="shared" si="26"/>
        <v>2019</v>
      </c>
      <c r="J100" s="55">
        <f t="shared" si="26"/>
        <v>1394</v>
      </c>
      <c r="K100" s="55">
        <f t="shared" si="26"/>
        <v>2598</v>
      </c>
      <c r="L100" s="55">
        <f t="shared" si="26"/>
        <v>3123</v>
      </c>
      <c r="M100" s="55">
        <f t="shared" si="26"/>
        <v>2004</v>
      </c>
      <c r="N100" s="55">
        <f t="shared" si="26"/>
        <v>1811</v>
      </c>
      <c r="O100" s="55">
        <f aca="true" t="shared" si="27" ref="O100:O107">SUM(C100:N100)</f>
        <v>31734</v>
      </c>
    </row>
    <row r="101" spans="1:15" ht="12.75">
      <c r="A101" s="324"/>
      <c r="B101" s="34" t="s">
        <v>28</v>
      </c>
      <c r="C101" s="58">
        <v>2512</v>
      </c>
      <c r="D101" s="58"/>
      <c r="E101" s="58">
        <v>2387</v>
      </c>
      <c r="F101" s="58">
        <v>1080</v>
      </c>
      <c r="G101" s="58"/>
      <c r="H101" s="58"/>
      <c r="I101" s="58">
        <v>2019</v>
      </c>
      <c r="J101" s="58"/>
      <c r="K101" s="58">
        <v>1214</v>
      </c>
      <c r="L101" s="58">
        <v>1502</v>
      </c>
      <c r="M101" s="58">
        <v>1165</v>
      </c>
      <c r="N101" s="58"/>
      <c r="O101" s="59">
        <f t="shared" si="27"/>
        <v>11879</v>
      </c>
    </row>
    <row r="102" spans="1:15" ht="12.75">
      <c r="A102" s="324"/>
      <c r="B102" s="34" t="s">
        <v>24</v>
      </c>
      <c r="C102" s="58"/>
      <c r="D102" s="58">
        <v>3033</v>
      </c>
      <c r="E102" s="58"/>
      <c r="F102" s="58"/>
      <c r="G102" s="58"/>
      <c r="H102" s="58">
        <v>3177</v>
      </c>
      <c r="I102" s="58"/>
      <c r="J102" s="58"/>
      <c r="K102" s="58"/>
      <c r="L102" s="58"/>
      <c r="M102" s="58"/>
      <c r="N102" s="58"/>
      <c r="O102" s="59">
        <f t="shared" si="27"/>
        <v>6210</v>
      </c>
    </row>
    <row r="103" spans="1:15" ht="12.75">
      <c r="A103" s="324"/>
      <c r="B103" s="34" t="s">
        <v>38</v>
      </c>
      <c r="C103" s="58"/>
      <c r="D103" s="58">
        <v>2361</v>
      </c>
      <c r="E103" s="58"/>
      <c r="F103" s="58"/>
      <c r="G103" s="58"/>
      <c r="H103" s="58"/>
      <c r="I103" s="58"/>
      <c r="J103" s="58"/>
      <c r="K103" s="58">
        <v>1384</v>
      </c>
      <c r="L103" s="58"/>
      <c r="M103" s="58"/>
      <c r="N103" s="58">
        <v>1811</v>
      </c>
      <c r="O103" s="59">
        <f t="shared" si="27"/>
        <v>5556</v>
      </c>
    </row>
    <row r="104" spans="1:15" ht="12.75">
      <c r="A104" s="324"/>
      <c r="B104" s="34" t="s">
        <v>33</v>
      </c>
      <c r="C104" s="58">
        <v>1353</v>
      </c>
      <c r="D104" s="58"/>
      <c r="E104" s="58"/>
      <c r="F104" s="58">
        <v>700</v>
      </c>
      <c r="G104" s="58"/>
      <c r="H104" s="58"/>
      <c r="I104" s="58"/>
      <c r="J104" s="58">
        <v>1394</v>
      </c>
      <c r="K104" s="58"/>
      <c r="L104" s="58"/>
      <c r="M104" s="58"/>
      <c r="N104" s="58"/>
      <c r="O104" s="59">
        <f t="shared" si="27"/>
        <v>3447</v>
      </c>
    </row>
    <row r="105" spans="1:15" ht="12.75">
      <c r="A105" s="324"/>
      <c r="B105" s="34" t="s">
        <v>29</v>
      </c>
      <c r="C105" s="58">
        <v>2182</v>
      </c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9">
        <f t="shared" si="27"/>
        <v>2182</v>
      </c>
    </row>
    <row r="106" spans="1:15" ht="12.75">
      <c r="A106" s="324"/>
      <c r="B106" s="34" t="s">
        <v>66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>
        <v>1621</v>
      </c>
      <c r="M106" s="58"/>
      <c r="N106" s="58"/>
      <c r="O106" s="59">
        <f t="shared" si="27"/>
        <v>1621</v>
      </c>
    </row>
    <row r="107" spans="1:15" ht="13.5" thickBot="1">
      <c r="A107" s="324"/>
      <c r="B107" s="34" t="s">
        <v>55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>
        <v>839</v>
      </c>
      <c r="N107" s="58"/>
      <c r="O107" s="59">
        <f t="shared" si="27"/>
        <v>839</v>
      </c>
    </row>
    <row r="108" spans="1:15" ht="14.25" thickBot="1">
      <c r="A108" s="326" t="s">
        <v>187</v>
      </c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7"/>
      <c r="N108" s="328"/>
      <c r="O108" s="327"/>
    </row>
    <row r="109" spans="1:15" s="255" customFormat="1" ht="14.25" customHeight="1" thickBot="1">
      <c r="A109" s="323" t="s">
        <v>204</v>
      </c>
      <c r="B109" s="251" t="s">
        <v>115</v>
      </c>
      <c r="C109" s="266">
        <f aca="true" t="shared" si="28" ref="C109:O109">C110+C119+C125+C127+C129</f>
        <v>4701</v>
      </c>
      <c r="D109" s="266">
        <f t="shared" si="28"/>
        <v>4730</v>
      </c>
      <c r="E109" s="266">
        <f t="shared" si="28"/>
        <v>5489</v>
      </c>
      <c r="F109" s="266">
        <f t="shared" si="28"/>
        <v>6854</v>
      </c>
      <c r="G109" s="266">
        <f t="shared" si="28"/>
        <v>7877</v>
      </c>
      <c r="H109" s="266">
        <f t="shared" si="28"/>
        <v>6927</v>
      </c>
      <c r="I109" s="266">
        <f t="shared" si="28"/>
        <v>6552</v>
      </c>
      <c r="J109" s="266">
        <f t="shared" si="28"/>
        <v>6198</v>
      </c>
      <c r="K109" s="266">
        <f t="shared" si="28"/>
        <v>5401</v>
      </c>
      <c r="L109" s="266">
        <f t="shared" si="28"/>
        <v>7314</v>
      </c>
      <c r="M109" s="266">
        <f t="shared" si="28"/>
        <v>7918</v>
      </c>
      <c r="N109" s="266">
        <f t="shared" si="28"/>
        <v>6850</v>
      </c>
      <c r="O109" s="266">
        <f t="shared" si="28"/>
        <v>76811</v>
      </c>
    </row>
    <row r="110" spans="1:15" ht="13.5" customHeight="1" thickBot="1">
      <c r="A110" s="324"/>
      <c r="B110" s="29" t="s">
        <v>129</v>
      </c>
      <c r="C110" s="55">
        <f aca="true" t="shared" si="29" ref="C110:N110">SUM(C111:C118)</f>
        <v>2758</v>
      </c>
      <c r="D110" s="55">
        <f t="shared" si="29"/>
        <v>3388</v>
      </c>
      <c r="E110" s="55">
        <f t="shared" si="29"/>
        <v>3765</v>
      </c>
      <c r="F110" s="55">
        <f t="shared" si="29"/>
        <v>4554</v>
      </c>
      <c r="G110" s="55">
        <f t="shared" si="29"/>
        <v>5478</v>
      </c>
      <c r="H110" s="55">
        <f t="shared" si="29"/>
        <v>4992</v>
      </c>
      <c r="I110" s="55">
        <f t="shared" si="29"/>
        <v>3740</v>
      </c>
      <c r="J110" s="55">
        <f t="shared" si="29"/>
        <v>3881</v>
      </c>
      <c r="K110" s="55">
        <f t="shared" si="29"/>
        <v>3383</v>
      </c>
      <c r="L110" s="55">
        <f t="shared" si="29"/>
        <v>4874</v>
      </c>
      <c r="M110" s="55">
        <f t="shared" si="29"/>
        <v>5335</v>
      </c>
      <c r="N110" s="55">
        <f t="shared" si="29"/>
        <v>5448</v>
      </c>
      <c r="O110" s="55">
        <f aca="true" t="shared" si="30" ref="O110:O118">SUM(C110:N110)</f>
        <v>51596</v>
      </c>
    </row>
    <row r="111" spans="1:15" ht="12.75">
      <c r="A111" s="324"/>
      <c r="B111" s="107" t="s">
        <v>205</v>
      </c>
      <c r="C111" s="56">
        <v>482</v>
      </c>
      <c r="D111" s="56">
        <v>790</v>
      </c>
      <c r="E111" s="56">
        <v>637</v>
      </c>
      <c r="F111" s="56">
        <v>692</v>
      </c>
      <c r="G111" s="56">
        <v>2317</v>
      </c>
      <c r="H111" s="56">
        <v>1244</v>
      </c>
      <c r="I111" s="56">
        <v>1147</v>
      </c>
      <c r="J111" s="56">
        <v>1218</v>
      </c>
      <c r="K111" s="56">
        <v>793</v>
      </c>
      <c r="L111" s="56">
        <v>1501</v>
      </c>
      <c r="M111" s="56">
        <v>1341</v>
      </c>
      <c r="N111" s="56">
        <v>874</v>
      </c>
      <c r="O111" s="57">
        <f t="shared" si="30"/>
        <v>13036</v>
      </c>
    </row>
    <row r="112" spans="1:15" ht="12.75">
      <c r="A112" s="324"/>
      <c r="B112" s="107" t="s">
        <v>72</v>
      </c>
      <c r="C112" s="56">
        <v>1060</v>
      </c>
      <c r="D112" s="56">
        <v>1282</v>
      </c>
      <c r="E112" s="56">
        <v>853</v>
      </c>
      <c r="F112" s="56">
        <v>1176</v>
      </c>
      <c r="G112" s="56">
        <v>866</v>
      </c>
      <c r="H112" s="56">
        <v>1046</v>
      </c>
      <c r="I112" s="56">
        <v>718</v>
      </c>
      <c r="J112" s="56">
        <v>524</v>
      </c>
      <c r="K112" s="56">
        <v>599</v>
      </c>
      <c r="L112" s="56">
        <v>903</v>
      </c>
      <c r="M112" s="56">
        <v>867</v>
      </c>
      <c r="N112" s="56">
        <v>687</v>
      </c>
      <c r="O112" s="59">
        <f t="shared" si="30"/>
        <v>10581</v>
      </c>
    </row>
    <row r="113" spans="1:15" ht="12.75">
      <c r="A113" s="324"/>
      <c r="B113" s="108" t="s">
        <v>52</v>
      </c>
      <c r="C113" s="58"/>
      <c r="D113" s="58"/>
      <c r="E113" s="58">
        <v>1039</v>
      </c>
      <c r="F113" s="58">
        <v>1009</v>
      </c>
      <c r="G113" s="58">
        <v>1001</v>
      </c>
      <c r="H113" s="58">
        <v>1039</v>
      </c>
      <c r="I113" s="58">
        <v>519</v>
      </c>
      <c r="J113" s="58">
        <v>1014</v>
      </c>
      <c r="K113" s="58">
        <v>839</v>
      </c>
      <c r="L113" s="58">
        <v>941</v>
      </c>
      <c r="M113" s="58">
        <v>1381</v>
      </c>
      <c r="N113" s="58">
        <v>1098</v>
      </c>
      <c r="O113" s="59">
        <f t="shared" si="30"/>
        <v>9880</v>
      </c>
    </row>
    <row r="114" spans="1:15" ht="12.75">
      <c r="A114" s="324"/>
      <c r="B114" s="109" t="s">
        <v>207</v>
      </c>
      <c r="C114" s="58">
        <v>415</v>
      </c>
      <c r="D114" s="58">
        <v>444</v>
      </c>
      <c r="E114" s="58">
        <v>511</v>
      </c>
      <c r="F114" s="58">
        <v>705</v>
      </c>
      <c r="G114" s="58">
        <v>799</v>
      </c>
      <c r="H114" s="58">
        <v>522</v>
      </c>
      <c r="I114" s="58">
        <v>628</v>
      </c>
      <c r="J114" s="58">
        <v>761</v>
      </c>
      <c r="K114" s="58">
        <v>790</v>
      </c>
      <c r="L114" s="58">
        <v>1024</v>
      </c>
      <c r="M114" s="58">
        <v>1421</v>
      </c>
      <c r="N114" s="58">
        <v>1708</v>
      </c>
      <c r="O114" s="59">
        <f t="shared" si="30"/>
        <v>9728</v>
      </c>
    </row>
    <row r="115" spans="1:15" ht="12.75">
      <c r="A115" s="324"/>
      <c r="B115" s="108" t="s">
        <v>68</v>
      </c>
      <c r="C115" s="58"/>
      <c r="D115" s="58">
        <v>438</v>
      </c>
      <c r="E115" s="58">
        <v>725</v>
      </c>
      <c r="F115" s="58">
        <v>972</v>
      </c>
      <c r="G115" s="58">
        <v>495</v>
      </c>
      <c r="H115" s="58">
        <v>693</v>
      </c>
      <c r="I115" s="58">
        <v>728</v>
      </c>
      <c r="J115" s="58"/>
      <c r="K115" s="58">
        <v>362</v>
      </c>
      <c r="L115" s="58"/>
      <c r="M115" s="58">
        <v>325</v>
      </c>
      <c r="N115" s="58">
        <v>551</v>
      </c>
      <c r="O115" s="59">
        <f t="shared" si="30"/>
        <v>5289</v>
      </c>
    </row>
    <row r="116" spans="1:15" ht="12.75">
      <c r="A116" s="324"/>
      <c r="B116" s="109" t="s">
        <v>62</v>
      </c>
      <c r="C116" s="58">
        <v>413</v>
      </c>
      <c r="D116" s="58">
        <v>434</v>
      </c>
      <c r="E116" s="58"/>
      <c r="F116" s="58"/>
      <c r="G116" s="58"/>
      <c r="H116" s="58">
        <v>448</v>
      </c>
      <c r="I116" s="58"/>
      <c r="J116" s="58"/>
      <c r="K116" s="58"/>
      <c r="L116" s="58">
        <v>505</v>
      </c>
      <c r="M116" s="58"/>
      <c r="N116" s="58">
        <v>530</v>
      </c>
      <c r="O116" s="59">
        <f t="shared" si="30"/>
        <v>2330</v>
      </c>
    </row>
    <row r="117" spans="1:15" ht="12.75">
      <c r="A117" s="324"/>
      <c r="B117" s="106" t="s">
        <v>216</v>
      </c>
      <c r="C117" s="60">
        <v>388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f t="shared" si="30"/>
        <v>388</v>
      </c>
    </row>
    <row r="118" spans="1:15" ht="13.5" thickBot="1">
      <c r="A118" s="324"/>
      <c r="B118" s="106" t="s">
        <v>213</v>
      </c>
      <c r="C118" s="60"/>
      <c r="D118" s="60"/>
      <c r="E118" s="60"/>
      <c r="F118" s="60"/>
      <c r="G118" s="60"/>
      <c r="H118" s="60"/>
      <c r="I118" s="60"/>
      <c r="J118" s="60">
        <v>364</v>
      </c>
      <c r="K118" s="60"/>
      <c r="L118" s="60"/>
      <c r="M118" s="60"/>
      <c r="N118" s="60"/>
      <c r="O118" s="61">
        <f t="shared" si="30"/>
        <v>364</v>
      </c>
    </row>
    <row r="119" spans="1:15" ht="13.5" thickBot="1">
      <c r="A119" s="324"/>
      <c r="B119" s="29" t="s">
        <v>130</v>
      </c>
      <c r="C119" s="55">
        <f aca="true" t="shared" si="31" ref="C119:N119">SUM(C120:C124)</f>
        <v>439</v>
      </c>
      <c r="D119" s="55">
        <f t="shared" si="31"/>
        <v>353</v>
      </c>
      <c r="E119" s="55">
        <f t="shared" si="31"/>
        <v>381</v>
      </c>
      <c r="F119" s="55">
        <f t="shared" si="31"/>
        <v>612</v>
      </c>
      <c r="G119" s="55">
        <f t="shared" si="31"/>
        <v>489</v>
      </c>
      <c r="H119" s="55">
        <f t="shared" si="31"/>
        <v>436</v>
      </c>
      <c r="I119" s="55">
        <f t="shared" si="31"/>
        <v>719</v>
      </c>
      <c r="J119" s="55">
        <f t="shared" si="31"/>
        <v>392</v>
      </c>
      <c r="K119" s="55">
        <f t="shared" si="31"/>
        <v>1028</v>
      </c>
      <c r="L119" s="55">
        <f t="shared" si="31"/>
        <v>525</v>
      </c>
      <c r="M119" s="55">
        <f t="shared" si="31"/>
        <v>807</v>
      </c>
      <c r="N119" s="55">
        <f t="shared" si="31"/>
        <v>347</v>
      </c>
      <c r="O119" s="55">
        <f aca="true" t="shared" si="32" ref="O119:O129">SUM(C119:N119)</f>
        <v>6528</v>
      </c>
    </row>
    <row r="120" spans="1:15" ht="12.75">
      <c r="A120" s="324"/>
      <c r="B120" s="107" t="s">
        <v>211</v>
      </c>
      <c r="C120" s="56"/>
      <c r="D120" s="56"/>
      <c r="E120" s="56"/>
      <c r="F120" s="56">
        <v>612</v>
      </c>
      <c r="G120" s="56">
        <v>489</v>
      </c>
      <c r="H120" s="56">
        <v>436</v>
      </c>
      <c r="I120" s="56"/>
      <c r="J120" s="56"/>
      <c r="K120" s="56">
        <v>555</v>
      </c>
      <c r="L120" s="56">
        <v>525</v>
      </c>
      <c r="M120" s="56"/>
      <c r="N120" s="56"/>
      <c r="O120" s="57">
        <f>SUM(C120:N120)</f>
        <v>2617</v>
      </c>
    </row>
    <row r="121" spans="1:15" ht="12.75">
      <c r="A121" s="324"/>
      <c r="B121" s="107" t="s">
        <v>217</v>
      </c>
      <c r="C121" s="56">
        <v>439</v>
      </c>
      <c r="D121" s="56"/>
      <c r="E121" s="56"/>
      <c r="F121" s="56"/>
      <c r="G121" s="56"/>
      <c r="H121" s="56"/>
      <c r="I121" s="56">
        <v>719</v>
      </c>
      <c r="J121" s="56"/>
      <c r="K121" s="56"/>
      <c r="L121" s="56"/>
      <c r="M121" s="56"/>
      <c r="N121" s="56">
        <v>347</v>
      </c>
      <c r="O121" s="57">
        <f>SUM(C121:N121)</f>
        <v>1505</v>
      </c>
    </row>
    <row r="122" spans="1:15" ht="12.75">
      <c r="A122" s="324"/>
      <c r="B122" s="108" t="s">
        <v>209</v>
      </c>
      <c r="C122" s="58"/>
      <c r="D122" s="58">
        <v>353</v>
      </c>
      <c r="E122" s="58"/>
      <c r="F122" s="58"/>
      <c r="G122" s="58"/>
      <c r="H122" s="58"/>
      <c r="I122" s="58"/>
      <c r="J122" s="58"/>
      <c r="K122" s="58">
        <v>473</v>
      </c>
      <c r="L122" s="58"/>
      <c r="M122" s="58">
        <v>433</v>
      </c>
      <c r="N122" s="58"/>
      <c r="O122" s="57">
        <f>SUM(C122:N122)</f>
        <v>1259</v>
      </c>
    </row>
    <row r="123" spans="1:15" ht="12.75">
      <c r="A123" s="324"/>
      <c r="B123" s="108" t="s">
        <v>218</v>
      </c>
      <c r="C123" s="58"/>
      <c r="D123" s="58"/>
      <c r="E123" s="58"/>
      <c r="F123" s="58"/>
      <c r="G123" s="58"/>
      <c r="H123" s="58"/>
      <c r="I123" s="58"/>
      <c r="J123" s="58">
        <v>392</v>
      </c>
      <c r="K123" s="58"/>
      <c r="L123" s="58"/>
      <c r="M123" s="58">
        <v>374</v>
      </c>
      <c r="N123" s="58"/>
      <c r="O123" s="57">
        <f>SUM(C123:N123)</f>
        <v>766</v>
      </c>
    </row>
    <row r="124" spans="1:15" ht="13.5" thickBot="1">
      <c r="A124" s="324"/>
      <c r="B124" s="108" t="s">
        <v>219</v>
      </c>
      <c r="C124" s="58"/>
      <c r="D124" s="58"/>
      <c r="E124" s="58">
        <v>381</v>
      </c>
      <c r="F124" s="58"/>
      <c r="G124" s="58"/>
      <c r="H124" s="58"/>
      <c r="I124" s="58"/>
      <c r="J124" s="58"/>
      <c r="K124" s="58"/>
      <c r="L124" s="58"/>
      <c r="M124" s="58"/>
      <c r="N124" s="58"/>
      <c r="O124" s="57">
        <f>SUM(C124:N124)</f>
        <v>381</v>
      </c>
    </row>
    <row r="125" spans="1:15" ht="13.5" thickBot="1">
      <c r="A125" s="324"/>
      <c r="B125" s="252" t="s">
        <v>131</v>
      </c>
      <c r="C125" s="55">
        <f aca="true" t="shared" si="33" ref="C125:N125">SUM(C126:C126)</f>
        <v>731</v>
      </c>
      <c r="D125" s="55">
        <f t="shared" si="33"/>
        <v>634</v>
      </c>
      <c r="E125" s="55">
        <f t="shared" si="33"/>
        <v>806</v>
      </c>
      <c r="F125" s="55">
        <f t="shared" si="33"/>
        <v>921</v>
      </c>
      <c r="G125" s="55">
        <f t="shared" si="33"/>
        <v>1453</v>
      </c>
      <c r="H125" s="55">
        <f t="shared" si="33"/>
        <v>1499</v>
      </c>
      <c r="I125" s="55">
        <f t="shared" si="33"/>
        <v>892</v>
      </c>
      <c r="J125" s="55">
        <f t="shared" si="33"/>
        <v>1545</v>
      </c>
      <c r="K125" s="55">
        <f t="shared" si="33"/>
        <v>990</v>
      </c>
      <c r="L125" s="55">
        <f t="shared" si="33"/>
        <v>1250</v>
      </c>
      <c r="M125" s="55">
        <f t="shared" si="33"/>
        <v>1776</v>
      </c>
      <c r="N125" s="55">
        <f t="shared" si="33"/>
        <v>1055</v>
      </c>
      <c r="O125" s="55">
        <f t="shared" si="32"/>
        <v>13552</v>
      </c>
    </row>
    <row r="126" spans="1:15" ht="13.5" thickBot="1">
      <c r="A126" s="324"/>
      <c r="B126" s="34" t="s">
        <v>27</v>
      </c>
      <c r="C126" s="58">
        <v>731</v>
      </c>
      <c r="D126" s="58">
        <v>634</v>
      </c>
      <c r="E126" s="58">
        <v>806</v>
      </c>
      <c r="F126" s="58">
        <v>921</v>
      </c>
      <c r="G126" s="58">
        <v>1453</v>
      </c>
      <c r="H126" s="58">
        <v>1499</v>
      </c>
      <c r="I126" s="58">
        <v>892</v>
      </c>
      <c r="J126" s="58">
        <v>1545</v>
      </c>
      <c r="K126" s="58">
        <v>990</v>
      </c>
      <c r="L126" s="58">
        <v>1250</v>
      </c>
      <c r="M126" s="58">
        <v>1776</v>
      </c>
      <c r="N126" s="58">
        <v>1055</v>
      </c>
      <c r="O126" s="59">
        <f t="shared" si="32"/>
        <v>13552</v>
      </c>
    </row>
    <row r="127" spans="1:15" ht="13.5" thickBot="1">
      <c r="A127" s="324"/>
      <c r="B127" s="262" t="s">
        <v>212</v>
      </c>
      <c r="C127" s="55">
        <f aca="true" t="shared" si="34" ref="C127:N127">SUM(C128:C128)</f>
        <v>0</v>
      </c>
      <c r="D127" s="55">
        <f t="shared" si="34"/>
        <v>0</v>
      </c>
      <c r="E127" s="55">
        <f t="shared" si="34"/>
        <v>0</v>
      </c>
      <c r="F127" s="55">
        <f t="shared" si="34"/>
        <v>0</v>
      </c>
      <c r="G127" s="55">
        <f t="shared" si="34"/>
        <v>0</v>
      </c>
      <c r="H127" s="55">
        <f t="shared" si="34"/>
        <v>0</v>
      </c>
      <c r="I127" s="55">
        <f t="shared" si="34"/>
        <v>0</v>
      </c>
      <c r="J127" s="55">
        <f t="shared" si="34"/>
        <v>0</v>
      </c>
      <c r="K127" s="55">
        <f t="shared" si="34"/>
        <v>0</v>
      </c>
      <c r="L127" s="55">
        <f t="shared" si="34"/>
        <v>665</v>
      </c>
      <c r="M127" s="55">
        <f t="shared" si="34"/>
        <v>0</v>
      </c>
      <c r="N127" s="55">
        <f t="shared" si="34"/>
        <v>0</v>
      </c>
      <c r="O127" s="55">
        <f t="shared" si="32"/>
        <v>665</v>
      </c>
    </row>
    <row r="128" spans="1:15" ht="13.5" thickBot="1">
      <c r="A128" s="324"/>
      <c r="B128" s="34" t="s">
        <v>42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>
        <v>665</v>
      </c>
      <c r="M128" s="58"/>
      <c r="N128" s="58"/>
      <c r="O128" s="59">
        <f t="shared" si="32"/>
        <v>665</v>
      </c>
    </row>
    <row r="129" spans="1:15" ht="13.5" thickBot="1">
      <c r="A129" s="324"/>
      <c r="B129" s="253" t="s">
        <v>133</v>
      </c>
      <c r="C129" s="55">
        <f aca="true" t="shared" si="35" ref="C129:N129">SUM(C130:C131)</f>
        <v>773</v>
      </c>
      <c r="D129" s="55">
        <f t="shared" si="35"/>
        <v>355</v>
      </c>
      <c r="E129" s="55">
        <f t="shared" si="35"/>
        <v>537</v>
      </c>
      <c r="F129" s="55">
        <f t="shared" si="35"/>
        <v>767</v>
      </c>
      <c r="G129" s="55">
        <f t="shared" si="35"/>
        <v>457</v>
      </c>
      <c r="H129" s="55">
        <f t="shared" si="35"/>
        <v>0</v>
      </c>
      <c r="I129" s="55">
        <f t="shared" si="35"/>
        <v>1201</v>
      </c>
      <c r="J129" s="55">
        <f t="shared" si="35"/>
        <v>380</v>
      </c>
      <c r="K129" s="55">
        <f t="shared" si="35"/>
        <v>0</v>
      </c>
      <c r="L129" s="55">
        <f t="shared" si="35"/>
        <v>0</v>
      </c>
      <c r="M129" s="55">
        <f t="shared" si="35"/>
        <v>0</v>
      </c>
      <c r="N129" s="55">
        <f t="shared" si="35"/>
        <v>0</v>
      </c>
      <c r="O129" s="55">
        <f t="shared" si="32"/>
        <v>4470</v>
      </c>
    </row>
    <row r="130" spans="1:15" ht="12.75">
      <c r="A130" s="324"/>
      <c r="B130" s="34" t="s">
        <v>33</v>
      </c>
      <c r="C130" s="58">
        <v>773</v>
      </c>
      <c r="D130" s="58"/>
      <c r="E130" s="58">
        <v>537</v>
      </c>
      <c r="F130" s="58">
        <v>767</v>
      </c>
      <c r="G130" s="58">
        <v>457</v>
      </c>
      <c r="H130" s="58"/>
      <c r="I130" s="58"/>
      <c r="J130" s="58">
        <v>380</v>
      </c>
      <c r="K130" s="58"/>
      <c r="L130" s="58"/>
      <c r="M130" s="58"/>
      <c r="N130" s="58"/>
      <c r="O130" s="59">
        <f>SUM(C130:N130)</f>
        <v>2914</v>
      </c>
    </row>
    <row r="131" spans="1:15" ht="13.5" thickBot="1">
      <c r="A131" s="324"/>
      <c r="B131" s="34" t="s">
        <v>38</v>
      </c>
      <c r="C131" s="58"/>
      <c r="D131" s="58">
        <v>355</v>
      </c>
      <c r="E131" s="58"/>
      <c r="F131" s="58"/>
      <c r="G131" s="58"/>
      <c r="H131" s="58"/>
      <c r="I131" s="58">
        <v>1201</v>
      </c>
      <c r="J131" s="58"/>
      <c r="K131" s="58"/>
      <c r="L131" s="58"/>
      <c r="M131" s="58"/>
      <c r="N131" s="58"/>
      <c r="O131" s="59">
        <f>SUM(C131:N131)</f>
        <v>1556</v>
      </c>
    </row>
    <row r="132" spans="1:15" ht="14.25" thickBot="1">
      <c r="A132" s="326" t="s">
        <v>188</v>
      </c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7"/>
      <c r="N132" s="328"/>
      <c r="O132" s="327"/>
    </row>
    <row r="133" spans="1:15" s="255" customFormat="1" ht="14.25" customHeight="1" thickBot="1">
      <c r="A133" s="323" t="s">
        <v>204</v>
      </c>
      <c r="B133" s="251" t="s">
        <v>115</v>
      </c>
      <c r="C133" s="266">
        <f aca="true" t="shared" si="36" ref="C133:O133">C134+C141+C144+C147+C152</f>
        <v>1309</v>
      </c>
      <c r="D133" s="266">
        <f t="shared" si="36"/>
        <v>1751</v>
      </c>
      <c r="E133" s="266">
        <f t="shared" si="36"/>
        <v>1404</v>
      </c>
      <c r="F133" s="266">
        <f t="shared" si="36"/>
        <v>1246</v>
      </c>
      <c r="G133" s="266">
        <f t="shared" si="36"/>
        <v>844</v>
      </c>
      <c r="H133" s="266">
        <f t="shared" si="36"/>
        <v>1100</v>
      </c>
      <c r="I133" s="266">
        <f t="shared" si="36"/>
        <v>1820</v>
      </c>
      <c r="J133" s="266">
        <f t="shared" si="36"/>
        <v>1135</v>
      </c>
      <c r="K133" s="266">
        <f t="shared" si="36"/>
        <v>1939</v>
      </c>
      <c r="L133" s="266">
        <f t="shared" si="36"/>
        <v>1121</v>
      </c>
      <c r="M133" s="266">
        <f t="shared" si="36"/>
        <v>1412</v>
      </c>
      <c r="N133" s="266">
        <f t="shared" si="36"/>
        <v>1195</v>
      </c>
      <c r="O133" s="266">
        <f t="shared" si="36"/>
        <v>16276</v>
      </c>
    </row>
    <row r="134" spans="1:15" ht="13.5" customHeight="1" thickBot="1">
      <c r="A134" s="324"/>
      <c r="B134" s="29" t="s">
        <v>129</v>
      </c>
      <c r="C134" s="55">
        <f aca="true" t="shared" si="37" ref="C134:N134">SUM(C135:C140)</f>
        <v>239</v>
      </c>
      <c r="D134" s="55">
        <f t="shared" si="37"/>
        <v>328</v>
      </c>
      <c r="E134" s="55">
        <f t="shared" si="37"/>
        <v>366</v>
      </c>
      <c r="F134" s="55">
        <f t="shared" si="37"/>
        <v>119</v>
      </c>
      <c r="G134" s="55">
        <f t="shared" si="37"/>
        <v>170</v>
      </c>
      <c r="H134" s="55">
        <f t="shared" si="37"/>
        <v>406</v>
      </c>
      <c r="I134" s="55">
        <f t="shared" si="37"/>
        <v>312</v>
      </c>
      <c r="J134" s="55">
        <f t="shared" si="37"/>
        <v>229</v>
      </c>
      <c r="K134" s="55">
        <f t="shared" si="37"/>
        <v>378</v>
      </c>
      <c r="L134" s="55">
        <f t="shared" si="37"/>
        <v>403</v>
      </c>
      <c r="M134" s="55">
        <f t="shared" si="37"/>
        <v>339</v>
      </c>
      <c r="N134" s="55">
        <f t="shared" si="37"/>
        <v>180</v>
      </c>
      <c r="O134" s="55">
        <f aca="true" t="shared" si="38" ref="O134:O161">SUM(C134:N134)</f>
        <v>3469</v>
      </c>
    </row>
    <row r="135" spans="1:15" ht="12.75">
      <c r="A135" s="324"/>
      <c r="B135" s="265" t="s">
        <v>62</v>
      </c>
      <c r="C135" s="56">
        <v>239</v>
      </c>
      <c r="D135" s="56">
        <v>198</v>
      </c>
      <c r="E135" s="56">
        <v>366</v>
      </c>
      <c r="F135" s="56">
        <v>119</v>
      </c>
      <c r="G135" s="56">
        <v>140</v>
      </c>
      <c r="H135" s="56">
        <v>307</v>
      </c>
      <c r="I135" s="56">
        <v>251</v>
      </c>
      <c r="J135" s="56">
        <v>198</v>
      </c>
      <c r="K135" s="56">
        <v>317</v>
      </c>
      <c r="L135" s="56">
        <v>297</v>
      </c>
      <c r="M135" s="56">
        <v>310</v>
      </c>
      <c r="N135" s="56">
        <v>180</v>
      </c>
      <c r="O135" s="57">
        <f t="shared" si="38"/>
        <v>2922</v>
      </c>
    </row>
    <row r="136" spans="1:15" ht="12.75">
      <c r="A136" s="324"/>
      <c r="B136" s="108" t="s">
        <v>206</v>
      </c>
      <c r="C136" s="58"/>
      <c r="D136" s="58">
        <v>72</v>
      </c>
      <c r="E136" s="58"/>
      <c r="F136" s="58"/>
      <c r="G136" s="58"/>
      <c r="H136" s="58">
        <v>99</v>
      </c>
      <c r="I136" s="58">
        <v>61</v>
      </c>
      <c r="J136" s="58">
        <v>31</v>
      </c>
      <c r="K136" s="58">
        <v>61</v>
      </c>
      <c r="L136" s="58"/>
      <c r="M136" s="58"/>
      <c r="N136" s="58"/>
      <c r="O136" s="59">
        <f t="shared" si="38"/>
        <v>324</v>
      </c>
    </row>
    <row r="137" spans="1:15" ht="12.75">
      <c r="A137" s="324"/>
      <c r="B137" s="108" t="s">
        <v>72</v>
      </c>
      <c r="C137" s="58"/>
      <c r="D137" s="58">
        <v>58</v>
      </c>
      <c r="E137" s="58"/>
      <c r="F137" s="58"/>
      <c r="G137" s="58">
        <v>30</v>
      </c>
      <c r="H137" s="58"/>
      <c r="I137" s="58"/>
      <c r="J137" s="58"/>
      <c r="K137" s="58"/>
      <c r="L137" s="58"/>
      <c r="M137" s="58"/>
      <c r="N137" s="58"/>
      <c r="O137" s="59">
        <f t="shared" si="38"/>
        <v>88</v>
      </c>
    </row>
    <row r="138" spans="1:15" ht="12.75">
      <c r="A138" s="324"/>
      <c r="B138" s="108" t="s">
        <v>52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>
        <v>67</v>
      </c>
      <c r="M138" s="58"/>
      <c r="N138" s="58"/>
      <c r="O138" s="59">
        <f t="shared" si="38"/>
        <v>67</v>
      </c>
    </row>
    <row r="139" spans="1:15" ht="12.75">
      <c r="A139" s="324"/>
      <c r="B139" s="108" t="s">
        <v>68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>
        <v>39</v>
      </c>
      <c r="M139" s="58"/>
      <c r="N139" s="58"/>
      <c r="O139" s="59">
        <f t="shared" si="38"/>
        <v>39</v>
      </c>
    </row>
    <row r="140" spans="1:15" ht="13.5" thickBot="1">
      <c r="A140" s="324"/>
      <c r="B140" s="258" t="s">
        <v>207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>
        <v>29</v>
      </c>
      <c r="N140" s="60"/>
      <c r="O140" s="61">
        <f t="shared" si="38"/>
        <v>29</v>
      </c>
    </row>
    <row r="141" spans="1:15" ht="13.5" thickBot="1">
      <c r="A141" s="324"/>
      <c r="B141" s="29" t="s">
        <v>130</v>
      </c>
      <c r="C141" s="55">
        <f aca="true" t="shared" si="39" ref="C141:N141">SUM(C142:C143)</f>
        <v>0</v>
      </c>
      <c r="D141" s="55">
        <f t="shared" si="39"/>
        <v>0</v>
      </c>
      <c r="E141" s="55">
        <f t="shared" si="39"/>
        <v>0</v>
      </c>
      <c r="F141" s="55">
        <f t="shared" si="39"/>
        <v>0</v>
      </c>
      <c r="G141" s="55">
        <f t="shared" si="39"/>
        <v>0</v>
      </c>
      <c r="H141" s="55">
        <f t="shared" si="39"/>
        <v>0</v>
      </c>
      <c r="I141" s="55">
        <f t="shared" si="39"/>
        <v>96</v>
      </c>
      <c r="J141" s="55">
        <f t="shared" si="39"/>
        <v>33</v>
      </c>
      <c r="K141" s="55">
        <f t="shared" si="39"/>
        <v>0</v>
      </c>
      <c r="L141" s="55">
        <f t="shared" si="39"/>
        <v>0</v>
      </c>
      <c r="M141" s="55">
        <f t="shared" si="39"/>
        <v>0</v>
      </c>
      <c r="N141" s="55">
        <f t="shared" si="39"/>
        <v>0</v>
      </c>
      <c r="O141" s="55">
        <f t="shared" si="38"/>
        <v>129</v>
      </c>
    </row>
    <row r="142" spans="1:15" ht="12.75">
      <c r="A142" s="324"/>
      <c r="B142" s="259" t="s">
        <v>220</v>
      </c>
      <c r="C142" s="58"/>
      <c r="D142" s="58"/>
      <c r="E142" s="58"/>
      <c r="F142" s="58"/>
      <c r="G142" s="58"/>
      <c r="H142" s="58"/>
      <c r="I142" s="58">
        <v>96</v>
      </c>
      <c r="J142" s="58"/>
      <c r="K142" s="58"/>
      <c r="L142" s="58"/>
      <c r="M142" s="58"/>
      <c r="N142" s="58"/>
      <c r="O142" s="59">
        <f t="shared" si="38"/>
        <v>96</v>
      </c>
    </row>
    <row r="143" spans="1:15" ht="13.5" thickBot="1">
      <c r="A143" s="324"/>
      <c r="B143" s="259" t="s">
        <v>217</v>
      </c>
      <c r="C143" s="58"/>
      <c r="D143" s="58"/>
      <c r="E143" s="58"/>
      <c r="F143" s="58"/>
      <c r="G143" s="58"/>
      <c r="H143" s="58"/>
      <c r="I143" s="58"/>
      <c r="J143" s="58">
        <v>33</v>
      </c>
      <c r="K143" s="58"/>
      <c r="L143" s="58"/>
      <c r="M143" s="58"/>
      <c r="N143" s="58"/>
      <c r="O143" s="59">
        <f t="shared" si="38"/>
        <v>33</v>
      </c>
    </row>
    <row r="144" spans="1:15" ht="13.5" thickBot="1">
      <c r="A144" s="324"/>
      <c r="B144" s="252" t="s">
        <v>131</v>
      </c>
      <c r="C144" s="55">
        <f aca="true" t="shared" si="40" ref="C144:N144">SUM(C145:C146)</f>
        <v>0</v>
      </c>
      <c r="D144" s="55">
        <f t="shared" si="40"/>
        <v>0</v>
      </c>
      <c r="E144" s="55">
        <f t="shared" si="40"/>
        <v>0</v>
      </c>
      <c r="F144" s="55">
        <f t="shared" si="40"/>
        <v>0</v>
      </c>
      <c r="G144" s="55">
        <f t="shared" si="40"/>
        <v>0</v>
      </c>
      <c r="H144" s="55">
        <f t="shared" si="40"/>
        <v>0</v>
      </c>
      <c r="I144" s="55">
        <f t="shared" si="40"/>
        <v>25</v>
      </c>
      <c r="J144" s="55">
        <f t="shared" si="40"/>
        <v>39</v>
      </c>
      <c r="K144" s="55">
        <f t="shared" si="40"/>
        <v>0</v>
      </c>
      <c r="L144" s="55">
        <f t="shared" si="40"/>
        <v>0</v>
      </c>
      <c r="M144" s="55">
        <f t="shared" si="40"/>
        <v>40</v>
      </c>
      <c r="N144" s="55">
        <f t="shared" si="40"/>
        <v>0</v>
      </c>
      <c r="O144" s="55">
        <f t="shared" si="38"/>
        <v>104</v>
      </c>
    </row>
    <row r="145" spans="1:15" ht="12.75">
      <c r="A145" s="324"/>
      <c r="B145" s="34" t="s">
        <v>27</v>
      </c>
      <c r="C145" s="58"/>
      <c r="D145" s="58"/>
      <c r="E145" s="58"/>
      <c r="F145" s="58"/>
      <c r="G145" s="58"/>
      <c r="H145" s="58"/>
      <c r="I145" s="58"/>
      <c r="J145" s="58">
        <v>39</v>
      </c>
      <c r="K145" s="58"/>
      <c r="L145" s="58"/>
      <c r="M145" s="58">
        <v>40</v>
      </c>
      <c r="N145" s="58"/>
      <c r="O145" s="59">
        <f t="shared" si="38"/>
        <v>79</v>
      </c>
    </row>
    <row r="146" spans="1:15" ht="13.5" thickBot="1">
      <c r="A146" s="324"/>
      <c r="B146" s="34" t="s">
        <v>45</v>
      </c>
      <c r="C146" s="58"/>
      <c r="D146" s="58"/>
      <c r="E146" s="58"/>
      <c r="F146" s="58"/>
      <c r="G146" s="58"/>
      <c r="H146" s="58"/>
      <c r="I146" s="58">
        <v>25</v>
      </c>
      <c r="J146" s="58"/>
      <c r="K146" s="58"/>
      <c r="L146" s="58"/>
      <c r="M146" s="58"/>
      <c r="N146" s="58"/>
      <c r="O146" s="59">
        <f t="shared" si="38"/>
        <v>25</v>
      </c>
    </row>
    <row r="147" spans="1:15" ht="13.5" thickBot="1">
      <c r="A147" s="324"/>
      <c r="B147" s="262" t="s">
        <v>212</v>
      </c>
      <c r="C147" s="55">
        <f aca="true" t="shared" si="41" ref="C147:N147">SUM(C148:C151)</f>
        <v>610</v>
      </c>
      <c r="D147" s="55">
        <f t="shared" si="41"/>
        <v>1083</v>
      </c>
      <c r="E147" s="55">
        <f t="shared" si="41"/>
        <v>221</v>
      </c>
      <c r="F147" s="55">
        <f t="shared" si="41"/>
        <v>574</v>
      </c>
      <c r="G147" s="55">
        <f t="shared" si="41"/>
        <v>373</v>
      </c>
      <c r="H147" s="55">
        <f t="shared" si="41"/>
        <v>291</v>
      </c>
      <c r="I147" s="55">
        <f t="shared" si="41"/>
        <v>597</v>
      </c>
      <c r="J147" s="55">
        <f t="shared" si="41"/>
        <v>369</v>
      </c>
      <c r="K147" s="55">
        <f t="shared" si="41"/>
        <v>740</v>
      </c>
      <c r="L147" s="55">
        <f t="shared" si="41"/>
        <v>354</v>
      </c>
      <c r="M147" s="55">
        <f t="shared" si="41"/>
        <v>774</v>
      </c>
      <c r="N147" s="55">
        <f t="shared" si="41"/>
        <v>492</v>
      </c>
      <c r="O147" s="55">
        <f t="shared" si="38"/>
        <v>6478</v>
      </c>
    </row>
    <row r="148" spans="1:15" ht="12.75">
      <c r="A148" s="324"/>
      <c r="B148" s="263" t="s">
        <v>70</v>
      </c>
      <c r="C148" s="56">
        <v>287</v>
      </c>
      <c r="D148" s="56">
        <v>441</v>
      </c>
      <c r="E148" s="56">
        <v>188</v>
      </c>
      <c r="F148" s="56">
        <v>241</v>
      </c>
      <c r="G148" s="56">
        <v>337</v>
      </c>
      <c r="H148" s="56">
        <v>65</v>
      </c>
      <c r="I148" s="56">
        <v>317</v>
      </c>
      <c r="J148" s="56">
        <v>369</v>
      </c>
      <c r="K148" s="56">
        <v>175</v>
      </c>
      <c r="L148" s="56">
        <v>183</v>
      </c>
      <c r="M148" s="56">
        <v>425</v>
      </c>
      <c r="N148" s="56">
        <v>195</v>
      </c>
      <c r="O148" s="57">
        <f t="shared" si="38"/>
        <v>3223</v>
      </c>
    </row>
    <row r="149" spans="1:15" ht="12.75">
      <c r="A149" s="324"/>
      <c r="B149" s="34" t="s">
        <v>42</v>
      </c>
      <c r="C149" s="58">
        <v>244</v>
      </c>
      <c r="D149" s="58">
        <v>642</v>
      </c>
      <c r="E149" s="58">
        <v>33</v>
      </c>
      <c r="F149" s="58">
        <v>246</v>
      </c>
      <c r="G149" s="58">
        <v>36</v>
      </c>
      <c r="H149" s="58">
        <v>226</v>
      </c>
      <c r="I149" s="58">
        <v>280</v>
      </c>
      <c r="J149" s="58"/>
      <c r="K149" s="58">
        <v>565</v>
      </c>
      <c r="L149" s="58">
        <v>171</v>
      </c>
      <c r="M149" s="58">
        <v>219</v>
      </c>
      <c r="N149" s="58">
        <v>297</v>
      </c>
      <c r="O149" s="59">
        <f t="shared" si="38"/>
        <v>2959</v>
      </c>
    </row>
    <row r="150" spans="1:15" ht="12.75">
      <c r="A150" s="324"/>
      <c r="B150" s="34" t="s">
        <v>221</v>
      </c>
      <c r="C150" s="58">
        <v>79</v>
      </c>
      <c r="D150" s="58"/>
      <c r="E150" s="58"/>
      <c r="F150" s="58"/>
      <c r="G150" s="58"/>
      <c r="H150" s="58"/>
      <c r="I150" s="58"/>
      <c r="J150" s="58"/>
      <c r="K150" s="58"/>
      <c r="L150" s="58"/>
      <c r="M150" s="58">
        <v>130</v>
      </c>
      <c r="N150" s="58"/>
      <c r="O150" s="59">
        <f t="shared" si="38"/>
        <v>209</v>
      </c>
    </row>
    <row r="151" spans="1:15" ht="13.5" thickBot="1">
      <c r="A151" s="324"/>
      <c r="B151" s="34" t="s">
        <v>25</v>
      </c>
      <c r="C151" s="58"/>
      <c r="D151" s="58"/>
      <c r="E151" s="58"/>
      <c r="F151" s="58">
        <v>87</v>
      </c>
      <c r="G151" s="58"/>
      <c r="H151" s="58"/>
      <c r="I151" s="58"/>
      <c r="J151" s="58"/>
      <c r="K151" s="58"/>
      <c r="L151" s="58"/>
      <c r="M151" s="58"/>
      <c r="N151" s="58"/>
      <c r="O151" s="59">
        <f t="shared" si="38"/>
        <v>87</v>
      </c>
    </row>
    <row r="152" spans="1:15" ht="13.5" thickBot="1">
      <c r="A152" s="324"/>
      <c r="B152" s="253" t="s">
        <v>133</v>
      </c>
      <c r="C152" s="55">
        <f aca="true" t="shared" si="42" ref="C152:N152">SUM(C153:C161)</f>
        <v>460</v>
      </c>
      <c r="D152" s="55">
        <f t="shared" si="42"/>
        <v>340</v>
      </c>
      <c r="E152" s="55">
        <f t="shared" si="42"/>
        <v>817</v>
      </c>
      <c r="F152" s="55">
        <f t="shared" si="42"/>
        <v>553</v>
      </c>
      <c r="G152" s="55">
        <f t="shared" si="42"/>
        <v>301</v>
      </c>
      <c r="H152" s="55">
        <f t="shared" si="42"/>
        <v>403</v>
      </c>
      <c r="I152" s="55">
        <f t="shared" si="42"/>
        <v>790</v>
      </c>
      <c r="J152" s="55">
        <f t="shared" si="42"/>
        <v>465</v>
      </c>
      <c r="K152" s="55">
        <f t="shared" si="42"/>
        <v>821</v>
      </c>
      <c r="L152" s="55">
        <f t="shared" si="42"/>
        <v>364</v>
      </c>
      <c r="M152" s="55">
        <f t="shared" si="42"/>
        <v>259</v>
      </c>
      <c r="N152" s="55">
        <f t="shared" si="42"/>
        <v>523</v>
      </c>
      <c r="O152" s="55">
        <f t="shared" si="38"/>
        <v>6096</v>
      </c>
    </row>
    <row r="153" spans="1:15" ht="12.75">
      <c r="A153" s="324"/>
      <c r="B153" s="263" t="s">
        <v>34</v>
      </c>
      <c r="C153" s="56">
        <v>148</v>
      </c>
      <c r="D153" s="56">
        <v>160</v>
      </c>
      <c r="E153" s="56">
        <v>471</v>
      </c>
      <c r="F153" s="56">
        <v>205</v>
      </c>
      <c r="G153" s="56"/>
      <c r="H153" s="56"/>
      <c r="I153" s="56">
        <v>468</v>
      </c>
      <c r="J153" s="56">
        <v>338</v>
      </c>
      <c r="K153" s="56">
        <v>482</v>
      </c>
      <c r="L153" s="56">
        <v>218</v>
      </c>
      <c r="M153" s="56">
        <v>87</v>
      </c>
      <c r="N153" s="56">
        <v>28</v>
      </c>
      <c r="O153" s="57">
        <f t="shared" si="38"/>
        <v>2605</v>
      </c>
    </row>
    <row r="154" spans="1:15" ht="12.75">
      <c r="A154" s="324"/>
      <c r="B154" s="34" t="s">
        <v>28</v>
      </c>
      <c r="C154" s="58">
        <v>121</v>
      </c>
      <c r="D154" s="58">
        <v>122</v>
      </c>
      <c r="E154" s="58">
        <v>51</v>
      </c>
      <c r="F154" s="58">
        <v>177</v>
      </c>
      <c r="G154" s="58">
        <v>134</v>
      </c>
      <c r="H154" s="58">
        <v>113</v>
      </c>
      <c r="I154" s="58">
        <v>264</v>
      </c>
      <c r="J154" s="58">
        <v>102</v>
      </c>
      <c r="K154" s="58">
        <v>169</v>
      </c>
      <c r="L154" s="58">
        <v>101</v>
      </c>
      <c r="M154" s="58">
        <v>172</v>
      </c>
      <c r="N154" s="58">
        <v>112</v>
      </c>
      <c r="O154" s="59">
        <f t="shared" si="38"/>
        <v>1638</v>
      </c>
    </row>
    <row r="155" spans="1:15" ht="12.75">
      <c r="A155" s="324"/>
      <c r="B155" s="34" t="s">
        <v>26</v>
      </c>
      <c r="C155" s="58">
        <v>114</v>
      </c>
      <c r="D155" s="58"/>
      <c r="E155" s="58">
        <v>103</v>
      </c>
      <c r="F155" s="58"/>
      <c r="G155" s="58"/>
      <c r="H155" s="58">
        <v>171</v>
      </c>
      <c r="I155" s="58"/>
      <c r="J155" s="58">
        <v>25</v>
      </c>
      <c r="K155" s="58">
        <v>97</v>
      </c>
      <c r="L155" s="58"/>
      <c r="M155" s="58"/>
      <c r="N155" s="58">
        <v>275</v>
      </c>
      <c r="O155" s="59">
        <f t="shared" si="38"/>
        <v>785</v>
      </c>
    </row>
    <row r="156" spans="1:15" ht="12.75">
      <c r="A156" s="324"/>
      <c r="B156" s="34" t="s">
        <v>24</v>
      </c>
      <c r="C156" s="58">
        <v>77</v>
      </c>
      <c r="D156" s="58"/>
      <c r="E156" s="58">
        <v>60</v>
      </c>
      <c r="F156" s="58">
        <v>64</v>
      </c>
      <c r="G156" s="58">
        <v>44</v>
      </c>
      <c r="H156" s="58">
        <v>77</v>
      </c>
      <c r="I156" s="58"/>
      <c r="J156" s="58"/>
      <c r="K156" s="58">
        <v>73</v>
      </c>
      <c r="L156" s="58">
        <v>45</v>
      </c>
      <c r="M156" s="58"/>
      <c r="N156" s="58"/>
      <c r="O156" s="59">
        <f t="shared" si="38"/>
        <v>440</v>
      </c>
    </row>
    <row r="157" spans="1:15" ht="12.75">
      <c r="A157" s="324"/>
      <c r="B157" s="34" t="s">
        <v>38</v>
      </c>
      <c r="C157" s="58"/>
      <c r="D157" s="58"/>
      <c r="E157" s="58"/>
      <c r="F157" s="58">
        <v>107</v>
      </c>
      <c r="G157" s="58">
        <v>50</v>
      </c>
      <c r="H157" s="58"/>
      <c r="I157" s="58"/>
      <c r="J157" s="58"/>
      <c r="K157" s="58"/>
      <c r="L157" s="58"/>
      <c r="M157" s="58"/>
      <c r="N157" s="58">
        <v>81</v>
      </c>
      <c r="O157" s="59">
        <f t="shared" si="38"/>
        <v>238</v>
      </c>
    </row>
    <row r="158" spans="1:15" ht="12.75">
      <c r="A158" s="324"/>
      <c r="B158" s="34" t="s">
        <v>29</v>
      </c>
      <c r="C158" s="58"/>
      <c r="D158" s="58"/>
      <c r="E158" s="58">
        <v>132</v>
      </c>
      <c r="F158" s="58"/>
      <c r="G158" s="58"/>
      <c r="H158" s="58">
        <v>42</v>
      </c>
      <c r="I158" s="58"/>
      <c r="J158" s="58"/>
      <c r="K158" s="58"/>
      <c r="L158" s="58"/>
      <c r="M158" s="58"/>
      <c r="N158" s="58"/>
      <c r="O158" s="59">
        <f t="shared" si="38"/>
        <v>174</v>
      </c>
    </row>
    <row r="159" spans="1:15" ht="12.75">
      <c r="A159" s="324"/>
      <c r="B159" s="34" t="s">
        <v>33</v>
      </c>
      <c r="C159" s="58"/>
      <c r="D159" s="58"/>
      <c r="E159" s="58"/>
      <c r="F159" s="58"/>
      <c r="G159" s="58"/>
      <c r="H159" s="58"/>
      <c r="I159" s="58">
        <v>58</v>
      </c>
      <c r="J159" s="58"/>
      <c r="K159" s="58"/>
      <c r="L159" s="58"/>
      <c r="M159" s="58"/>
      <c r="N159" s="58">
        <v>27</v>
      </c>
      <c r="O159" s="59">
        <f t="shared" si="38"/>
        <v>85</v>
      </c>
    </row>
    <row r="160" spans="1:15" ht="12.75">
      <c r="A160" s="324"/>
      <c r="B160" s="34" t="s">
        <v>85</v>
      </c>
      <c r="C160" s="58"/>
      <c r="D160" s="58"/>
      <c r="E160" s="58"/>
      <c r="F160" s="58"/>
      <c r="G160" s="58">
        <v>73</v>
      </c>
      <c r="H160" s="58"/>
      <c r="I160" s="58"/>
      <c r="J160" s="58"/>
      <c r="K160" s="58"/>
      <c r="L160" s="58"/>
      <c r="M160" s="58"/>
      <c r="N160" s="58"/>
      <c r="O160" s="59">
        <f t="shared" si="38"/>
        <v>73</v>
      </c>
    </row>
    <row r="161" spans="1:15" ht="13.5" thickBot="1">
      <c r="A161" s="324"/>
      <c r="B161" s="34" t="s">
        <v>36</v>
      </c>
      <c r="C161" s="58"/>
      <c r="D161" s="58">
        <v>58</v>
      </c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>
        <f t="shared" si="38"/>
        <v>58</v>
      </c>
    </row>
    <row r="162" spans="1:15" ht="14.25" thickBot="1">
      <c r="A162" s="326" t="s">
        <v>189</v>
      </c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7"/>
      <c r="N162" s="328"/>
      <c r="O162" s="327"/>
    </row>
    <row r="163" spans="1:15" s="255" customFormat="1" ht="14.25" customHeight="1" thickBot="1">
      <c r="A163" s="323" t="s">
        <v>204</v>
      </c>
      <c r="B163" s="251" t="s">
        <v>115</v>
      </c>
      <c r="C163" s="266">
        <f aca="true" t="shared" si="43" ref="C163:O163">C164+C173+C182+C184</f>
        <v>1115</v>
      </c>
      <c r="D163" s="266">
        <f t="shared" si="43"/>
        <v>1118</v>
      </c>
      <c r="E163" s="266">
        <f t="shared" si="43"/>
        <v>1387</v>
      </c>
      <c r="F163" s="266">
        <f t="shared" si="43"/>
        <v>2037</v>
      </c>
      <c r="G163" s="266">
        <f t="shared" si="43"/>
        <v>1564</v>
      </c>
      <c r="H163" s="266">
        <f t="shared" si="43"/>
        <v>852</v>
      </c>
      <c r="I163" s="266">
        <f t="shared" si="43"/>
        <v>971</v>
      </c>
      <c r="J163" s="266">
        <f t="shared" si="43"/>
        <v>1165</v>
      </c>
      <c r="K163" s="266">
        <f t="shared" si="43"/>
        <v>3343</v>
      </c>
      <c r="L163" s="266">
        <f t="shared" si="43"/>
        <v>1475</v>
      </c>
      <c r="M163" s="266">
        <f t="shared" si="43"/>
        <v>1782</v>
      </c>
      <c r="N163" s="266">
        <f t="shared" si="43"/>
        <v>1283</v>
      </c>
      <c r="O163" s="266">
        <f t="shared" si="43"/>
        <v>18092</v>
      </c>
    </row>
    <row r="164" spans="1:15" ht="13.5" customHeight="1" thickBot="1">
      <c r="A164" s="324"/>
      <c r="B164" s="29" t="s">
        <v>129</v>
      </c>
      <c r="C164" s="55">
        <f aca="true" t="shared" si="44" ref="C164:N164">SUM(C165:C172)</f>
        <v>896</v>
      </c>
      <c r="D164" s="55">
        <f t="shared" si="44"/>
        <v>996</v>
      </c>
      <c r="E164" s="55">
        <f t="shared" si="44"/>
        <v>1003</v>
      </c>
      <c r="F164" s="55">
        <f t="shared" si="44"/>
        <v>1649</v>
      </c>
      <c r="G164" s="55">
        <f t="shared" si="44"/>
        <v>1383</v>
      </c>
      <c r="H164" s="55">
        <f t="shared" si="44"/>
        <v>535</v>
      </c>
      <c r="I164" s="55">
        <f t="shared" si="44"/>
        <v>751</v>
      </c>
      <c r="J164" s="55">
        <f t="shared" si="44"/>
        <v>979</v>
      </c>
      <c r="K164" s="55">
        <f t="shared" si="44"/>
        <v>3178</v>
      </c>
      <c r="L164" s="55">
        <f t="shared" si="44"/>
        <v>1355</v>
      </c>
      <c r="M164" s="55">
        <f t="shared" si="44"/>
        <v>1609</v>
      </c>
      <c r="N164" s="55">
        <f t="shared" si="44"/>
        <v>1098</v>
      </c>
      <c r="O164" s="55">
        <f aca="true" t="shared" si="45" ref="O164:O186">SUM(C164:N164)</f>
        <v>15432</v>
      </c>
    </row>
    <row r="165" spans="1:15" ht="12.75">
      <c r="A165" s="324"/>
      <c r="B165" s="265" t="s">
        <v>207</v>
      </c>
      <c r="C165" s="56">
        <v>38</v>
      </c>
      <c r="D165" s="56">
        <v>532</v>
      </c>
      <c r="E165" s="56">
        <v>351</v>
      </c>
      <c r="F165" s="56">
        <v>146</v>
      </c>
      <c r="G165" s="56">
        <v>617</v>
      </c>
      <c r="H165" s="56">
        <v>162</v>
      </c>
      <c r="I165" s="56">
        <v>405</v>
      </c>
      <c r="J165" s="56">
        <v>402</v>
      </c>
      <c r="K165" s="56">
        <v>2161</v>
      </c>
      <c r="L165" s="56">
        <v>387</v>
      </c>
      <c r="M165" s="56">
        <v>928</v>
      </c>
      <c r="N165" s="56">
        <v>345</v>
      </c>
      <c r="O165" s="57">
        <f t="shared" si="45"/>
        <v>6474</v>
      </c>
    </row>
    <row r="166" spans="1:15" ht="12.75">
      <c r="A166" s="324"/>
      <c r="B166" s="108" t="s">
        <v>72</v>
      </c>
      <c r="C166" s="58">
        <v>217</v>
      </c>
      <c r="D166" s="58">
        <v>211</v>
      </c>
      <c r="E166" s="58">
        <v>335</v>
      </c>
      <c r="F166" s="58">
        <v>819</v>
      </c>
      <c r="G166" s="58">
        <v>177</v>
      </c>
      <c r="H166" s="58">
        <v>277</v>
      </c>
      <c r="I166" s="58">
        <v>47</v>
      </c>
      <c r="J166" s="58">
        <v>388</v>
      </c>
      <c r="K166" s="58">
        <v>566</v>
      </c>
      <c r="L166" s="58">
        <v>641</v>
      </c>
      <c r="M166" s="58">
        <v>329</v>
      </c>
      <c r="N166" s="58"/>
      <c r="O166" s="59">
        <f t="shared" si="45"/>
        <v>4007</v>
      </c>
    </row>
    <row r="167" spans="1:15" ht="12.75">
      <c r="A167" s="324"/>
      <c r="B167" s="108" t="s">
        <v>205</v>
      </c>
      <c r="C167" s="58"/>
      <c r="D167" s="58"/>
      <c r="E167" s="58"/>
      <c r="F167" s="58"/>
      <c r="G167" s="58">
        <v>98</v>
      </c>
      <c r="H167" s="58"/>
      <c r="I167" s="58">
        <v>102</v>
      </c>
      <c r="J167" s="58">
        <v>76</v>
      </c>
      <c r="K167" s="58">
        <v>100</v>
      </c>
      <c r="L167" s="58">
        <v>242</v>
      </c>
      <c r="M167" s="58">
        <v>242</v>
      </c>
      <c r="N167" s="58">
        <v>517</v>
      </c>
      <c r="O167" s="59">
        <f t="shared" si="45"/>
        <v>1377</v>
      </c>
    </row>
    <row r="168" spans="1:15" ht="12.75">
      <c r="A168" s="324"/>
      <c r="B168" s="109" t="s">
        <v>62</v>
      </c>
      <c r="C168" s="58">
        <v>46</v>
      </c>
      <c r="D168" s="58">
        <v>99</v>
      </c>
      <c r="E168" s="58">
        <v>118</v>
      </c>
      <c r="F168" s="58">
        <v>526</v>
      </c>
      <c r="G168" s="58">
        <v>173</v>
      </c>
      <c r="H168" s="58"/>
      <c r="I168" s="58">
        <v>35</v>
      </c>
      <c r="J168" s="58">
        <v>91</v>
      </c>
      <c r="K168" s="58">
        <v>52</v>
      </c>
      <c r="L168" s="58">
        <v>46</v>
      </c>
      <c r="M168" s="58">
        <v>49</v>
      </c>
      <c r="N168" s="58">
        <v>134</v>
      </c>
      <c r="O168" s="59">
        <f t="shared" si="45"/>
        <v>1369</v>
      </c>
    </row>
    <row r="169" spans="1:15" ht="12.75">
      <c r="A169" s="324"/>
      <c r="B169" s="106" t="s">
        <v>206</v>
      </c>
      <c r="C169" s="60">
        <v>595</v>
      </c>
      <c r="D169" s="60">
        <v>111</v>
      </c>
      <c r="E169" s="60">
        <v>199</v>
      </c>
      <c r="F169" s="60">
        <v>158</v>
      </c>
      <c r="G169" s="60"/>
      <c r="H169" s="60">
        <v>41</v>
      </c>
      <c r="I169" s="60">
        <v>38</v>
      </c>
      <c r="J169" s="60"/>
      <c r="K169" s="60">
        <v>24</v>
      </c>
      <c r="L169" s="60">
        <v>39</v>
      </c>
      <c r="M169" s="60">
        <v>61</v>
      </c>
      <c r="N169" s="60"/>
      <c r="O169" s="59">
        <f t="shared" si="45"/>
        <v>1266</v>
      </c>
    </row>
    <row r="170" spans="1:15" ht="12.75">
      <c r="A170" s="324"/>
      <c r="B170" s="106" t="s">
        <v>68</v>
      </c>
      <c r="C170" s="60"/>
      <c r="D170" s="60">
        <v>43</v>
      </c>
      <c r="E170" s="60"/>
      <c r="F170" s="60"/>
      <c r="G170" s="60">
        <v>318</v>
      </c>
      <c r="H170" s="60"/>
      <c r="I170" s="60">
        <v>124</v>
      </c>
      <c r="J170" s="60"/>
      <c r="K170" s="60">
        <v>275</v>
      </c>
      <c r="L170" s="60"/>
      <c r="M170" s="60"/>
      <c r="N170" s="60">
        <v>102</v>
      </c>
      <c r="O170" s="59">
        <f t="shared" si="45"/>
        <v>862</v>
      </c>
    </row>
    <row r="171" spans="1:15" ht="12.75">
      <c r="A171" s="324"/>
      <c r="B171" s="106" t="s">
        <v>87</v>
      </c>
      <c r="C171" s="60"/>
      <c r="D171" s="60"/>
      <c r="E171" s="60"/>
      <c r="F171" s="60"/>
      <c r="G171" s="60"/>
      <c r="H171" s="60">
        <v>30</v>
      </c>
      <c r="I171" s="60"/>
      <c r="J171" s="60">
        <v>22</v>
      </c>
      <c r="K171" s="60"/>
      <c r="L171" s="60"/>
      <c r="M171" s="60"/>
      <c r="N171" s="60"/>
      <c r="O171" s="61">
        <f t="shared" si="45"/>
        <v>52</v>
      </c>
    </row>
    <row r="172" spans="1:15" ht="13.5" thickBot="1">
      <c r="A172" s="324"/>
      <c r="B172" s="106" t="s">
        <v>222</v>
      </c>
      <c r="C172" s="60"/>
      <c r="D172" s="60"/>
      <c r="E172" s="60"/>
      <c r="F172" s="60"/>
      <c r="G172" s="60"/>
      <c r="H172" s="60">
        <v>25</v>
      </c>
      <c r="I172" s="60"/>
      <c r="J172" s="60"/>
      <c r="K172" s="60"/>
      <c r="L172" s="60"/>
      <c r="M172" s="60"/>
      <c r="N172" s="60"/>
      <c r="O172" s="61">
        <f t="shared" si="45"/>
        <v>25</v>
      </c>
    </row>
    <row r="173" spans="1:15" ht="13.5" thickBot="1">
      <c r="A173" s="324"/>
      <c r="B173" s="29" t="s">
        <v>130</v>
      </c>
      <c r="C173" s="55">
        <f aca="true" t="shared" si="46" ref="C173:N173">SUM(C174:C181)</f>
        <v>219</v>
      </c>
      <c r="D173" s="55">
        <f t="shared" si="46"/>
        <v>122</v>
      </c>
      <c r="E173" s="55">
        <f t="shared" si="46"/>
        <v>302</v>
      </c>
      <c r="F173" s="55">
        <f t="shared" si="46"/>
        <v>246</v>
      </c>
      <c r="G173" s="55">
        <f t="shared" si="46"/>
        <v>148</v>
      </c>
      <c r="H173" s="55">
        <f t="shared" si="46"/>
        <v>317</v>
      </c>
      <c r="I173" s="55">
        <f t="shared" si="46"/>
        <v>220</v>
      </c>
      <c r="J173" s="55">
        <f t="shared" si="46"/>
        <v>186</v>
      </c>
      <c r="K173" s="55">
        <f t="shared" si="46"/>
        <v>165</v>
      </c>
      <c r="L173" s="55">
        <f t="shared" si="46"/>
        <v>120</v>
      </c>
      <c r="M173" s="55">
        <f t="shared" si="46"/>
        <v>173</v>
      </c>
      <c r="N173" s="55">
        <f t="shared" si="46"/>
        <v>121</v>
      </c>
      <c r="O173" s="55">
        <f t="shared" si="45"/>
        <v>2339</v>
      </c>
    </row>
    <row r="174" spans="1:15" ht="12.75">
      <c r="A174" s="324"/>
      <c r="B174" s="107" t="s">
        <v>217</v>
      </c>
      <c r="C174" s="56">
        <v>96</v>
      </c>
      <c r="D174" s="56">
        <v>42</v>
      </c>
      <c r="E174" s="56">
        <v>81</v>
      </c>
      <c r="F174" s="56"/>
      <c r="G174" s="56">
        <v>71</v>
      </c>
      <c r="H174" s="56">
        <v>234</v>
      </c>
      <c r="I174" s="56">
        <v>165</v>
      </c>
      <c r="J174" s="56">
        <v>121</v>
      </c>
      <c r="K174" s="56"/>
      <c r="L174" s="56">
        <v>72</v>
      </c>
      <c r="M174" s="56">
        <v>90</v>
      </c>
      <c r="N174" s="56">
        <v>98</v>
      </c>
      <c r="O174" s="57">
        <f t="shared" si="45"/>
        <v>1070</v>
      </c>
    </row>
    <row r="175" spans="1:15" ht="12.75">
      <c r="A175" s="324"/>
      <c r="B175" s="107" t="s">
        <v>219</v>
      </c>
      <c r="C175" s="56"/>
      <c r="D175" s="56"/>
      <c r="E175" s="56">
        <v>76</v>
      </c>
      <c r="F175" s="56">
        <v>94</v>
      </c>
      <c r="G175" s="56"/>
      <c r="H175" s="56">
        <v>36</v>
      </c>
      <c r="I175" s="56"/>
      <c r="J175" s="56">
        <v>27</v>
      </c>
      <c r="K175" s="56">
        <v>115</v>
      </c>
      <c r="L175" s="56"/>
      <c r="M175" s="56">
        <v>39</v>
      </c>
      <c r="N175" s="56"/>
      <c r="O175" s="57">
        <f t="shared" si="45"/>
        <v>387</v>
      </c>
    </row>
    <row r="176" spans="1:15" ht="12.75">
      <c r="A176" s="324"/>
      <c r="B176" s="107" t="s">
        <v>211</v>
      </c>
      <c r="C176" s="56">
        <v>32</v>
      </c>
      <c r="D176" s="56">
        <v>40</v>
      </c>
      <c r="E176" s="56">
        <v>145</v>
      </c>
      <c r="F176" s="56">
        <v>99</v>
      </c>
      <c r="G176" s="56"/>
      <c r="H176" s="56">
        <v>47</v>
      </c>
      <c r="I176" s="56"/>
      <c r="J176" s="56"/>
      <c r="K176" s="56"/>
      <c r="L176" s="56"/>
      <c r="M176" s="56"/>
      <c r="N176" s="56"/>
      <c r="O176" s="57">
        <f t="shared" si="45"/>
        <v>363</v>
      </c>
    </row>
    <row r="177" spans="1:15" ht="12.75">
      <c r="A177" s="324"/>
      <c r="B177" s="108" t="s">
        <v>218</v>
      </c>
      <c r="C177" s="58"/>
      <c r="D177" s="58"/>
      <c r="E177" s="58"/>
      <c r="F177" s="58">
        <v>53</v>
      </c>
      <c r="G177" s="58"/>
      <c r="H177" s="58"/>
      <c r="I177" s="58"/>
      <c r="J177" s="58">
        <v>38</v>
      </c>
      <c r="K177" s="58"/>
      <c r="L177" s="58">
        <v>48</v>
      </c>
      <c r="M177" s="58">
        <v>44</v>
      </c>
      <c r="N177" s="58"/>
      <c r="O177" s="57">
        <f t="shared" si="45"/>
        <v>183</v>
      </c>
    </row>
    <row r="178" spans="1:15" ht="12.75">
      <c r="A178" s="324"/>
      <c r="B178" s="108" t="s">
        <v>223</v>
      </c>
      <c r="C178" s="58"/>
      <c r="D178" s="58"/>
      <c r="E178" s="58"/>
      <c r="F178" s="58"/>
      <c r="G178" s="58">
        <v>77</v>
      </c>
      <c r="H178" s="58"/>
      <c r="I178" s="58">
        <v>55</v>
      </c>
      <c r="J178" s="58"/>
      <c r="K178" s="58"/>
      <c r="L178" s="58"/>
      <c r="M178" s="58"/>
      <c r="N178" s="58">
        <v>23</v>
      </c>
      <c r="O178" s="57">
        <f t="shared" si="45"/>
        <v>155</v>
      </c>
    </row>
    <row r="179" spans="1:15" ht="12.75">
      <c r="A179" s="324"/>
      <c r="B179" s="108" t="s">
        <v>224</v>
      </c>
      <c r="C179" s="58">
        <v>51</v>
      </c>
      <c r="D179" s="58"/>
      <c r="E179" s="58"/>
      <c r="F179" s="58"/>
      <c r="G179" s="58"/>
      <c r="H179" s="58"/>
      <c r="I179" s="58"/>
      <c r="J179" s="58"/>
      <c r="K179" s="58">
        <v>50</v>
      </c>
      <c r="L179" s="58"/>
      <c r="M179" s="58"/>
      <c r="N179" s="58"/>
      <c r="O179" s="57">
        <f t="shared" si="45"/>
        <v>101</v>
      </c>
    </row>
    <row r="180" spans="1:15" ht="12.75">
      <c r="A180" s="324"/>
      <c r="B180" s="108" t="s">
        <v>209</v>
      </c>
      <c r="C180" s="58">
        <v>40</v>
      </c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7">
        <f t="shared" si="45"/>
        <v>40</v>
      </c>
    </row>
    <row r="181" spans="1:15" ht="13.5" thickBot="1">
      <c r="A181" s="324"/>
      <c r="B181" s="259" t="s">
        <v>225</v>
      </c>
      <c r="C181" s="58"/>
      <c r="D181" s="58">
        <v>40</v>
      </c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7">
        <f t="shared" si="45"/>
        <v>40</v>
      </c>
    </row>
    <row r="182" spans="1:15" ht="13.5" thickBot="1">
      <c r="A182" s="324"/>
      <c r="B182" s="262" t="s">
        <v>212</v>
      </c>
      <c r="C182" s="55">
        <f aca="true" t="shared" si="47" ref="C182:N182">SUM(C183:C183)</f>
        <v>0</v>
      </c>
      <c r="D182" s="55">
        <f t="shared" si="47"/>
        <v>0</v>
      </c>
      <c r="E182" s="55">
        <f t="shared" si="47"/>
        <v>82</v>
      </c>
      <c r="F182" s="55">
        <f t="shared" si="47"/>
        <v>142</v>
      </c>
      <c r="G182" s="55">
        <f t="shared" si="47"/>
        <v>0</v>
      </c>
      <c r="H182" s="55">
        <f t="shared" si="47"/>
        <v>0</v>
      </c>
      <c r="I182" s="55">
        <f t="shared" si="47"/>
        <v>0</v>
      </c>
      <c r="J182" s="55">
        <f t="shared" si="47"/>
        <v>0</v>
      </c>
      <c r="K182" s="55">
        <f t="shared" si="47"/>
        <v>0</v>
      </c>
      <c r="L182" s="55">
        <f t="shared" si="47"/>
        <v>0</v>
      </c>
      <c r="M182" s="55">
        <f t="shared" si="47"/>
        <v>0</v>
      </c>
      <c r="N182" s="55">
        <f t="shared" si="47"/>
        <v>0</v>
      </c>
      <c r="O182" s="55">
        <f t="shared" si="45"/>
        <v>224</v>
      </c>
    </row>
    <row r="183" spans="1:15" ht="13.5" thickBot="1">
      <c r="A183" s="324"/>
      <c r="B183" s="34" t="s">
        <v>82</v>
      </c>
      <c r="C183" s="58"/>
      <c r="D183" s="58"/>
      <c r="E183" s="58">
        <v>82</v>
      </c>
      <c r="F183" s="58">
        <v>142</v>
      </c>
      <c r="G183" s="58"/>
      <c r="H183" s="58"/>
      <c r="I183" s="58"/>
      <c r="J183" s="58"/>
      <c r="K183" s="58"/>
      <c r="L183" s="58"/>
      <c r="M183" s="58"/>
      <c r="N183" s="58"/>
      <c r="O183" s="59">
        <f t="shared" si="45"/>
        <v>224</v>
      </c>
    </row>
    <row r="184" spans="1:15" ht="13.5" thickBot="1">
      <c r="A184" s="324"/>
      <c r="B184" s="253" t="s">
        <v>133</v>
      </c>
      <c r="C184" s="55">
        <f aca="true" t="shared" si="48" ref="C184:N184">SUM(C185:C186)</f>
        <v>0</v>
      </c>
      <c r="D184" s="55">
        <f t="shared" si="48"/>
        <v>0</v>
      </c>
      <c r="E184" s="55">
        <f t="shared" si="48"/>
        <v>0</v>
      </c>
      <c r="F184" s="55">
        <f t="shared" si="48"/>
        <v>0</v>
      </c>
      <c r="G184" s="55">
        <f t="shared" si="48"/>
        <v>33</v>
      </c>
      <c r="H184" s="55">
        <f t="shared" si="48"/>
        <v>0</v>
      </c>
      <c r="I184" s="55">
        <f t="shared" si="48"/>
        <v>0</v>
      </c>
      <c r="J184" s="55">
        <f t="shared" si="48"/>
        <v>0</v>
      </c>
      <c r="K184" s="55">
        <f t="shared" si="48"/>
        <v>0</v>
      </c>
      <c r="L184" s="55">
        <f t="shared" si="48"/>
        <v>0</v>
      </c>
      <c r="M184" s="55">
        <f t="shared" si="48"/>
        <v>0</v>
      </c>
      <c r="N184" s="55">
        <f t="shared" si="48"/>
        <v>64</v>
      </c>
      <c r="O184" s="55">
        <f t="shared" si="45"/>
        <v>97</v>
      </c>
    </row>
    <row r="185" spans="1:15" ht="12.75">
      <c r="A185" s="324"/>
      <c r="B185" s="263" t="s">
        <v>65</v>
      </c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>
        <v>64</v>
      </c>
      <c r="O185" s="57">
        <f t="shared" si="45"/>
        <v>64</v>
      </c>
    </row>
    <row r="186" spans="1:15" ht="13.5" thickBot="1">
      <c r="A186" s="324"/>
      <c r="B186" s="34" t="s">
        <v>26</v>
      </c>
      <c r="C186" s="58"/>
      <c r="D186" s="58"/>
      <c r="E186" s="58"/>
      <c r="F186" s="58"/>
      <c r="G186" s="58">
        <v>33</v>
      </c>
      <c r="H186" s="58"/>
      <c r="I186" s="58"/>
      <c r="J186" s="58"/>
      <c r="K186" s="58"/>
      <c r="L186" s="58"/>
      <c r="M186" s="58"/>
      <c r="N186" s="58"/>
      <c r="O186" s="59">
        <f t="shared" si="45"/>
        <v>33</v>
      </c>
    </row>
    <row r="187" spans="1:15" ht="14.25" thickBot="1">
      <c r="A187" s="326" t="s">
        <v>190</v>
      </c>
      <c r="B187" s="326"/>
      <c r="C187" s="326"/>
      <c r="D187" s="326"/>
      <c r="E187" s="326"/>
      <c r="F187" s="326"/>
      <c r="G187" s="326"/>
      <c r="H187" s="326"/>
      <c r="I187" s="326"/>
      <c r="J187" s="326"/>
      <c r="K187" s="326"/>
      <c r="L187" s="326"/>
      <c r="M187" s="326"/>
      <c r="N187" s="326"/>
      <c r="O187" s="326"/>
    </row>
    <row r="188" spans="1:15" s="255" customFormat="1" ht="13.5" thickBot="1">
      <c r="A188" s="323" t="s">
        <v>204</v>
      </c>
      <c r="B188" s="251" t="s">
        <v>115</v>
      </c>
      <c r="C188" s="254">
        <f aca="true" t="shared" si="49" ref="C188:O188">C189+C199+C203</f>
        <v>6336</v>
      </c>
      <c r="D188" s="254">
        <f t="shared" si="49"/>
        <v>7091</v>
      </c>
      <c r="E188" s="254">
        <f t="shared" si="49"/>
        <v>7997</v>
      </c>
      <c r="F188" s="254">
        <f t="shared" si="49"/>
        <v>7796</v>
      </c>
      <c r="G188" s="254">
        <f t="shared" si="49"/>
        <v>8670</v>
      </c>
      <c r="H188" s="254">
        <f t="shared" si="49"/>
        <v>9698</v>
      </c>
      <c r="I188" s="254">
        <f t="shared" si="49"/>
        <v>9118</v>
      </c>
      <c r="J188" s="254">
        <f t="shared" si="49"/>
        <v>8943</v>
      </c>
      <c r="K188" s="254">
        <f t="shared" si="49"/>
        <v>10915</v>
      </c>
      <c r="L188" s="254">
        <f t="shared" si="49"/>
        <v>8393</v>
      </c>
      <c r="M188" s="254">
        <f t="shared" si="49"/>
        <v>7703</v>
      </c>
      <c r="N188" s="254">
        <f t="shared" si="49"/>
        <v>8575</v>
      </c>
      <c r="O188" s="254">
        <f t="shared" si="49"/>
        <v>101235</v>
      </c>
    </row>
    <row r="189" spans="1:15" ht="13.5" customHeight="1" thickBot="1">
      <c r="A189" s="324"/>
      <c r="B189" s="29" t="s">
        <v>129</v>
      </c>
      <c r="C189" s="55">
        <f aca="true" t="shared" si="50" ref="C189:N189">SUM(C190:C198)</f>
        <v>5263</v>
      </c>
      <c r="D189" s="55">
        <f t="shared" si="50"/>
        <v>5547</v>
      </c>
      <c r="E189" s="55">
        <f t="shared" si="50"/>
        <v>5343</v>
      </c>
      <c r="F189" s="55">
        <f t="shared" si="50"/>
        <v>7371</v>
      </c>
      <c r="G189" s="55">
        <f t="shared" si="50"/>
        <v>8670</v>
      </c>
      <c r="H189" s="55">
        <f t="shared" si="50"/>
        <v>8981</v>
      </c>
      <c r="I189" s="55">
        <f t="shared" si="50"/>
        <v>9118</v>
      </c>
      <c r="J189" s="55">
        <f t="shared" si="50"/>
        <v>8338</v>
      </c>
      <c r="K189" s="55">
        <f t="shared" si="50"/>
        <v>10334</v>
      </c>
      <c r="L189" s="55">
        <f t="shared" si="50"/>
        <v>8393</v>
      </c>
      <c r="M189" s="55">
        <f t="shared" si="50"/>
        <v>7123</v>
      </c>
      <c r="N189" s="55">
        <f t="shared" si="50"/>
        <v>8575</v>
      </c>
      <c r="O189" s="55">
        <f aca="true" t="shared" si="51" ref="O189:O205">SUM(C189:N189)</f>
        <v>93056</v>
      </c>
    </row>
    <row r="190" spans="1:15" ht="12.75">
      <c r="A190" s="324"/>
      <c r="B190" s="265" t="s">
        <v>207</v>
      </c>
      <c r="C190" s="56">
        <v>523</v>
      </c>
      <c r="D190" s="56">
        <v>924</v>
      </c>
      <c r="E190" s="56">
        <v>1017</v>
      </c>
      <c r="F190" s="56">
        <v>1802</v>
      </c>
      <c r="G190" s="56">
        <v>3050</v>
      </c>
      <c r="H190" s="56">
        <v>2323</v>
      </c>
      <c r="I190" s="56">
        <v>2597</v>
      </c>
      <c r="J190" s="56">
        <v>3832</v>
      </c>
      <c r="K190" s="56">
        <v>4809</v>
      </c>
      <c r="L190" s="56">
        <v>3606</v>
      </c>
      <c r="M190" s="56">
        <v>1400</v>
      </c>
      <c r="N190" s="56">
        <v>1644</v>
      </c>
      <c r="O190" s="57">
        <f t="shared" si="51"/>
        <v>27527</v>
      </c>
    </row>
    <row r="191" spans="1:15" ht="12.75">
      <c r="A191" s="324"/>
      <c r="B191" s="108" t="s">
        <v>72</v>
      </c>
      <c r="C191" s="58">
        <v>1384</v>
      </c>
      <c r="D191" s="58">
        <v>1903</v>
      </c>
      <c r="E191" s="58">
        <v>1409</v>
      </c>
      <c r="F191" s="58">
        <v>2609</v>
      </c>
      <c r="G191" s="58">
        <v>1725</v>
      </c>
      <c r="H191" s="58">
        <v>2245</v>
      </c>
      <c r="I191" s="58">
        <v>2435</v>
      </c>
      <c r="J191" s="58">
        <v>2010</v>
      </c>
      <c r="K191" s="58">
        <v>1785</v>
      </c>
      <c r="L191" s="58">
        <v>1252</v>
      </c>
      <c r="M191" s="58">
        <v>1599</v>
      </c>
      <c r="N191" s="58">
        <v>1330</v>
      </c>
      <c r="O191" s="59">
        <f t="shared" si="51"/>
        <v>21686</v>
      </c>
    </row>
    <row r="192" spans="1:15" ht="12.75">
      <c r="A192" s="324"/>
      <c r="B192" s="109" t="s">
        <v>62</v>
      </c>
      <c r="C192" s="58">
        <v>967</v>
      </c>
      <c r="D192" s="58">
        <v>598</v>
      </c>
      <c r="E192" s="58">
        <v>1138</v>
      </c>
      <c r="F192" s="58">
        <v>1205</v>
      </c>
      <c r="G192" s="58">
        <v>969</v>
      </c>
      <c r="H192" s="58">
        <v>1827</v>
      </c>
      <c r="I192" s="58">
        <v>1448</v>
      </c>
      <c r="J192" s="58">
        <v>738</v>
      </c>
      <c r="K192" s="58">
        <v>952</v>
      </c>
      <c r="L192" s="58">
        <v>903</v>
      </c>
      <c r="M192" s="58">
        <v>946</v>
      </c>
      <c r="N192" s="58">
        <v>1456</v>
      </c>
      <c r="O192" s="59">
        <f t="shared" si="51"/>
        <v>13147</v>
      </c>
    </row>
    <row r="193" spans="1:15" ht="12.75">
      <c r="A193" s="324"/>
      <c r="B193" s="108" t="s">
        <v>205</v>
      </c>
      <c r="C193" s="58">
        <v>853</v>
      </c>
      <c r="D193" s="58">
        <v>755</v>
      </c>
      <c r="E193" s="58"/>
      <c r="F193" s="58"/>
      <c r="G193" s="58">
        <v>527</v>
      </c>
      <c r="H193" s="58">
        <v>878</v>
      </c>
      <c r="I193" s="58">
        <v>1019</v>
      </c>
      <c r="J193" s="58">
        <v>736</v>
      </c>
      <c r="K193" s="58">
        <v>1483</v>
      </c>
      <c r="L193" s="58">
        <v>1267</v>
      </c>
      <c r="M193" s="58">
        <v>1312</v>
      </c>
      <c r="N193" s="58">
        <v>1342</v>
      </c>
      <c r="O193" s="59">
        <f t="shared" si="51"/>
        <v>10172</v>
      </c>
    </row>
    <row r="194" spans="1:15" ht="12.75">
      <c r="A194" s="324"/>
      <c r="B194" s="108" t="s">
        <v>68</v>
      </c>
      <c r="C194" s="58">
        <v>1026</v>
      </c>
      <c r="D194" s="58">
        <v>833</v>
      </c>
      <c r="E194" s="58">
        <v>887</v>
      </c>
      <c r="F194" s="58">
        <v>912</v>
      </c>
      <c r="G194" s="58">
        <v>850</v>
      </c>
      <c r="H194" s="58">
        <v>700</v>
      </c>
      <c r="I194" s="58">
        <v>905</v>
      </c>
      <c r="J194" s="58">
        <v>533</v>
      </c>
      <c r="K194" s="58">
        <v>767</v>
      </c>
      <c r="L194" s="58">
        <v>540</v>
      </c>
      <c r="M194" s="58">
        <v>959</v>
      </c>
      <c r="N194" s="58">
        <v>1048</v>
      </c>
      <c r="O194" s="59">
        <f t="shared" si="51"/>
        <v>9960</v>
      </c>
    </row>
    <row r="195" spans="1:15" ht="12.75">
      <c r="A195" s="324"/>
      <c r="B195" s="108" t="s">
        <v>76</v>
      </c>
      <c r="C195" s="58">
        <v>510</v>
      </c>
      <c r="D195" s="58">
        <v>534</v>
      </c>
      <c r="E195" s="58"/>
      <c r="F195" s="58">
        <v>422</v>
      </c>
      <c r="G195" s="58">
        <v>903</v>
      </c>
      <c r="H195" s="58">
        <v>1008</v>
      </c>
      <c r="I195" s="58">
        <v>714</v>
      </c>
      <c r="J195" s="58">
        <v>489</v>
      </c>
      <c r="K195" s="58"/>
      <c r="L195" s="58"/>
      <c r="M195" s="58"/>
      <c r="N195" s="58"/>
      <c r="O195" s="59">
        <f t="shared" si="51"/>
        <v>4580</v>
      </c>
    </row>
    <row r="196" spans="1:15" ht="12.75">
      <c r="A196" s="324"/>
      <c r="B196" s="106" t="s">
        <v>226</v>
      </c>
      <c r="C196" s="60"/>
      <c r="D196" s="60"/>
      <c r="E196" s="60"/>
      <c r="F196" s="60"/>
      <c r="G196" s="60"/>
      <c r="H196" s="60"/>
      <c r="I196" s="60"/>
      <c r="J196" s="60"/>
      <c r="K196" s="60">
        <v>538</v>
      </c>
      <c r="L196" s="60">
        <v>825</v>
      </c>
      <c r="M196" s="60">
        <v>907</v>
      </c>
      <c r="N196" s="60">
        <v>1116</v>
      </c>
      <c r="O196" s="61">
        <f t="shared" si="51"/>
        <v>3386</v>
      </c>
    </row>
    <row r="197" spans="1:15" ht="12.75">
      <c r="A197" s="324"/>
      <c r="B197" s="106" t="s">
        <v>52</v>
      </c>
      <c r="C197" s="60"/>
      <c r="D197" s="60"/>
      <c r="E197" s="60">
        <v>892</v>
      </c>
      <c r="F197" s="60"/>
      <c r="G197" s="60">
        <v>646</v>
      </c>
      <c r="H197" s="60"/>
      <c r="I197" s="60"/>
      <c r="J197" s="60"/>
      <c r="K197" s="60"/>
      <c r="L197" s="60"/>
      <c r="M197" s="60"/>
      <c r="N197" s="60">
        <v>639</v>
      </c>
      <c r="O197" s="61">
        <f t="shared" si="51"/>
        <v>2177</v>
      </c>
    </row>
    <row r="198" spans="1:15" ht="13.5" thickBot="1">
      <c r="A198" s="324"/>
      <c r="B198" s="106" t="s">
        <v>210</v>
      </c>
      <c r="C198" s="60"/>
      <c r="D198" s="60"/>
      <c r="E198" s="60"/>
      <c r="F198" s="60">
        <v>421</v>
      </c>
      <c r="G198" s="60"/>
      <c r="H198" s="60"/>
      <c r="I198" s="60"/>
      <c r="J198" s="60"/>
      <c r="K198" s="60"/>
      <c r="L198" s="60"/>
      <c r="M198" s="60"/>
      <c r="N198" s="60"/>
      <c r="O198" s="61">
        <f t="shared" si="51"/>
        <v>421</v>
      </c>
    </row>
    <row r="199" spans="1:15" ht="13.5" thickBot="1">
      <c r="A199" s="324"/>
      <c r="B199" s="29" t="s">
        <v>130</v>
      </c>
      <c r="C199" s="55">
        <f aca="true" t="shared" si="52" ref="C199:N199">SUM(C200:C202)</f>
        <v>0</v>
      </c>
      <c r="D199" s="55">
        <f t="shared" si="52"/>
        <v>656</v>
      </c>
      <c r="E199" s="55">
        <f t="shared" si="52"/>
        <v>1743</v>
      </c>
      <c r="F199" s="55">
        <f t="shared" si="52"/>
        <v>0</v>
      </c>
      <c r="G199" s="55">
        <f t="shared" si="52"/>
        <v>0</v>
      </c>
      <c r="H199" s="55">
        <f t="shared" si="52"/>
        <v>717</v>
      </c>
      <c r="I199" s="55">
        <f t="shared" si="52"/>
        <v>0</v>
      </c>
      <c r="J199" s="55">
        <f t="shared" si="52"/>
        <v>605</v>
      </c>
      <c r="K199" s="55">
        <f t="shared" si="52"/>
        <v>581</v>
      </c>
      <c r="L199" s="55">
        <f t="shared" si="52"/>
        <v>0</v>
      </c>
      <c r="M199" s="55">
        <f t="shared" si="52"/>
        <v>0</v>
      </c>
      <c r="N199" s="55">
        <f t="shared" si="52"/>
        <v>0</v>
      </c>
      <c r="O199" s="55">
        <f t="shared" si="51"/>
        <v>4302</v>
      </c>
    </row>
    <row r="200" spans="1:15" ht="12.75">
      <c r="A200" s="324"/>
      <c r="B200" s="107" t="s">
        <v>227</v>
      </c>
      <c r="C200" s="56"/>
      <c r="D200" s="56">
        <v>656</v>
      </c>
      <c r="E200" s="56">
        <v>1017</v>
      </c>
      <c r="F200" s="56"/>
      <c r="G200" s="56"/>
      <c r="H200" s="56"/>
      <c r="I200" s="56"/>
      <c r="J200" s="56"/>
      <c r="K200" s="56"/>
      <c r="L200" s="56"/>
      <c r="M200" s="56"/>
      <c r="N200" s="56"/>
      <c r="O200" s="57">
        <f t="shared" si="51"/>
        <v>1673</v>
      </c>
    </row>
    <row r="201" spans="1:15" ht="12.75">
      <c r="A201" s="324"/>
      <c r="B201" s="108" t="s">
        <v>1</v>
      </c>
      <c r="C201" s="58"/>
      <c r="D201" s="58"/>
      <c r="E201" s="58"/>
      <c r="F201" s="58"/>
      <c r="G201" s="58"/>
      <c r="H201" s="58">
        <v>717</v>
      </c>
      <c r="I201" s="58"/>
      <c r="J201" s="58">
        <v>605</v>
      </c>
      <c r="K201" s="58"/>
      <c r="L201" s="58"/>
      <c r="M201" s="58"/>
      <c r="N201" s="58"/>
      <c r="O201" s="59">
        <f t="shared" si="51"/>
        <v>1322</v>
      </c>
    </row>
    <row r="202" spans="1:15" ht="13.5" thickBot="1">
      <c r="A202" s="324"/>
      <c r="B202" s="261" t="s">
        <v>217</v>
      </c>
      <c r="C202" s="62"/>
      <c r="D202" s="62"/>
      <c r="E202" s="62">
        <v>726</v>
      </c>
      <c r="F202" s="62"/>
      <c r="G202" s="62"/>
      <c r="H202" s="62"/>
      <c r="I202" s="62"/>
      <c r="J202" s="62"/>
      <c r="K202" s="62">
        <v>581</v>
      </c>
      <c r="L202" s="62"/>
      <c r="M202" s="62"/>
      <c r="N202" s="62"/>
      <c r="O202" s="59">
        <f t="shared" si="51"/>
        <v>1307</v>
      </c>
    </row>
    <row r="203" spans="1:15" ht="13.5" thickBot="1">
      <c r="A203" s="324"/>
      <c r="B203" s="253" t="s">
        <v>133</v>
      </c>
      <c r="C203" s="55">
        <f aca="true" t="shared" si="53" ref="C203:N203">SUM(C204:C205)</f>
        <v>1073</v>
      </c>
      <c r="D203" s="55">
        <f t="shared" si="53"/>
        <v>888</v>
      </c>
      <c r="E203" s="55">
        <f t="shared" si="53"/>
        <v>911</v>
      </c>
      <c r="F203" s="55">
        <f t="shared" si="53"/>
        <v>425</v>
      </c>
      <c r="G203" s="55">
        <f t="shared" si="53"/>
        <v>0</v>
      </c>
      <c r="H203" s="55">
        <f t="shared" si="53"/>
        <v>0</v>
      </c>
      <c r="I203" s="55">
        <f t="shared" si="53"/>
        <v>0</v>
      </c>
      <c r="J203" s="55">
        <f t="shared" si="53"/>
        <v>0</v>
      </c>
      <c r="K203" s="55">
        <f t="shared" si="53"/>
        <v>0</v>
      </c>
      <c r="L203" s="55">
        <f t="shared" si="53"/>
        <v>0</v>
      </c>
      <c r="M203" s="55">
        <f t="shared" si="53"/>
        <v>580</v>
      </c>
      <c r="N203" s="55">
        <f t="shared" si="53"/>
        <v>0</v>
      </c>
      <c r="O203" s="55">
        <f t="shared" si="51"/>
        <v>3877</v>
      </c>
    </row>
    <row r="204" spans="1:15" ht="12.75">
      <c r="A204" s="324"/>
      <c r="B204" s="34" t="s">
        <v>53</v>
      </c>
      <c r="C204" s="58">
        <v>575</v>
      </c>
      <c r="D204" s="58">
        <v>888</v>
      </c>
      <c r="E204" s="58">
        <v>911</v>
      </c>
      <c r="F204" s="58">
        <v>425</v>
      </c>
      <c r="G204" s="58"/>
      <c r="H204" s="58"/>
      <c r="I204" s="58"/>
      <c r="J204" s="58"/>
      <c r="K204" s="58"/>
      <c r="L204" s="58"/>
      <c r="M204" s="58">
        <v>580</v>
      </c>
      <c r="N204" s="58"/>
      <c r="O204" s="59">
        <f t="shared" si="51"/>
        <v>3379</v>
      </c>
    </row>
    <row r="205" spans="1:15" ht="13.5" thickBot="1">
      <c r="A205" s="324"/>
      <c r="B205" s="34" t="s">
        <v>29</v>
      </c>
      <c r="C205" s="58">
        <v>498</v>
      </c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9">
        <f t="shared" si="51"/>
        <v>498</v>
      </c>
    </row>
    <row r="206" spans="1:15" ht="14.25" thickBot="1">
      <c r="A206" s="326" t="s">
        <v>191</v>
      </c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326"/>
      <c r="M206" s="327"/>
      <c r="N206" s="328"/>
      <c r="O206" s="327"/>
    </row>
    <row r="207" spans="1:15" s="255" customFormat="1" ht="14.25" customHeight="1" thickBot="1">
      <c r="A207" s="323" t="s">
        <v>204</v>
      </c>
      <c r="B207" s="251" t="s">
        <v>115</v>
      </c>
      <c r="C207" s="254">
        <f aca="true" t="shared" si="54" ref="C207:O207">C208+C218+C221</f>
        <v>6160</v>
      </c>
      <c r="D207" s="254">
        <f t="shared" si="54"/>
        <v>5438</v>
      </c>
      <c r="E207" s="254">
        <f t="shared" si="54"/>
        <v>6853</v>
      </c>
      <c r="F207" s="254">
        <f t="shared" si="54"/>
        <v>8521</v>
      </c>
      <c r="G207" s="254">
        <f t="shared" si="54"/>
        <v>6972</v>
      </c>
      <c r="H207" s="254">
        <f t="shared" si="54"/>
        <v>7054</v>
      </c>
      <c r="I207" s="254">
        <f t="shared" si="54"/>
        <v>7525</v>
      </c>
      <c r="J207" s="254">
        <f t="shared" si="54"/>
        <v>5859</v>
      </c>
      <c r="K207" s="254">
        <f t="shared" si="54"/>
        <v>6778</v>
      </c>
      <c r="L207" s="254">
        <f t="shared" si="54"/>
        <v>6014</v>
      </c>
      <c r="M207" s="254">
        <f t="shared" si="54"/>
        <v>7427</v>
      </c>
      <c r="N207" s="254">
        <f t="shared" si="54"/>
        <v>7567</v>
      </c>
      <c r="O207" s="254">
        <f t="shared" si="54"/>
        <v>82168</v>
      </c>
    </row>
    <row r="208" spans="1:15" ht="13.5" customHeight="1" thickBot="1">
      <c r="A208" s="324"/>
      <c r="B208" s="29" t="s">
        <v>129</v>
      </c>
      <c r="C208" s="55">
        <f aca="true" t="shared" si="55" ref="C208:N208">SUM(C209:C217)</f>
        <v>5689</v>
      </c>
      <c r="D208" s="55">
        <f t="shared" si="55"/>
        <v>4889</v>
      </c>
      <c r="E208" s="55">
        <f t="shared" si="55"/>
        <v>6508</v>
      </c>
      <c r="F208" s="55">
        <f t="shared" si="55"/>
        <v>7099</v>
      </c>
      <c r="G208" s="55">
        <f t="shared" si="55"/>
        <v>5570</v>
      </c>
      <c r="H208" s="55">
        <f t="shared" si="55"/>
        <v>6104</v>
      </c>
      <c r="I208" s="55">
        <f t="shared" si="55"/>
        <v>6642</v>
      </c>
      <c r="J208" s="55">
        <f t="shared" si="55"/>
        <v>4018</v>
      </c>
      <c r="K208" s="55">
        <f t="shared" si="55"/>
        <v>5406</v>
      </c>
      <c r="L208" s="55">
        <f t="shared" si="55"/>
        <v>5325</v>
      </c>
      <c r="M208" s="55">
        <f t="shared" si="55"/>
        <v>6292</v>
      </c>
      <c r="N208" s="55">
        <f t="shared" si="55"/>
        <v>6656</v>
      </c>
      <c r="O208" s="55">
        <f aca="true" t="shared" si="56" ref="O208:O226">SUM(C208:N208)</f>
        <v>70198</v>
      </c>
    </row>
    <row r="209" spans="1:15" ht="12.75">
      <c r="A209" s="324"/>
      <c r="B209" s="265" t="s">
        <v>62</v>
      </c>
      <c r="C209" s="56">
        <v>2191</v>
      </c>
      <c r="D209" s="56">
        <v>1315</v>
      </c>
      <c r="E209" s="56">
        <v>2011</v>
      </c>
      <c r="F209" s="56">
        <v>1953</v>
      </c>
      <c r="G209" s="56">
        <v>1843</v>
      </c>
      <c r="H209" s="56">
        <v>1754</v>
      </c>
      <c r="I209" s="56">
        <v>2122</v>
      </c>
      <c r="J209" s="56">
        <v>1441</v>
      </c>
      <c r="K209" s="56">
        <v>2511</v>
      </c>
      <c r="L209" s="56">
        <v>1890</v>
      </c>
      <c r="M209" s="56">
        <v>3056</v>
      </c>
      <c r="N209" s="56">
        <v>1924</v>
      </c>
      <c r="O209" s="57">
        <f t="shared" si="56"/>
        <v>24011</v>
      </c>
    </row>
    <row r="210" spans="1:15" ht="12.75">
      <c r="A210" s="324"/>
      <c r="B210" s="108" t="s">
        <v>72</v>
      </c>
      <c r="C210" s="58">
        <v>1577</v>
      </c>
      <c r="D210" s="58">
        <v>1341</v>
      </c>
      <c r="E210" s="58">
        <v>1654</v>
      </c>
      <c r="F210" s="58">
        <v>1989</v>
      </c>
      <c r="G210" s="58">
        <v>2294</v>
      </c>
      <c r="H210" s="58">
        <v>2389</v>
      </c>
      <c r="I210" s="58">
        <v>2363</v>
      </c>
      <c r="J210" s="58">
        <v>865</v>
      </c>
      <c r="K210" s="58">
        <v>1425</v>
      </c>
      <c r="L210" s="58">
        <v>1300</v>
      </c>
      <c r="M210" s="58">
        <v>1201</v>
      </c>
      <c r="N210" s="58">
        <v>1522</v>
      </c>
      <c r="O210" s="59">
        <f t="shared" si="56"/>
        <v>19920</v>
      </c>
    </row>
    <row r="211" spans="1:15" ht="12.75">
      <c r="A211" s="324"/>
      <c r="B211" s="108" t="s">
        <v>87</v>
      </c>
      <c r="C211" s="58">
        <v>403</v>
      </c>
      <c r="D211" s="58">
        <v>480</v>
      </c>
      <c r="E211" s="58">
        <v>609</v>
      </c>
      <c r="F211" s="58">
        <v>483</v>
      </c>
      <c r="G211" s="58">
        <v>625</v>
      </c>
      <c r="H211" s="58">
        <v>957</v>
      </c>
      <c r="I211" s="58">
        <v>692</v>
      </c>
      <c r="J211" s="58">
        <v>552</v>
      </c>
      <c r="K211" s="58">
        <v>759</v>
      </c>
      <c r="L211" s="58">
        <v>695</v>
      </c>
      <c r="M211" s="58">
        <v>642</v>
      </c>
      <c r="N211" s="58">
        <v>773</v>
      </c>
      <c r="O211" s="59">
        <f t="shared" si="56"/>
        <v>7670</v>
      </c>
    </row>
    <row r="212" spans="1:15" ht="12.75">
      <c r="A212" s="324"/>
      <c r="B212" s="108" t="s">
        <v>206</v>
      </c>
      <c r="C212" s="58">
        <v>496</v>
      </c>
      <c r="D212" s="58">
        <v>811</v>
      </c>
      <c r="E212" s="58">
        <v>391</v>
      </c>
      <c r="F212" s="58">
        <v>1519</v>
      </c>
      <c r="G212" s="58">
        <v>408</v>
      </c>
      <c r="H212" s="58">
        <v>460</v>
      </c>
      <c r="I212" s="58">
        <v>601</v>
      </c>
      <c r="J212" s="58">
        <v>497</v>
      </c>
      <c r="K212" s="58">
        <v>335</v>
      </c>
      <c r="L212" s="58">
        <v>303</v>
      </c>
      <c r="M212" s="58"/>
      <c r="N212" s="58"/>
      <c r="O212" s="59">
        <f t="shared" si="56"/>
        <v>5821</v>
      </c>
    </row>
    <row r="213" spans="1:15" ht="12.75">
      <c r="A213" s="324"/>
      <c r="B213" s="108" t="s">
        <v>205</v>
      </c>
      <c r="C213" s="58">
        <v>765</v>
      </c>
      <c r="D213" s="58"/>
      <c r="E213" s="58">
        <v>859</v>
      </c>
      <c r="F213" s="58">
        <v>709</v>
      </c>
      <c r="G213" s="58"/>
      <c r="H213" s="58"/>
      <c r="I213" s="58"/>
      <c r="J213" s="58"/>
      <c r="K213" s="58"/>
      <c r="L213" s="58"/>
      <c r="M213" s="58"/>
      <c r="N213" s="58">
        <v>1354</v>
      </c>
      <c r="O213" s="59">
        <f t="shared" si="56"/>
        <v>3687</v>
      </c>
    </row>
    <row r="214" spans="1:15" ht="12.75">
      <c r="A214" s="324"/>
      <c r="B214" s="106" t="s">
        <v>68</v>
      </c>
      <c r="C214" s="60">
        <v>257</v>
      </c>
      <c r="D214" s="60">
        <v>504</v>
      </c>
      <c r="E214" s="60"/>
      <c r="F214" s="60">
        <v>446</v>
      </c>
      <c r="G214" s="60">
        <v>400</v>
      </c>
      <c r="H214" s="60">
        <v>340</v>
      </c>
      <c r="I214" s="60"/>
      <c r="J214" s="60"/>
      <c r="K214" s="60"/>
      <c r="L214" s="60">
        <v>493</v>
      </c>
      <c r="M214" s="60">
        <v>464</v>
      </c>
      <c r="N214" s="60">
        <v>400</v>
      </c>
      <c r="O214" s="61">
        <f t="shared" si="56"/>
        <v>3304</v>
      </c>
    </row>
    <row r="215" spans="1:15" ht="12.75">
      <c r="A215" s="324"/>
      <c r="B215" s="258" t="s">
        <v>207</v>
      </c>
      <c r="C215" s="60"/>
      <c r="D215" s="60"/>
      <c r="E215" s="60">
        <v>555</v>
      </c>
      <c r="F215" s="60"/>
      <c r="G215" s="60"/>
      <c r="H215" s="60">
        <v>204</v>
      </c>
      <c r="I215" s="60">
        <v>492</v>
      </c>
      <c r="J215" s="60">
        <v>663</v>
      </c>
      <c r="K215" s="60"/>
      <c r="L215" s="60">
        <v>348</v>
      </c>
      <c r="M215" s="60">
        <v>457</v>
      </c>
      <c r="N215" s="60">
        <v>341</v>
      </c>
      <c r="O215" s="61">
        <f t="shared" si="56"/>
        <v>3060</v>
      </c>
    </row>
    <row r="216" spans="1:15" ht="12.75">
      <c r="A216" s="324"/>
      <c r="B216" s="106" t="s">
        <v>52</v>
      </c>
      <c r="C216" s="60"/>
      <c r="D216" s="60">
        <v>438</v>
      </c>
      <c r="E216" s="60">
        <v>429</v>
      </c>
      <c r="F216" s="60"/>
      <c r="G216" s="60"/>
      <c r="H216" s="60"/>
      <c r="I216" s="60"/>
      <c r="J216" s="60"/>
      <c r="K216" s="60">
        <v>376</v>
      </c>
      <c r="L216" s="60">
        <v>296</v>
      </c>
      <c r="M216" s="60">
        <v>472</v>
      </c>
      <c r="N216" s="60">
        <v>342</v>
      </c>
      <c r="O216" s="61">
        <f t="shared" si="56"/>
        <v>2353</v>
      </c>
    </row>
    <row r="217" spans="1:15" ht="13.5" thickBot="1">
      <c r="A217" s="324"/>
      <c r="B217" s="106" t="s">
        <v>123</v>
      </c>
      <c r="C217" s="60"/>
      <c r="D217" s="60"/>
      <c r="E217" s="60"/>
      <c r="F217" s="60"/>
      <c r="G217" s="60"/>
      <c r="H217" s="60"/>
      <c r="I217" s="60">
        <v>372</v>
      </c>
      <c r="J217" s="60"/>
      <c r="K217" s="60"/>
      <c r="L217" s="60"/>
      <c r="M217" s="60"/>
      <c r="N217" s="60"/>
      <c r="O217" s="61">
        <f t="shared" si="56"/>
        <v>372</v>
      </c>
    </row>
    <row r="218" spans="1:15" ht="13.5" thickBot="1">
      <c r="A218" s="324"/>
      <c r="B218" s="29" t="s">
        <v>130</v>
      </c>
      <c r="C218" s="55">
        <f aca="true" t="shared" si="57" ref="C218:N218">SUM(C219:C220)</f>
        <v>0</v>
      </c>
      <c r="D218" s="55">
        <f t="shared" si="57"/>
        <v>0</v>
      </c>
      <c r="E218" s="55">
        <f t="shared" si="57"/>
        <v>0</v>
      </c>
      <c r="F218" s="55">
        <f t="shared" si="57"/>
        <v>0</v>
      </c>
      <c r="G218" s="55">
        <f t="shared" si="57"/>
        <v>0</v>
      </c>
      <c r="H218" s="55">
        <f t="shared" si="57"/>
        <v>0</v>
      </c>
      <c r="I218" s="55">
        <f t="shared" si="57"/>
        <v>0</v>
      </c>
      <c r="J218" s="55">
        <f t="shared" si="57"/>
        <v>360</v>
      </c>
      <c r="K218" s="55">
        <f t="shared" si="57"/>
        <v>453</v>
      </c>
      <c r="L218" s="55">
        <f t="shared" si="57"/>
        <v>0</v>
      </c>
      <c r="M218" s="55">
        <f t="shared" si="57"/>
        <v>0</v>
      </c>
      <c r="N218" s="55">
        <f t="shared" si="57"/>
        <v>0</v>
      </c>
      <c r="O218" s="55">
        <f t="shared" si="56"/>
        <v>813</v>
      </c>
    </row>
    <row r="219" spans="1:15" ht="12.75">
      <c r="A219" s="324"/>
      <c r="B219" s="107" t="s">
        <v>209</v>
      </c>
      <c r="C219" s="56"/>
      <c r="D219" s="56"/>
      <c r="E219" s="56"/>
      <c r="F219" s="56"/>
      <c r="G219" s="56"/>
      <c r="H219" s="56"/>
      <c r="I219" s="56"/>
      <c r="J219" s="56"/>
      <c r="K219" s="56">
        <v>453</v>
      </c>
      <c r="L219" s="56"/>
      <c r="M219" s="56"/>
      <c r="N219" s="56"/>
      <c r="O219" s="57">
        <f t="shared" si="56"/>
        <v>453</v>
      </c>
    </row>
    <row r="220" spans="1:15" ht="13.5" thickBot="1">
      <c r="A220" s="324"/>
      <c r="B220" s="108" t="s">
        <v>218</v>
      </c>
      <c r="C220" s="58"/>
      <c r="D220" s="58"/>
      <c r="E220" s="58"/>
      <c r="F220" s="58"/>
      <c r="G220" s="58"/>
      <c r="H220" s="58"/>
      <c r="I220" s="58"/>
      <c r="J220" s="58">
        <v>360</v>
      </c>
      <c r="K220" s="58"/>
      <c r="L220" s="58"/>
      <c r="M220" s="58"/>
      <c r="N220" s="58"/>
      <c r="O220" s="57">
        <f t="shared" si="56"/>
        <v>360</v>
      </c>
    </row>
    <row r="221" spans="1:15" ht="13.5" thickBot="1">
      <c r="A221" s="324"/>
      <c r="B221" s="253" t="s">
        <v>133</v>
      </c>
      <c r="C221" s="55">
        <f aca="true" t="shared" si="58" ref="C221:N221">SUM(C222:C226)</f>
        <v>471</v>
      </c>
      <c r="D221" s="55">
        <f t="shared" si="58"/>
        <v>549</v>
      </c>
      <c r="E221" s="55">
        <f t="shared" si="58"/>
        <v>345</v>
      </c>
      <c r="F221" s="55">
        <f t="shared" si="58"/>
        <v>1422</v>
      </c>
      <c r="G221" s="55">
        <f t="shared" si="58"/>
        <v>1402</v>
      </c>
      <c r="H221" s="55">
        <f t="shared" si="58"/>
        <v>950</v>
      </c>
      <c r="I221" s="55">
        <f t="shared" si="58"/>
        <v>883</v>
      </c>
      <c r="J221" s="55">
        <f t="shared" si="58"/>
        <v>1481</v>
      </c>
      <c r="K221" s="55">
        <f t="shared" si="58"/>
        <v>919</v>
      </c>
      <c r="L221" s="55">
        <f t="shared" si="58"/>
        <v>689</v>
      </c>
      <c r="M221" s="55">
        <f t="shared" si="58"/>
        <v>1135</v>
      </c>
      <c r="N221" s="55">
        <f t="shared" si="58"/>
        <v>911</v>
      </c>
      <c r="O221" s="55">
        <f t="shared" si="56"/>
        <v>11157</v>
      </c>
    </row>
    <row r="222" spans="1:15" ht="12.75">
      <c r="A222" s="324"/>
      <c r="B222" s="263" t="s">
        <v>29</v>
      </c>
      <c r="C222" s="56">
        <v>471</v>
      </c>
      <c r="D222" s="56">
        <v>290</v>
      </c>
      <c r="E222" s="56">
        <v>345</v>
      </c>
      <c r="F222" s="56">
        <v>538</v>
      </c>
      <c r="G222" s="56">
        <v>356</v>
      </c>
      <c r="H222" s="56">
        <v>713</v>
      </c>
      <c r="I222" s="56">
        <v>454</v>
      </c>
      <c r="J222" s="56">
        <v>459</v>
      </c>
      <c r="K222" s="56">
        <v>613</v>
      </c>
      <c r="L222" s="56">
        <v>689</v>
      </c>
      <c r="M222" s="56">
        <v>733</v>
      </c>
      <c r="N222" s="56">
        <v>911</v>
      </c>
      <c r="O222" s="57">
        <f t="shared" si="56"/>
        <v>6572</v>
      </c>
    </row>
    <row r="223" spans="1:15" ht="12.75">
      <c r="A223" s="324"/>
      <c r="B223" s="34" t="s">
        <v>26</v>
      </c>
      <c r="C223" s="58"/>
      <c r="D223" s="58"/>
      <c r="E223" s="58"/>
      <c r="F223" s="58">
        <v>884</v>
      </c>
      <c r="G223" s="58">
        <v>752</v>
      </c>
      <c r="H223" s="58"/>
      <c r="I223" s="58">
        <v>429</v>
      </c>
      <c r="J223" s="58">
        <v>1022</v>
      </c>
      <c r="K223" s="58"/>
      <c r="L223" s="58"/>
      <c r="M223" s="58">
        <v>402</v>
      </c>
      <c r="N223" s="58"/>
      <c r="O223" s="59">
        <f t="shared" si="56"/>
        <v>3489</v>
      </c>
    </row>
    <row r="224" spans="1:15" ht="12.75">
      <c r="A224" s="324"/>
      <c r="B224" s="34" t="s">
        <v>28</v>
      </c>
      <c r="C224" s="58"/>
      <c r="D224" s="58">
        <v>259</v>
      </c>
      <c r="E224" s="58"/>
      <c r="F224" s="58"/>
      <c r="G224" s="58"/>
      <c r="H224" s="58"/>
      <c r="I224" s="58"/>
      <c r="J224" s="58"/>
      <c r="K224" s="58">
        <v>306</v>
      </c>
      <c r="L224" s="58"/>
      <c r="M224" s="58"/>
      <c r="N224" s="58"/>
      <c r="O224" s="59">
        <f t="shared" si="56"/>
        <v>565</v>
      </c>
    </row>
    <row r="225" spans="1:15" ht="12.75">
      <c r="A225" s="324"/>
      <c r="B225" s="34" t="s">
        <v>38</v>
      </c>
      <c r="C225" s="58"/>
      <c r="D225" s="58"/>
      <c r="E225" s="58"/>
      <c r="F225" s="58"/>
      <c r="G225" s="58">
        <v>294</v>
      </c>
      <c r="H225" s="58"/>
      <c r="I225" s="58"/>
      <c r="J225" s="58"/>
      <c r="K225" s="58"/>
      <c r="L225" s="58"/>
      <c r="M225" s="58"/>
      <c r="N225" s="58"/>
      <c r="O225" s="59">
        <f t="shared" si="56"/>
        <v>294</v>
      </c>
    </row>
    <row r="226" spans="1:15" ht="13.5" thickBot="1">
      <c r="A226" s="324"/>
      <c r="B226" s="34" t="s">
        <v>33</v>
      </c>
      <c r="C226" s="58"/>
      <c r="D226" s="58"/>
      <c r="E226" s="58"/>
      <c r="F226" s="58"/>
      <c r="G226" s="58"/>
      <c r="H226" s="58">
        <v>237</v>
      </c>
      <c r="I226" s="58"/>
      <c r="J226" s="58"/>
      <c r="K226" s="58"/>
      <c r="L226" s="58"/>
      <c r="M226" s="58"/>
      <c r="N226" s="58"/>
      <c r="O226" s="59">
        <f t="shared" si="56"/>
        <v>237</v>
      </c>
    </row>
    <row r="227" spans="1:15" ht="14.25" thickBot="1">
      <c r="A227" s="326" t="s">
        <v>192</v>
      </c>
      <c r="B227" s="326"/>
      <c r="C227" s="326"/>
      <c r="D227" s="326"/>
      <c r="E227" s="326"/>
      <c r="F227" s="326"/>
      <c r="G227" s="326"/>
      <c r="H227" s="326"/>
      <c r="I227" s="326"/>
      <c r="J227" s="326"/>
      <c r="K227" s="326"/>
      <c r="L227" s="326"/>
      <c r="M227" s="327"/>
      <c r="N227" s="328"/>
      <c r="O227" s="327"/>
    </row>
    <row r="228" spans="1:15" s="255" customFormat="1" ht="14.25" customHeight="1" thickBot="1">
      <c r="A228" s="323" t="s">
        <v>204</v>
      </c>
      <c r="B228" s="251" t="s">
        <v>115</v>
      </c>
      <c r="C228" s="254">
        <f aca="true" t="shared" si="59" ref="C228:N228">C229+C242+C250+C252+C261</f>
        <v>1516</v>
      </c>
      <c r="D228" s="254">
        <f t="shared" si="59"/>
        <v>1407</v>
      </c>
      <c r="E228" s="254">
        <f t="shared" si="59"/>
        <v>1314</v>
      </c>
      <c r="F228" s="254">
        <f t="shared" si="59"/>
        <v>1922</v>
      </c>
      <c r="G228" s="254">
        <f t="shared" si="59"/>
        <v>1654</v>
      </c>
      <c r="H228" s="254">
        <f t="shared" si="59"/>
        <v>2418</v>
      </c>
      <c r="I228" s="254">
        <f t="shared" si="59"/>
        <v>2222</v>
      </c>
      <c r="J228" s="254">
        <f t="shared" si="59"/>
        <v>651</v>
      </c>
      <c r="K228" s="254">
        <f t="shared" si="59"/>
        <v>1121</v>
      </c>
      <c r="L228" s="254">
        <f t="shared" si="59"/>
        <v>864</v>
      </c>
      <c r="M228" s="254">
        <f t="shared" si="59"/>
        <v>1025</v>
      </c>
      <c r="N228" s="254">
        <f t="shared" si="59"/>
        <v>1204</v>
      </c>
      <c r="O228" s="254">
        <f aca="true" t="shared" si="60" ref="O228:O262">SUM(C228:N228)</f>
        <v>17318</v>
      </c>
    </row>
    <row r="229" spans="1:15" ht="13.5" customHeight="1" thickBot="1">
      <c r="A229" s="324"/>
      <c r="B229" s="29" t="s">
        <v>129</v>
      </c>
      <c r="C229" s="55">
        <f aca="true" t="shared" si="61" ref="C229:N229">SUM(C230:C241)</f>
        <v>1490</v>
      </c>
      <c r="D229" s="55">
        <f t="shared" si="61"/>
        <v>1269</v>
      </c>
      <c r="E229" s="55">
        <f t="shared" si="61"/>
        <v>1195</v>
      </c>
      <c r="F229" s="55">
        <f t="shared" si="61"/>
        <v>1787</v>
      </c>
      <c r="G229" s="55">
        <f t="shared" si="61"/>
        <v>1654</v>
      </c>
      <c r="H229" s="55">
        <f t="shared" si="61"/>
        <v>2326</v>
      </c>
      <c r="I229" s="55">
        <f t="shared" si="61"/>
        <v>2056</v>
      </c>
      <c r="J229" s="55">
        <f t="shared" si="61"/>
        <v>436</v>
      </c>
      <c r="K229" s="55">
        <f t="shared" si="61"/>
        <v>1072</v>
      </c>
      <c r="L229" s="55">
        <f t="shared" si="61"/>
        <v>797</v>
      </c>
      <c r="M229" s="55">
        <f t="shared" si="61"/>
        <v>863</v>
      </c>
      <c r="N229" s="55">
        <f t="shared" si="61"/>
        <v>1130</v>
      </c>
      <c r="O229" s="55">
        <f t="shared" si="60"/>
        <v>16075</v>
      </c>
    </row>
    <row r="230" spans="1:15" ht="12.75">
      <c r="A230" s="324"/>
      <c r="B230" s="107" t="s">
        <v>72</v>
      </c>
      <c r="C230" s="56">
        <v>702</v>
      </c>
      <c r="D230" s="56">
        <v>1165</v>
      </c>
      <c r="E230" s="56">
        <v>765</v>
      </c>
      <c r="F230" s="56">
        <v>1140</v>
      </c>
      <c r="G230" s="56">
        <v>1296</v>
      </c>
      <c r="H230" s="56">
        <v>1809</v>
      </c>
      <c r="I230" s="56">
        <v>1206</v>
      </c>
      <c r="J230" s="56">
        <v>104</v>
      </c>
      <c r="K230" s="56">
        <v>614</v>
      </c>
      <c r="L230" s="56">
        <v>218</v>
      </c>
      <c r="M230" s="56">
        <v>416</v>
      </c>
      <c r="N230" s="56">
        <v>770</v>
      </c>
      <c r="O230" s="57">
        <f t="shared" si="60"/>
        <v>10205</v>
      </c>
    </row>
    <row r="231" spans="1:15" ht="12.75">
      <c r="A231" s="324"/>
      <c r="B231" s="265" t="s">
        <v>62</v>
      </c>
      <c r="C231" s="56">
        <v>588</v>
      </c>
      <c r="D231" s="56">
        <v>84</v>
      </c>
      <c r="E231" s="56">
        <v>288</v>
      </c>
      <c r="F231" s="56">
        <v>279</v>
      </c>
      <c r="G231" s="56">
        <v>215</v>
      </c>
      <c r="H231" s="56">
        <v>215</v>
      </c>
      <c r="I231" s="56">
        <v>436</v>
      </c>
      <c r="J231" s="56">
        <v>125</v>
      </c>
      <c r="K231" s="56">
        <v>323</v>
      </c>
      <c r="L231" s="56">
        <v>181</v>
      </c>
      <c r="M231" s="56">
        <v>303</v>
      </c>
      <c r="N231" s="56">
        <v>197</v>
      </c>
      <c r="O231" s="59">
        <f t="shared" si="60"/>
        <v>3234</v>
      </c>
    </row>
    <row r="232" spans="1:15" ht="12.75">
      <c r="A232" s="324"/>
      <c r="B232" s="108" t="s">
        <v>68</v>
      </c>
      <c r="C232" s="58">
        <v>14</v>
      </c>
      <c r="D232" s="58">
        <v>5</v>
      </c>
      <c r="E232" s="58">
        <v>42</v>
      </c>
      <c r="F232" s="58">
        <v>110</v>
      </c>
      <c r="G232" s="58">
        <v>36</v>
      </c>
      <c r="H232" s="58">
        <v>62</v>
      </c>
      <c r="I232" s="58">
        <v>67</v>
      </c>
      <c r="J232" s="58">
        <v>142</v>
      </c>
      <c r="K232" s="58"/>
      <c r="L232" s="58">
        <v>39</v>
      </c>
      <c r="M232" s="58">
        <v>41</v>
      </c>
      <c r="N232" s="58">
        <v>108</v>
      </c>
      <c r="O232" s="59">
        <f t="shared" si="60"/>
        <v>666</v>
      </c>
    </row>
    <row r="233" spans="1:15" ht="12.75">
      <c r="A233" s="324"/>
      <c r="B233" s="108" t="s">
        <v>87</v>
      </c>
      <c r="C233" s="58">
        <v>83</v>
      </c>
      <c r="D233" s="58"/>
      <c r="E233" s="58">
        <v>45</v>
      </c>
      <c r="F233" s="58">
        <v>62</v>
      </c>
      <c r="G233" s="58">
        <v>34</v>
      </c>
      <c r="H233" s="58">
        <v>114</v>
      </c>
      <c r="I233" s="58"/>
      <c r="J233" s="58"/>
      <c r="K233" s="58">
        <v>81</v>
      </c>
      <c r="L233" s="58">
        <v>43</v>
      </c>
      <c r="M233" s="58">
        <v>60</v>
      </c>
      <c r="N233" s="58"/>
      <c r="O233" s="59">
        <f t="shared" si="60"/>
        <v>522</v>
      </c>
    </row>
    <row r="234" spans="1:15" ht="12.75">
      <c r="A234" s="324"/>
      <c r="B234" s="108" t="s">
        <v>206</v>
      </c>
      <c r="C234" s="58">
        <v>87</v>
      </c>
      <c r="D234" s="58">
        <v>15</v>
      </c>
      <c r="E234" s="58">
        <v>55</v>
      </c>
      <c r="F234" s="58">
        <v>147</v>
      </c>
      <c r="G234" s="58">
        <v>17</v>
      </c>
      <c r="H234" s="58">
        <v>59</v>
      </c>
      <c r="I234" s="58">
        <v>82</v>
      </c>
      <c r="J234" s="58"/>
      <c r="K234" s="58">
        <v>36</v>
      </c>
      <c r="L234" s="58"/>
      <c r="M234" s="58"/>
      <c r="N234" s="58"/>
      <c r="O234" s="59">
        <f t="shared" si="60"/>
        <v>498</v>
      </c>
    </row>
    <row r="235" spans="1:15" ht="12.75">
      <c r="A235" s="324"/>
      <c r="B235" s="109" t="s">
        <v>207</v>
      </c>
      <c r="C235" s="58">
        <v>16</v>
      </c>
      <c r="D235" s="58"/>
      <c r="E235" s="58"/>
      <c r="F235" s="58"/>
      <c r="G235" s="58">
        <v>38</v>
      </c>
      <c r="H235" s="58">
        <v>67</v>
      </c>
      <c r="I235" s="58">
        <v>100</v>
      </c>
      <c r="J235" s="58"/>
      <c r="K235" s="58"/>
      <c r="L235" s="58">
        <v>117</v>
      </c>
      <c r="M235" s="58">
        <v>43</v>
      </c>
      <c r="N235" s="58">
        <v>46</v>
      </c>
      <c r="O235" s="59">
        <f t="shared" si="60"/>
        <v>427</v>
      </c>
    </row>
    <row r="236" spans="1:15" ht="12.75">
      <c r="A236" s="324"/>
      <c r="B236" s="106" t="s">
        <v>216</v>
      </c>
      <c r="C236" s="60"/>
      <c r="D236" s="60"/>
      <c r="E236" s="60"/>
      <c r="F236" s="60"/>
      <c r="G236" s="60"/>
      <c r="H236" s="60"/>
      <c r="I236" s="60">
        <v>128</v>
      </c>
      <c r="J236" s="60"/>
      <c r="K236" s="60"/>
      <c r="L236" s="60">
        <v>65</v>
      </c>
      <c r="M236" s="60"/>
      <c r="N236" s="60"/>
      <c r="O236" s="61">
        <f t="shared" si="60"/>
        <v>193</v>
      </c>
    </row>
    <row r="237" spans="1:15" ht="12.75">
      <c r="A237" s="324"/>
      <c r="B237" s="106" t="s">
        <v>205</v>
      </c>
      <c r="C237" s="60"/>
      <c r="D237" s="60"/>
      <c r="E237" s="60"/>
      <c r="F237" s="60">
        <v>49</v>
      </c>
      <c r="G237" s="60"/>
      <c r="H237" s="60"/>
      <c r="I237" s="60"/>
      <c r="J237" s="60"/>
      <c r="K237" s="60"/>
      <c r="L237" s="60">
        <v>134</v>
      </c>
      <c r="M237" s="60"/>
      <c r="N237" s="60"/>
      <c r="O237" s="61">
        <f t="shared" si="60"/>
        <v>183</v>
      </c>
    </row>
    <row r="238" spans="1:15" ht="12.75">
      <c r="A238" s="324"/>
      <c r="B238" s="106" t="s">
        <v>210</v>
      </c>
      <c r="C238" s="60"/>
      <c r="D238" s="60"/>
      <c r="E238" s="60"/>
      <c r="F238" s="60"/>
      <c r="G238" s="60"/>
      <c r="H238" s="60"/>
      <c r="I238" s="60"/>
      <c r="J238" s="60">
        <v>65</v>
      </c>
      <c r="K238" s="60"/>
      <c r="L238" s="60"/>
      <c r="M238" s="60"/>
      <c r="N238" s="60"/>
      <c r="O238" s="61">
        <f t="shared" si="60"/>
        <v>65</v>
      </c>
    </row>
    <row r="239" spans="1:15" ht="12.75">
      <c r="A239" s="324"/>
      <c r="B239" s="106" t="s">
        <v>226</v>
      </c>
      <c r="C239" s="60"/>
      <c r="D239" s="60"/>
      <c r="E239" s="60"/>
      <c r="F239" s="60"/>
      <c r="G239" s="60"/>
      <c r="H239" s="60"/>
      <c r="I239" s="60">
        <v>37</v>
      </c>
      <c r="J239" s="60"/>
      <c r="K239" s="60"/>
      <c r="L239" s="60"/>
      <c r="M239" s="60"/>
      <c r="N239" s="60"/>
      <c r="O239" s="61">
        <f t="shared" si="60"/>
        <v>37</v>
      </c>
    </row>
    <row r="240" spans="1:15" ht="12.75">
      <c r="A240" s="324"/>
      <c r="B240" s="106" t="s">
        <v>222</v>
      </c>
      <c r="C240" s="60"/>
      <c r="D240" s="60"/>
      <c r="E240" s="60"/>
      <c r="F240" s="60"/>
      <c r="G240" s="60"/>
      <c r="H240" s="60"/>
      <c r="I240" s="60"/>
      <c r="J240" s="60"/>
      <c r="K240" s="60">
        <v>18</v>
      </c>
      <c r="L240" s="60"/>
      <c r="M240" s="60"/>
      <c r="N240" s="60">
        <v>9</v>
      </c>
      <c r="O240" s="61">
        <f t="shared" si="60"/>
        <v>27</v>
      </c>
    </row>
    <row r="241" spans="1:15" ht="13.5" thickBot="1">
      <c r="A241" s="324"/>
      <c r="B241" s="106" t="s">
        <v>213</v>
      </c>
      <c r="C241" s="60"/>
      <c r="D241" s="60"/>
      <c r="E241" s="60"/>
      <c r="F241" s="60"/>
      <c r="G241" s="60">
        <v>18</v>
      </c>
      <c r="H241" s="60"/>
      <c r="I241" s="60"/>
      <c r="J241" s="60"/>
      <c r="K241" s="60"/>
      <c r="L241" s="60"/>
      <c r="M241" s="60"/>
      <c r="N241" s="60"/>
      <c r="O241" s="61">
        <f t="shared" si="60"/>
        <v>18</v>
      </c>
    </row>
    <row r="242" spans="1:15" ht="13.5" thickBot="1">
      <c r="A242" s="324"/>
      <c r="B242" s="29" t="s">
        <v>130</v>
      </c>
      <c r="C242" s="55">
        <f aca="true" t="shared" si="62" ref="C242:N242">SUM(C243:C249)</f>
        <v>17</v>
      </c>
      <c r="D242" s="55">
        <f t="shared" si="62"/>
        <v>25</v>
      </c>
      <c r="E242" s="55">
        <f t="shared" si="62"/>
        <v>65</v>
      </c>
      <c r="F242" s="55">
        <f t="shared" si="62"/>
        <v>86</v>
      </c>
      <c r="G242" s="55">
        <f t="shared" si="62"/>
        <v>0</v>
      </c>
      <c r="H242" s="55">
        <f t="shared" si="62"/>
        <v>92</v>
      </c>
      <c r="I242" s="55">
        <f t="shared" si="62"/>
        <v>0</v>
      </c>
      <c r="J242" s="55">
        <f t="shared" si="62"/>
        <v>180</v>
      </c>
      <c r="K242" s="55">
        <f t="shared" si="62"/>
        <v>0</v>
      </c>
      <c r="L242" s="55">
        <f t="shared" si="62"/>
        <v>0</v>
      </c>
      <c r="M242" s="55">
        <f t="shared" si="62"/>
        <v>73</v>
      </c>
      <c r="N242" s="55">
        <f t="shared" si="62"/>
        <v>39</v>
      </c>
      <c r="O242" s="55">
        <f t="shared" si="60"/>
        <v>577</v>
      </c>
    </row>
    <row r="243" spans="1:15" ht="12.75">
      <c r="A243" s="324"/>
      <c r="B243" s="107" t="s">
        <v>209</v>
      </c>
      <c r="C243" s="56">
        <v>17</v>
      </c>
      <c r="D243" s="56"/>
      <c r="E243" s="56">
        <v>65</v>
      </c>
      <c r="F243" s="56"/>
      <c r="G243" s="56"/>
      <c r="H243" s="56">
        <v>45</v>
      </c>
      <c r="I243" s="56"/>
      <c r="J243" s="56">
        <v>65</v>
      </c>
      <c r="K243" s="56"/>
      <c r="L243" s="56"/>
      <c r="M243" s="56">
        <v>26</v>
      </c>
      <c r="N243" s="56"/>
      <c r="O243" s="57">
        <f t="shared" si="60"/>
        <v>218</v>
      </c>
    </row>
    <row r="244" spans="1:15" ht="12.75">
      <c r="A244" s="324"/>
      <c r="B244" s="269" t="s">
        <v>228</v>
      </c>
      <c r="C244" s="56"/>
      <c r="D244" s="56"/>
      <c r="E244" s="56"/>
      <c r="F244" s="56">
        <v>86</v>
      </c>
      <c r="G244" s="56"/>
      <c r="H244" s="56"/>
      <c r="I244" s="56"/>
      <c r="J244" s="56"/>
      <c r="K244" s="56"/>
      <c r="L244" s="56"/>
      <c r="M244" s="56"/>
      <c r="N244" s="56"/>
      <c r="O244" s="57">
        <f t="shared" si="60"/>
        <v>86</v>
      </c>
    </row>
    <row r="245" spans="1:15" ht="12.75">
      <c r="A245" s="324"/>
      <c r="B245" s="259" t="s">
        <v>77</v>
      </c>
      <c r="C245" s="58"/>
      <c r="D245" s="58"/>
      <c r="E245" s="58"/>
      <c r="F245" s="56"/>
      <c r="G245" s="56"/>
      <c r="H245" s="56"/>
      <c r="I245" s="56"/>
      <c r="J245" s="56"/>
      <c r="K245" s="56"/>
      <c r="L245" s="56"/>
      <c r="M245" s="56">
        <v>47</v>
      </c>
      <c r="N245" s="56">
        <v>39</v>
      </c>
      <c r="O245" s="57">
        <f t="shared" si="60"/>
        <v>86</v>
      </c>
    </row>
    <row r="246" spans="1:15" ht="12.75">
      <c r="A246" s="324"/>
      <c r="B246" s="107" t="s">
        <v>63</v>
      </c>
      <c r="C246" s="56"/>
      <c r="D246" s="56"/>
      <c r="E246" s="56"/>
      <c r="F246" s="56"/>
      <c r="G246" s="56"/>
      <c r="H246" s="56"/>
      <c r="I246" s="56"/>
      <c r="J246" s="56">
        <v>59</v>
      </c>
      <c r="K246" s="56"/>
      <c r="L246" s="56"/>
      <c r="M246" s="56"/>
      <c r="N246" s="56"/>
      <c r="O246" s="57">
        <f t="shared" si="60"/>
        <v>59</v>
      </c>
    </row>
    <row r="247" spans="1:15" ht="12.75">
      <c r="A247" s="324"/>
      <c r="B247" s="108" t="s">
        <v>211</v>
      </c>
      <c r="C247" s="58"/>
      <c r="D247" s="58"/>
      <c r="E247" s="58"/>
      <c r="F247" s="58"/>
      <c r="G247" s="58"/>
      <c r="H247" s="58"/>
      <c r="I247" s="58"/>
      <c r="J247" s="58">
        <v>56</v>
      </c>
      <c r="K247" s="58"/>
      <c r="L247" s="58"/>
      <c r="M247" s="58"/>
      <c r="N247" s="58"/>
      <c r="O247" s="57">
        <f t="shared" si="60"/>
        <v>56</v>
      </c>
    </row>
    <row r="248" spans="1:15" ht="12.75">
      <c r="A248" s="324"/>
      <c r="B248" s="108" t="s">
        <v>229</v>
      </c>
      <c r="C248" s="58"/>
      <c r="D248" s="58"/>
      <c r="E248" s="58"/>
      <c r="F248" s="58"/>
      <c r="G248" s="58"/>
      <c r="H248" s="58">
        <v>47</v>
      </c>
      <c r="I248" s="58"/>
      <c r="J248" s="58"/>
      <c r="K248" s="58"/>
      <c r="L248" s="58"/>
      <c r="M248" s="58"/>
      <c r="N248" s="58"/>
      <c r="O248" s="57">
        <f t="shared" si="60"/>
        <v>47</v>
      </c>
    </row>
    <row r="249" spans="1:15" ht="13.5" thickBot="1">
      <c r="A249" s="324"/>
      <c r="B249" s="261" t="s">
        <v>223</v>
      </c>
      <c r="C249" s="62"/>
      <c r="D249" s="62">
        <v>25</v>
      </c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57">
        <f t="shared" si="60"/>
        <v>25</v>
      </c>
    </row>
    <row r="250" spans="1:15" ht="13.5" thickBot="1">
      <c r="A250" s="324"/>
      <c r="B250" s="252" t="s">
        <v>131</v>
      </c>
      <c r="C250" s="55">
        <f aca="true" t="shared" si="63" ref="C250:N250">SUM(C251:C251)</f>
        <v>0</v>
      </c>
      <c r="D250" s="55">
        <f t="shared" si="63"/>
        <v>91</v>
      </c>
      <c r="E250" s="55">
        <f t="shared" si="63"/>
        <v>0</v>
      </c>
      <c r="F250" s="55">
        <f t="shared" si="63"/>
        <v>0</v>
      </c>
      <c r="G250" s="55">
        <f t="shared" si="63"/>
        <v>0</v>
      </c>
      <c r="H250" s="55">
        <f t="shared" si="63"/>
        <v>0</v>
      </c>
      <c r="I250" s="55">
        <f t="shared" si="63"/>
        <v>0</v>
      </c>
      <c r="J250" s="55">
        <f t="shared" si="63"/>
        <v>35</v>
      </c>
      <c r="K250" s="55">
        <f t="shared" si="63"/>
        <v>0</v>
      </c>
      <c r="L250" s="55">
        <f t="shared" si="63"/>
        <v>0</v>
      </c>
      <c r="M250" s="55">
        <f t="shared" si="63"/>
        <v>0</v>
      </c>
      <c r="N250" s="55">
        <f t="shared" si="63"/>
        <v>0</v>
      </c>
      <c r="O250" s="55">
        <f t="shared" si="60"/>
        <v>126</v>
      </c>
    </row>
    <row r="251" spans="1:15" ht="13.5" thickBot="1">
      <c r="A251" s="324"/>
      <c r="B251" s="34" t="s">
        <v>45</v>
      </c>
      <c r="C251" s="58"/>
      <c r="D251" s="58">
        <v>91</v>
      </c>
      <c r="E251" s="58"/>
      <c r="F251" s="58"/>
      <c r="G251" s="58"/>
      <c r="H251" s="58"/>
      <c r="I251" s="58"/>
      <c r="J251" s="58">
        <v>35</v>
      </c>
      <c r="K251" s="58"/>
      <c r="L251" s="58"/>
      <c r="M251" s="58"/>
      <c r="N251" s="58"/>
      <c r="O251" s="59">
        <f t="shared" si="60"/>
        <v>126</v>
      </c>
    </row>
    <row r="252" spans="1:15" ht="13.5" thickBot="1">
      <c r="A252" s="324"/>
      <c r="B252" s="253" t="s">
        <v>133</v>
      </c>
      <c r="C252" s="55">
        <f aca="true" t="shared" si="64" ref="C252:N252">SUM(C253:C260)</f>
        <v>9</v>
      </c>
      <c r="D252" s="55">
        <f t="shared" si="64"/>
        <v>22</v>
      </c>
      <c r="E252" s="55">
        <f t="shared" si="64"/>
        <v>54</v>
      </c>
      <c r="F252" s="55">
        <f t="shared" si="64"/>
        <v>49</v>
      </c>
      <c r="G252" s="55">
        <f t="shared" si="64"/>
        <v>0</v>
      </c>
      <c r="H252" s="55">
        <f t="shared" si="64"/>
        <v>0</v>
      </c>
      <c r="I252" s="55">
        <f t="shared" si="64"/>
        <v>166</v>
      </c>
      <c r="J252" s="55">
        <f t="shared" si="64"/>
        <v>0</v>
      </c>
      <c r="K252" s="55">
        <f t="shared" si="64"/>
        <v>49</v>
      </c>
      <c r="L252" s="55">
        <f t="shared" si="64"/>
        <v>67</v>
      </c>
      <c r="M252" s="55">
        <f t="shared" si="64"/>
        <v>26</v>
      </c>
      <c r="N252" s="55">
        <f t="shared" si="64"/>
        <v>35</v>
      </c>
      <c r="O252" s="55">
        <f t="shared" si="60"/>
        <v>477</v>
      </c>
    </row>
    <row r="253" spans="1:15" ht="12.75">
      <c r="A253" s="324"/>
      <c r="B253" s="263" t="s">
        <v>34</v>
      </c>
      <c r="C253" s="56"/>
      <c r="D253" s="56"/>
      <c r="E253" s="56"/>
      <c r="F253" s="56"/>
      <c r="G253" s="56"/>
      <c r="H253" s="56"/>
      <c r="I253" s="56">
        <v>166</v>
      </c>
      <c r="J253" s="56"/>
      <c r="K253" s="56">
        <v>15</v>
      </c>
      <c r="L253" s="56"/>
      <c r="M253" s="56"/>
      <c r="N253" s="56"/>
      <c r="O253" s="57">
        <f t="shared" si="60"/>
        <v>181</v>
      </c>
    </row>
    <row r="254" spans="1:15" ht="12.75">
      <c r="A254" s="324"/>
      <c r="B254" s="34" t="s">
        <v>26</v>
      </c>
      <c r="C254" s="58">
        <v>9</v>
      </c>
      <c r="D254" s="58"/>
      <c r="E254" s="58">
        <v>24</v>
      </c>
      <c r="F254" s="58"/>
      <c r="G254" s="58"/>
      <c r="H254" s="58"/>
      <c r="I254" s="58"/>
      <c r="J254" s="58"/>
      <c r="K254" s="58"/>
      <c r="L254" s="58">
        <v>67</v>
      </c>
      <c r="M254" s="58"/>
      <c r="N254" s="58"/>
      <c r="O254" s="59">
        <f t="shared" si="60"/>
        <v>100</v>
      </c>
    </row>
    <row r="255" spans="1:15" ht="12.75">
      <c r="A255" s="324"/>
      <c r="B255" s="34" t="s">
        <v>53</v>
      </c>
      <c r="C255" s="58"/>
      <c r="D255" s="58"/>
      <c r="E255" s="58"/>
      <c r="F255" s="58">
        <v>49</v>
      </c>
      <c r="G255" s="58"/>
      <c r="H255" s="58"/>
      <c r="I255" s="58"/>
      <c r="J255" s="58"/>
      <c r="K255" s="58"/>
      <c r="L255" s="58"/>
      <c r="M255" s="58">
        <v>26</v>
      </c>
      <c r="N255" s="58"/>
      <c r="O255" s="59">
        <f t="shared" si="60"/>
        <v>75</v>
      </c>
    </row>
    <row r="256" spans="1:15" ht="12.75">
      <c r="A256" s="324"/>
      <c r="B256" s="34" t="s">
        <v>29</v>
      </c>
      <c r="C256" s="58"/>
      <c r="D256" s="58">
        <v>16</v>
      </c>
      <c r="E256" s="58">
        <v>30</v>
      </c>
      <c r="F256" s="58"/>
      <c r="G256" s="58"/>
      <c r="H256" s="58"/>
      <c r="I256" s="58"/>
      <c r="J256" s="58"/>
      <c r="K256" s="58"/>
      <c r="L256" s="58"/>
      <c r="M256" s="58"/>
      <c r="N256" s="58"/>
      <c r="O256" s="59">
        <f t="shared" si="60"/>
        <v>46</v>
      </c>
    </row>
    <row r="257" spans="1:15" ht="12.75">
      <c r="A257" s="324"/>
      <c r="B257" s="34" t="s">
        <v>38</v>
      </c>
      <c r="C257" s="58"/>
      <c r="D257" s="58"/>
      <c r="E257" s="58"/>
      <c r="F257" s="58"/>
      <c r="G257" s="58"/>
      <c r="H257" s="58"/>
      <c r="I257" s="58"/>
      <c r="J257" s="58"/>
      <c r="K257" s="58">
        <v>21</v>
      </c>
      <c r="L257" s="58"/>
      <c r="M257" s="58"/>
      <c r="N257" s="58">
        <v>12</v>
      </c>
      <c r="O257" s="59">
        <f t="shared" si="60"/>
        <v>33</v>
      </c>
    </row>
    <row r="258" spans="1:15" ht="12.75">
      <c r="A258" s="324"/>
      <c r="B258" s="34" t="s">
        <v>24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>
        <v>23</v>
      </c>
      <c r="O258" s="59">
        <f t="shared" si="60"/>
        <v>23</v>
      </c>
    </row>
    <row r="259" spans="1:15" ht="12.75">
      <c r="A259" s="324"/>
      <c r="B259" s="34" t="s">
        <v>37</v>
      </c>
      <c r="C259" s="58"/>
      <c r="D259" s="58"/>
      <c r="E259" s="58"/>
      <c r="F259" s="58"/>
      <c r="G259" s="58"/>
      <c r="H259" s="58"/>
      <c r="I259" s="58"/>
      <c r="J259" s="58"/>
      <c r="K259" s="58">
        <v>13</v>
      </c>
      <c r="L259" s="58"/>
      <c r="M259" s="58"/>
      <c r="N259" s="58"/>
      <c r="O259" s="59">
        <f t="shared" si="60"/>
        <v>13</v>
      </c>
    </row>
    <row r="260" spans="1:15" ht="13.5" thickBot="1">
      <c r="A260" s="324"/>
      <c r="B260" s="34" t="s">
        <v>33</v>
      </c>
      <c r="C260" s="58"/>
      <c r="D260" s="58">
        <v>6</v>
      </c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9">
        <f t="shared" si="60"/>
        <v>6</v>
      </c>
    </row>
    <row r="261" spans="1:15" ht="13.5" thickBot="1">
      <c r="A261" s="324"/>
      <c r="B261" s="29" t="s">
        <v>134</v>
      </c>
      <c r="C261" s="55">
        <f aca="true" t="shared" si="65" ref="C261:N261">SUM(C262)</f>
        <v>0</v>
      </c>
      <c r="D261" s="55">
        <f t="shared" si="65"/>
        <v>0</v>
      </c>
      <c r="E261" s="55">
        <f t="shared" si="65"/>
        <v>0</v>
      </c>
      <c r="F261" s="55">
        <f t="shared" si="65"/>
        <v>0</v>
      </c>
      <c r="G261" s="55">
        <f t="shared" si="65"/>
        <v>0</v>
      </c>
      <c r="H261" s="55">
        <f t="shared" si="65"/>
        <v>0</v>
      </c>
      <c r="I261" s="55">
        <f t="shared" si="65"/>
        <v>0</v>
      </c>
      <c r="J261" s="55">
        <f t="shared" si="65"/>
        <v>0</v>
      </c>
      <c r="K261" s="55">
        <f t="shared" si="65"/>
        <v>0</v>
      </c>
      <c r="L261" s="55">
        <f t="shared" si="65"/>
        <v>0</v>
      </c>
      <c r="M261" s="55">
        <f t="shared" si="65"/>
        <v>63</v>
      </c>
      <c r="N261" s="55">
        <f t="shared" si="65"/>
        <v>0</v>
      </c>
      <c r="O261" s="55">
        <f t="shared" si="60"/>
        <v>63</v>
      </c>
    </row>
    <row r="262" spans="1:15" ht="13.5" thickBot="1">
      <c r="A262" s="325"/>
      <c r="B262" s="260" t="s">
        <v>60</v>
      </c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>
        <v>63</v>
      </c>
      <c r="N262" s="64"/>
      <c r="O262" s="65">
        <f t="shared" si="60"/>
        <v>63</v>
      </c>
    </row>
    <row r="263" spans="1:15" ht="14.25" thickBot="1">
      <c r="A263" s="326" t="s">
        <v>230</v>
      </c>
      <c r="B263" s="326"/>
      <c r="C263" s="326"/>
      <c r="D263" s="326"/>
      <c r="E263" s="326"/>
      <c r="F263" s="326"/>
      <c r="G263" s="326"/>
      <c r="H263" s="326"/>
      <c r="I263" s="326"/>
      <c r="J263" s="326"/>
      <c r="K263" s="326"/>
      <c r="L263" s="326"/>
      <c r="M263" s="327"/>
      <c r="N263" s="328"/>
      <c r="O263" s="327"/>
    </row>
    <row r="264" spans="1:15" s="255" customFormat="1" ht="14.25" customHeight="1" thickBot="1">
      <c r="A264" s="323" t="s">
        <v>204</v>
      </c>
      <c r="B264" s="251" t="s">
        <v>115</v>
      </c>
      <c r="C264" s="254">
        <f aca="true" t="shared" si="66" ref="C264:O264">C265+C275+C282</f>
        <v>2478</v>
      </c>
      <c r="D264" s="254">
        <f t="shared" si="66"/>
        <v>2218</v>
      </c>
      <c r="E264" s="254">
        <f t="shared" si="66"/>
        <v>2200</v>
      </c>
      <c r="F264" s="254">
        <f t="shared" si="66"/>
        <v>2388</v>
      </c>
      <c r="G264" s="254">
        <f t="shared" si="66"/>
        <v>2795</v>
      </c>
      <c r="H264" s="254">
        <f t="shared" si="66"/>
        <v>2822</v>
      </c>
      <c r="I264" s="254">
        <f t="shared" si="66"/>
        <v>2789</v>
      </c>
      <c r="J264" s="254">
        <f t="shared" si="66"/>
        <v>2621</v>
      </c>
      <c r="K264" s="254">
        <f t="shared" si="66"/>
        <v>1899</v>
      </c>
      <c r="L264" s="254">
        <f t="shared" si="66"/>
        <v>2593</v>
      </c>
      <c r="M264" s="254">
        <f t="shared" si="66"/>
        <v>3167</v>
      </c>
      <c r="N264" s="254">
        <f t="shared" si="66"/>
        <v>1644</v>
      </c>
      <c r="O264" s="254">
        <f t="shared" si="66"/>
        <v>29614</v>
      </c>
    </row>
    <row r="265" spans="1:15" ht="13.5" customHeight="1" thickBot="1">
      <c r="A265" s="324"/>
      <c r="B265" s="29" t="s">
        <v>129</v>
      </c>
      <c r="C265" s="55">
        <f aca="true" t="shared" si="67" ref="C265:N265">SUM(C266:C274)</f>
        <v>2036</v>
      </c>
      <c r="D265" s="55">
        <f t="shared" si="67"/>
        <v>1967</v>
      </c>
      <c r="E265" s="55">
        <f t="shared" si="67"/>
        <v>1829</v>
      </c>
      <c r="F265" s="55">
        <f t="shared" si="67"/>
        <v>2088</v>
      </c>
      <c r="G265" s="55">
        <f t="shared" si="67"/>
        <v>2552</v>
      </c>
      <c r="H265" s="55">
        <f t="shared" si="67"/>
        <v>2587</v>
      </c>
      <c r="I265" s="55">
        <f t="shared" si="67"/>
        <v>2523</v>
      </c>
      <c r="J265" s="55">
        <f t="shared" si="67"/>
        <v>2361</v>
      </c>
      <c r="K265" s="55">
        <f t="shared" si="67"/>
        <v>1613</v>
      </c>
      <c r="L265" s="55">
        <f t="shared" si="67"/>
        <v>1915</v>
      </c>
      <c r="M265" s="55">
        <f t="shared" si="67"/>
        <v>2501</v>
      </c>
      <c r="N265" s="55">
        <f t="shared" si="67"/>
        <v>1531</v>
      </c>
      <c r="O265" s="55">
        <f aca="true" t="shared" si="68" ref="O265:O288">SUM(C265:N265)</f>
        <v>25503</v>
      </c>
    </row>
    <row r="266" spans="1:15" ht="12.75">
      <c r="A266" s="324"/>
      <c r="B266" s="107" t="s">
        <v>206</v>
      </c>
      <c r="C266" s="56">
        <v>448</v>
      </c>
      <c r="D266" s="56">
        <v>729</v>
      </c>
      <c r="E266" s="56">
        <v>868</v>
      </c>
      <c r="F266" s="56">
        <v>843</v>
      </c>
      <c r="G266" s="56">
        <v>1017</v>
      </c>
      <c r="H266" s="56">
        <v>752</v>
      </c>
      <c r="I266" s="56">
        <v>876</v>
      </c>
      <c r="J266" s="56">
        <v>788</v>
      </c>
      <c r="K266" s="56">
        <v>582</v>
      </c>
      <c r="L266" s="56">
        <v>806</v>
      </c>
      <c r="M266" s="56">
        <v>787</v>
      </c>
      <c r="N266" s="56">
        <v>443</v>
      </c>
      <c r="O266" s="57">
        <f t="shared" si="68"/>
        <v>8939</v>
      </c>
    </row>
    <row r="267" spans="1:15" ht="12.75">
      <c r="A267" s="324"/>
      <c r="B267" s="107" t="s">
        <v>72</v>
      </c>
      <c r="C267" s="56">
        <v>1024</v>
      </c>
      <c r="D267" s="56">
        <v>534</v>
      </c>
      <c r="E267" s="56">
        <v>426</v>
      </c>
      <c r="F267" s="56">
        <v>820</v>
      </c>
      <c r="G267" s="56">
        <v>495</v>
      </c>
      <c r="H267" s="56">
        <v>1052</v>
      </c>
      <c r="I267" s="56">
        <v>1007</v>
      </c>
      <c r="J267" s="56">
        <v>722</v>
      </c>
      <c r="K267" s="56">
        <v>336</v>
      </c>
      <c r="L267" s="56">
        <v>481</v>
      </c>
      <c r="M267" s="56">
        <v>1061</v>
      </c>
      <c r="N267" s="56">
        <v>175</v>
      </c>
      <c r="O267" s="59">
        <f t="shared" si="68"/>
        <v>8133</v>
      </c>
    </row>
    <row r="268" spans="1:15" ht="12.75">
      <c r="A268" s="324"/>
      <c r="B268" s="109" t="s">
        <v>62</v>
      </c>
      <c r="C268" s="58">
        <v>219</v>
      </c>
      <c r="D268" s="58">
        <v>303</v>
      </c>
      <c r="E268" s="58">
        <v>428</v>
      </c>
      <c r="F268" s="58">
        <v>232</v>
      </c>
      <c r="G268" s="58">
        <v>581</v>
      </c>
      <c r="H268" s="58">
        <v>427</v>
      </c>
      <c r="I268" s="58">
        <v>347</v>
      </c>
      <c r="J268" s="58">
        <v>415</v>
      </c>
      <c r="K268" s="58">
        <v>323</v>
      </c>
      <c r="L268" s="58">
        <v>277</v>
      </c>
      <c r="M268" s="58">
        <v>259</v>
      </c>
      <c r="N268" s="58">
        <v>113</v>
      </c>
      <c r="O268" s="59">
        <f t="shared" si="68"/>
        <v>3924</v>
      </c>
    </row>
    <row r="269" spans="1:15" ht="12.75">
      <c r="A269" s="324"/>
      <c r="B269" s="109" t="s">
        <v>207</v>
      </c>
      <c r="C269" s="58"/>
      <c r="D269" s="58"/>
      <c r="E269" s="58">
        <v>107</v>
      </c>
      <c r="F269" s="58">
        <v>94</v>
      </c>
      <c r="G269" s="58">
        <v>173</v>
      </c>
      <c r="H269" s="58"/>
      <c r="I269" s="58">
        <v>186</v>
      </c>
      <c r="J269" s="58">
        <v>230</v>
      </c>
      <c r="K269" s="58">
        <v>168</v>
      </c>
      <c r="L269" s="58">
        <v>182</v>
      </c>
      <c r="M269" s="58"/>
      <c r="N269" s="58">
        <v>235</v>
      </c>
      <c r="O269" s="59">
        <f t="shared" si="68"/>
        <v>1375</v>
      </c>
    </row>
    <row r="270" spans="1:15" ht="12.75">
      <c r="A270" s="324"/>
      <c r="B270" s="108" t="s">
        <v>87</v>
      </c>
      <c r="C270" s="58">
        <v>197</v>
      </c>
      <c r="D270" s="58">
        <v>106</v>
      </c>
      <c r="E270" s="58"/>
      <c r="F270" s="58"/>
      <c r="G270" s="58">
        <v>118</v>
      </c>
      <c r="H270" s="58">
        <v>157</v>
      </c>
      <c r="I270" s="58"/>
      <c r="J270" s="58"/>
      <c r="K270" s="58">
        <v>204</v>
      </c>
      <c r="L270" s="58"/>
      <c r="M270" s="58">
        <v>210</v>
      </c>
      <c r="N270" s="58">
        <v>199</v>
      </c>
      <c r="O270" s="59">
        <f t="shared" si="68"/>
        <v>1191</v>
      </c>
    </row>
    <row r="271" spans="1:15" ht="12.75">
      <c r="A271" s="324"/>
      <c r="B271" s="106" t="s">
        <v>205</v>
      </c>
      <c r="C271" s="60"/>
      <c r="D271" s="60"/>
      <c r="E271" s="60"/>
      <c r="F271" s="60"/>
      <c r="G271" s="60"/>
      <c r="H271" s="60">
        <v>199</v>
      </c>
      <c r="I271" s="60"/>
      <c r="J271" s="60">
        <v>206</v>
      </c>
      <c r="K271" s="60"/>
      <c r="L271" s="60">
        <v>169</v>
      </c>
      <c r="M271" s="60"/>
      <c r="N271" s="60">
        <v>242</v>
      </c>
      <c r="O271" s="61">
        <f t="shared" si="68"/>
        <v>816</v>
      </c>
    </row>
    <row r="272" spans="1:15" ht="12.75">
      <c r="A272" s="324"/>
      <c r="B272" s="106" t="s">
        <v>68</v>
      </c>
      <c r="C272" s="60">
        <v>148</v>
      </c>
      <c r="D272" s="60">
        <v>164</v>
      </c>
      <c r="E272" s="60"/>
      <c r="F272" s="60"/>
      <c r="G272" s="60">
        <v>168</v>
      </c>
      <c r="H272" s="60"/>
      <c r="I272" s="60">
        <v>107</v>
      </c>
      <c r="J272" s="60"/>
      <c r="K272" s="60"/>
      <c r="L272" s="60"/>
      <c r="M272" s="60"/>
      <c r="N272" s="60">
        <v>124</v>
      </c>
      <c r="O272" s="61">
        <f t="shared" si="68"/>
        <v>711</v>
      </c>
    </row>
    <row r="273" spans="1:15" ht="12.75">
      <c r="A273" s="324"/>
      <c r="B273" s="106" t="s">
        <v>213</v>
      </c>
      <c r="C273" s="60"/>
      <c r="D273" s="60">
        <v>131</v>
      </c>
      <c r="E273" s="60"/>
      <c r="F273" s="60">
        <v>99</v>
      </c>
      <c r="G273" s="60"/>
      <c r="H273" s="60"/>
      <c r="I273" s="60"/>
      <c r="J273" s="60"/>
      <c r="K273" s="60"/>
      <c r="L273" s="60"/>
      <c r="M273" s="60"/>
      <c r="N273" s="60"/>
      <c r="O273" s="61">
        <f t="shared" si="68"/>
        <v>230</v>
      </c>
    </row>
    <row r="274" spans="1:15" ht="13.5" thickBot="1">
      <c r="A274" s="324"/>
      <c r="B274" s="106" t="s">
        <v>123</v>
      </c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>
        <v>184</v>
      </c>
      <c r="N274" s="60"/>
      <c r="O274" s="61">
        <f t="shared" si="68"/>
        <v>184</v>
      </c>
    </row>
    <row r="275" spans="1:15" ht="13.5" thickBot="1">
      <c r="A275" s="324"/>
      <c r="B275" s="29" t="s">
        <v>130</v>
      </c>
      <c r="C275" s="55">
        <f aca="true" t="shared" si="69" ref="C275:N275">SUM(C276:C281)</f>
        <v>442</v>
      </c>
      <c r="D275" s="55">
        <f t="shared" si="69"/>
        <v>251</v>
      </c>
      <c r="E275" s="55">
        <f t="shared" si="69"/>
        <v>371</v>
      </c>
      <c r="F275" s="55">
        <f t="shared" si="69"/>
        <v>221</v>
      </c>
      <c r="G275" s="55">
        <f t="shared" si="69"/>
        <v>243</v>
      </c>
      <c r="H275" s="55">
        <f t="shared" si="69"/>
        <v>235</v>
      </c>
      <c r="I275" s="55">
        <f t="shared" si="69"/>
        <v>266</v>
      </c>
      <c r="J275" s="55">
        <f t="shared" si="69"/>
        <v>177</v>
      </c>
      <c r="K275" s="55">
        <f t="shared" si="69"/>
        <v>286</v>
      </c>
      <c r="L275" s="55">
        <f t="shared" si="69"/>
        <v>678</v>
      </c>
      <c r="M275" s="55">
        <f t="shared" si="69"/>
        <v>666</v>
      </c>
      <c r="N275" s="55">
        <f t="shared" si="69"/>
        <v>113</v>
      </c>
      <c r="O275" s="55">
        <f t="shared" si="68"/>
        <v>3949</v>
      </c>
    </row>
    <row r="276" spans="1:15" ht="12.75">
      <c r="A276" s="324"/>
      <c r="B276" s="107" t="s">
        <v>219</v>
      </c>
      <c r="C276" s="56">
        <v>198</v>
      </c>
      <c r="D276" s="56"/>
      <c r="E276" s="56">
        <v>179</v>
      </c>
      <c r="F276" s="56"/>
      <c r="G276" s="56"/>
      <c r="H276" s="56">
        <v>235</v>
      </c>
      <c r="I276" s="56"/>
      <c r="J276" s="56"/>
      <c r="K276" s="56"/>
      <c r="L276" s="56">
        <v>265</v>
      </c>
      <c r="M276" s="56">
        <v>294</v>
      </c>
      <c r="N276" s="56"/>
      <c r="O276" s="57">
        <f t="shared" si="68"/>
        <v>1171</v>
      </c>
    </row>
    <row r="277" spans="1:15" ht="12.75">
      <c r="A277" s="324"/>
      <c r="B277" s="107" t="s">
        <v>211</v>
      </c>
      <c r="C277" s="56">
        <v>244</v>
      </c>
      <c r="D277" s="56">
        <v>251</v>
      </c>
      <c r="E277" s="56">
        <v>83</v>
      </c>
      <c r="F277" s="56"/>
      <c r="G277" s="56"/>
      <c r="H277" s="56"/>
      <c r="I277" s="56">
        <v>114</v>
      </c>
      <c r="J277" s="56"/>
      <c r="K277" s="56"/>
      <c r="L277" s="56">
        <v>200</v>
      </c>
      <c r="M277" s="56"/>
      <c r="N277" s="56"/>
      <c r="O277" s="57">
        <f t="shared" si="68"/>
        <v>892</v>
      </c>
    </row>
    <row r="278" spans="1:15" ht="12.75">
      <c r="A278" s="324"/>
      <c r="B278" s="270" t="s">
        <v>231</v>
      </c>
      <c r="C278" s="56"/>
      <c r="D278" s="56"/>
      <c r="E278" s="56"/>
      <c r="F278" s="56">
        <v>100</v>
      </c>
      <c r="G278" s="56">
        <v>243</v>
      </c>
      <c r="H278" s="56"/>
      <c r="I278" s="56"/>
      <c r="J278" s="56"/>
      <c r="K278" s="56">
        <v>154</v>
      </c>
      <c r="L278" s="56">
        <v>213</v>
      </c>
      <c r="M278" s="56"/>
      <c r="N278" s="56">
        <v>113</v>
      </c>
      <c r="O278" s="57">
        <f t="shared" si="68"/>
        <v>823</v>
      </c>
    </row>
    <row r="279" spans="1:15" ht="12.75">
      <c r="A279" s="324"/>
      <c r="B279" s="259" t="s">
        <v>217</v>
      </c>
      <c r="C279" s="56"/>
      <c r="D279" s="58"/>
      <c r="E279" s="58">
        <v>109</v>
      </c>
      <c r="F279" s="56">
        <v>121</v>
      </c>
      <c r="G279" s="56"/>
      <c r="H279" s="56"/>
      <c r="I279" s="56">
        <v>152</v>
      </c>
      <c r="J279" s="56">
        <v>177</v>
      </c>
      <c r="K279" s="56">
        <v>132</v>
      </c>
      <c r="L279" s="56"/>
      <c r="M279" s="56"/>
      <c r="N279" s="56"/>
      <c r="O279" s="57">
        <f t="shared" si="68"/>
        <v>691</v>
      </c>
    </row>
    <row r="280" spans="1:15" ht="12.75">
      <c r="A280" s="324"/>
      <c r="B280" s="108" t="s">
        <v>1</v>
      </c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>
        <v>221</v>
      </c>
      <c r="N280" s="58"/>
      <c r="O280" s="59">
        <f t="shared" si="68"/>
        <v>221</v>
      </c>
    </row>
    <row r="281" spans="1:15" ht="13.5" thickBot="1">
      <c r="A281" s="324"/>
      <c r="B281" s="108" t="s">
        <v>209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>
        <v>151</v>
      </c>
      <c r="N281" s="58"/>
      <c r="O281" s="59">
        <f t="shared" si="68"/>
        <v>151</v>
      </c>
    </row>
    <row r="282" spans="1:15" ht="13.5" thickBot="1">
      <c r="A282" s="324"/>
      <c r="B282" s="252" t="s">
        <v>131</v>
      </c>
      <c r="C282" s="55">
        <f aca="true" t="shared" si="70" ref="C282:N282">SUM(C283:C284)</f>
        <v>0</v>
      </c>
      <c r="D282" s="55">
        <f t="shared" si="70"/>
        <v>0</v>
      </c>
      <c r="E282" s="55">
        <f t="shared" si="70"/>
        <v>0</v>
      </c>
      <c r="F282" s="55">
        <f t="shared" si="70"/>
        <v>79</v>
      </c>
      <c r="G282" s="55">
        <f t="shared" si="70"/>
        <v>0</v>
      </c>
      <c r="H282" s="55">
        <f t="shared" si="70"/>
        <v>0</v>
      </c>
      <c r="I282" s="55">
        <f t="shared" si="70"/>
        <v>0</v>
      </c>
      <c r="J282" s="55">
        <f t="shared" si="70"/>
        <v>83</v>
      </c>
      <c r="K282" s="55">
        <f t="shared" si="70"/>
        <v>0</v>
      </c>
      <c r="L282" s="55">
        <f t="shared" si="70"/>
        <v>0</v>
      </c>
      <c r="M282" s="55">
        <f t="shared" si="70"/>
        <v>0</v>
      </c>
      <c r="N282" s="55">
        <f t="shared" si="70"/>
        <v>0</v>
      </c>
      <c r="O282" s="55">
        <f t="shared" si="68"/>
        <v>162</v>
      </c>
    </row>
    <row r="283" spans="1:15" ht="12.75">
      <c r="A283" s="324"/>
      <c r="B283" s="34" t="s">
        <v>27</v>
      </c>
      <c r="C283" s="58"/>
      <c r="D283" s="58"/>
      <c r="E283" s="58"/>
      <c r="F283" s="58"/>
      <c r="G283" s="58"/>
      <c r="H283" s="58"/>
      <c r="I283" s="58"/>
      <c r="J283" s="58">
        <v>83</v>
      </c>
      <c r="K283" s="58"/>
      <c r="L283" s="58"/>
      <c r="M283" s="58"/>
      <c r="N283" s="58"/>
      <c r="O283" s="59">
        <f t="shared" si="68"/>
        <v>83</v>
      </c>
    </row>
    <row r="284" spans="1:15" ht="13.5" thickBot="1">
      <c r="A284" s="324"/>
      <c r="B284" s="34" t="s">
        <v>45</v>
      </c>
      <c r="C284" s="58"/>
      <c r="D284" s="58"/>
      <c r="E284" s="58"/>
      <c r="F284" s="58">
        <v>79</v>
      </c>
      <c r="G284" s="58"/>
      <c r="H284" s="58"/>
      <c r="I284" s="58"/>
      <c r="J284" s="58"/>
      <c r="K284" s="58"/>
      <c r="L284" s="58"/>
      <c r="M284" s="58"/>
      <c r="N284" s="58"/>
      <c r="O284" s="59">
        <f t="shared" si="68"/>
        <v>79</v>
      </c>
    </row>
    <row r="285" spans="1:15" ht="13.5" thickBot="1">
      <c r="A285" s="324"/>
      <c r="B285" s="253" t="s">
        <v>133</v>
      </c>
      <c r="C285" s="55">
        <f aca="true" t="shared" si="71" ref="C285:N285">SUM(C286:C288)</f>
        <v>113</v>
      </c>
      <c r="D285" s="55">
        <f t="shared" si="71"/>
        <v>99</v>
      </c>
      <c r="E285" s="55">
        <f t="shared" si="71"/>
        <v>104</v>
      </c>
      <c r="F285" s="55">
        <f t="shared" si="71"/>
        <v>0</v>
      </c>
      <c r="G285" s="55">
        <f t="shared" si="71"/>
        <v>170</v>
      </c>
      <c r="H285" s="55">
        <f t="shared" si="71"/>
        <v>268</v>
      </c>
      <c r="I285" s="55">
        <f t="shared" si="71"/>
        <v>110</v>
      </c>
      <c r="J285" s="55">
        <f t="shared" si="71"/>
        <v>174</v>
      </c>
      <c r="K285" s="55">
        <f t="shared" si="71"/>
        <v>125</v>
      </c>
      <c r="L285" s="55">
        <f t="shared" si="71"/>
        <v>0</v>
      </c>
      <c r="M285" s="55">
        <f t="shared" si="71"/>
        <v>0</v>
      </c>
      <c r="N285" s="55">
        <f t="shared" si="71"/>
        <v>0</v>
      </c>
      <c r="O285" s="55">
        <f t="shared" si="68"/>
        <v>1163</v>
      </c>
    </row>
    <row r="286" spans="1:15" ht="12.75">
      <c r="A286" s="324"/>
      <c r="B286" s="263" t="s">
        <v>40</v>
      </c>
      <c r="C286" s="56">
        <v>113</v>
      </c>
      <c r="D286" s="56"/>
      <c r="E286" s="56"/>
      <c r="F286" s="56"/>
      <c r="G286" s="56">
        <v>170</v>
      </c>
      <c r="H286" s="56">
        <v>144</v>
      </c>
      <c r="I286" s="56"/>
      <c r="J286" s="56">
        <v>174</v>
      </c>
      <c r="K286" s="56">
        <v>125</v>
      </c>
      <c r="L286" s="56"/>
      <c r="M286" s="56"/>
      <c r="N286" s="56"/>
      <c r="O286" s="57">
        <f t="shared" si="68"/>
        <v>726</v>
      </c>
    </row>
    <row r="287" spans="1:15" ht="12.75">
      <c r="A287" s="324"/>
      <c r="B287" s="34" t="s">
        <v>26</v>
      </c>
      <c r="C287" s="58"/>
      <c r="D287" s="58">
        <v>99</v>
      </c>
      <c r="E287" s="58">
        <v>104</v>
      </c>
      <c r="F287" s="58"/>
      <c r="G287" s="58"/>
      <c r="H287" s="58">
        <v>124</v>
      </c>
      <c r="I287" s="58"/>
      <c r="J287" s="58"/>
      <c r="K287" s="58"/>
      <c r="L287" s="58"/>
      <c r="M287" s="58"/>
      <c r="N287" s="58"/>
      <c r="O287" s="59">
        <f t="shared" si="68"/>
        <v>327</v>
      </c>
    </row>
    <row r="288" spans="1:15" ht="13.5" thickBot="1">
      <c r="A288" s="324"/>
      <c r="B288" s="34" t="s">
        <v>33</v>
      </c>
      <c r="C288" s="58"/>
      <c r="D288" s="58"/>
      <c r="E288" s="58"/>
      <c r="F288" s="58"/>
      <c r="G288" s="58"/>
      <c r="H288" s="58"/>
      <c r="I288" s="58">
        <v>110</v>
      </c>
      <c r="J288" s="58"/>
      <c r="K288" s="58"/>
      <c r="L288" s="58"/>
      <c r="M288" s="58"/>
      <c r="N288" s="58"/>
      <c r="O288" s="59">
        <f t="shared" si="68"/>
        <v>110</v>
      </c>
    </row>
    <row r="289" spans="1:16" ht="14.25" thickBot="1">
      <c r="A289" s="323" t="s">
        <v>204</v>
      </c>
      <c r="B289" s="330" t="s">
        <v>194</v>
      </c>
      <c r="C289" s="331"/>
      <c r="D289" s="331"/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  <c r="O289" s="331"/>
      <c r="P289" s="271"/>
    </row>
    <row r="290" spans="1:15" s="255" customFormat="1" ht="14.25" customHeight="1" thickBot="1">
      <c r="A290" s="324"/>
      <c r="B290" s="251" t="s">
        <v>115</v>
      </c>
      <c r="C290" s="254">
        <f aca="true" t="shared" si="72" ref="C290:O290">C291+C298+C300+C303</f>
        <v>9879</v>
      </c>
      <c r="D290" s="254">
        <f t="shared" si="72"/>
        <v>12171</v>
      </c>
      <c r="E290" s="254">
        <f t="shared" si="72"/>
        <v>10348</v>
      </c>
      <c r="F290" s="254">
        <f t="shared" si="72"/>
        <v>11860</v>
      </c>
      <c r="G290" s="254">
        <f t="shared" si="72"/>
        <v>13534</v>
      </c>
      <c r="H290" s="254">
        <f t="shared" si="72"/>
        <v>14361</v>
      </c>
      <c r="I290" s="254">
        <f t="shared" si="72"/>
        <v>11459</v>
      </c>
      <c r="J290" s="254">
        <f t="shared" si="72"/>
        <v>12168</v>
      </c>
      <c r="K290" s="254">
        <f t="shared" si="72"/>
        <v>19549</v>
      </c>
      <c r="L290" s="254">
        <f t="shared" si="72"/>
        <v>9551</v>
      </c>
      <c r="M290" s="254">
        <f t="shared" si="72"/>
        <v>9345</v>
      </c>
      <c r="N290" s="254">
        <f t="shared" si="72"/>
        <v>13877</v>
      </c>
      <c r="O290" s="254">
        <f t="shared" si="72"/>
        <v>148102</v>
      </c>
    </row>
    <row r="291" spans="1:15" ht="13.5" customHeight="1" thickBot="1">
      <c r="A291" s="324"/>
      <c r="B291" s="29" t="s">
        <v>129</v>
      </c>
      <c r="C291" s="55">
        <f aca="true" t="shared" si="73" ref="C291:N291">SUM(C292:C297)</f>
        <v>7934</v>
      </c>
      <c r="D291" s="55">
        <f t="shared" si="73"/>
        <v>9177</v>
      </c>
      <c r="E291" s="55">
        <f t="shared" si="73"/>
        <v>9322</v>
      </c>
      <c r="F291" s="55">
        <f t="shared" si="73"/>
        <v>7293</v>
      </c>
      <c r="G291" s="55">
        <f t="shared" si="73"/>
        <v>8641</v>
      </c>
      <c r="H291" s="55">
        <f t="shared" si="73"/>
        <v>9982</v>
      </c>
      <c r="I291" s="55">
        <f t="shared" si="73"/>
        <v>8413</v>
      </c>
      <c r="J291" s="55">
        <f t="shared" si="73"/>
        <v>8990</v>
      </c>
      <c r="K291" s="55">
        <f t="shared" si="73"/>
        <v>13029</v>
      </c>
      <c r="L291" s="55">
        <f t="shared" si="73"/>
        <v>6949</v>
      </c>
      <c r="M291" s="55">
        <f t="shared" si="73"/>
        <v>8329</v>
      </c>
      <c r="N291" s="55">
        <f t="shared" si="73"/>
        <v>7612</v>
      </c>
      <c r="O291" s="55">
        <f aca="true" t="shared" si="74" ref="O291:O297">SUM(C291:N291)</f>
        <v>105671</v>
      </c>
    </row>
    <row r="292" spans="1:15" ht="12.75">
      <c r="A292" s="324"/>
      <c r="B292" s="265" t="s">
        <v>62</v>
      </c>
      <c r="C292" s="56">
        <v>6947</v>
      </c>
      <c r="D292" s="56">
        <v>8459</v>
      </c>
      <c r="E292" s="56">
        <v>7161</v>
      </c>
      <c r="F292" s="56">
        <v>5410</v>
      </c>
      <c r="G292" s="56">
        <v>5690</v>
      </c>
      <c r="H292" s="56">
        <v>7523</v>
      </c>
      <c r="I292" s="56">
        <v>7358</v>
      </c>
      <c r="J292" s="56">
        <v>6992</v>
      </c>
      <c r="K292" s="56">
        <v>11503</v>
      </c>
      <c r="L292" s="56">
        <v>6143</v>
      </c>
      <c r="M292" s="56">
        <v>6907</v>
      </c>
      <c r="N292" s="56">
        <v>6375</v>
      </c>
      <c r="O292" s="57">
        <f t="shared" si="74"/>
        <v>86468</v>
      </c>
    </row>
    <row r="293" spans="1:15" ht="12.75">
      <c r="A293" s="324"/>
      <c r="B293" s="108" t="s">
        <v>72</v>
      </c>
      <c r="C293" s="58">
        <v>230</v>
      </c>
      <c r="D293" s="58">
        <v>321</v>
      </c>
      <c r="E293" s="58">
        <v>959</v>
      </c>
      <c r="F293" s="58">
        <v>951</v>
      </c>
      <c r="G293" s="58">
        <v>1571</v>
      </c>
      <c r="H293" s="58">
        <v>846</v>
      </c>
      <c r="I293" s="58">
        <v>759</v>
      </c>
      <c r="J293" s="58">
        <v>988</v>
      </c>
      <c r="K293" s="58">
        <v>445</v>
      </c>
      <c r="L293" s="58">
        <v>551</v>
      </c>
      <c r="M293" s="58">
        <v>970</v>
      </c>
      <c r="N293" s="58">
        <v>771</v>
      </c>
      <c r="O293" s="59">
        <f t="shared" si="74"/>
        <v>9362</v>
      </c>
    </row>
    <row r="294" spans="1:15" ht="12.75">
      <c r="A294" s="324"/>
      <c r="B294" s="108" t="s">
        <v>68</v>
      </c>
      <c r="C294" s="58"/>
      <c r="D294" s="58">
        <v>397</v>
      </c>
      <c r="E294" s="58">
        <v>992</v>
      </c>
      <c r="F294" s="58">
        <v>932</v>
      </c>
      <c r="G294" s="58">
        <v>807</v>
      </c>
      <c r="H294" s="58">
        <v>1052</v>
      </c>
      <c r="I294" s="58">
        <v>296</v>
      </c>
      <c r="J294" s="58">
        <v>1010</v>
      </c>
      <c r="K294" s="58">
        <v>1081</v>
      </c>
      <c r="L294" s="58"/>
      <c r="M294" s="58"/>
      <c r="N294" s="58">
        <v>466</v>
      </c>
      <c r="O294" s="59">
        <f t="shared" si="74"/>
        <v>7033</v>
      </c>
    </row>
    <row r="295" spans="1:15" ht="12.75">
      <c r="A295" s="324"/>
      <c r="B295" s="106" t="s">
        <v>206</v>
      </c>
      <c r="C295" s="60">
        <v>419</v>
      </c>
      <c r="D295" s="60"/>
      <c r="E295" s="60"/>
      <c r="F295" s="60"/>
      <c r="G295" s="60">
        <v>573</v>
      </c>
      <c r="H295" s="60">
        <v>561</v>
      </c>
      <c r="I295" s="60"/>
      <c r="J295" s="60"/>
      <c r="K295" s="60"/>
      <c r="L295" s="60"/>
      <c r="M295" s="60"/>
      <c r="N295" s="60"/>
      <c r="O295" s="61">
        <f t="shared" si="74"/>
        <v>1553</v>
      </c>
    </row>
    <row r="296" spans="1:15" ht="12.75">
      <c r="A296" s="324"/>
      <c r="B296" s="106" t="s">
        <v>87</v>
      </c>
      <c r="C296" s="60">
        <v>338</v>
      </c>
      <c r="D296" s="60"/>
      <c r="E296" s="60"/>
      <c r="F296" s="60"/>
      <c r="G296" s="60"/>
      <c r="H296" s="60"/>
      <c r="I296" s="60"/>
      <c r="J296" s="60"/>
      <c r="K296" s="60"/>
      <c r="L296" s="60">
        <v>255</v>
      </c>
      <c r="M296" s="60">
        <v>452</v>
      </c>
      <c r="N296" s="60"/>
      <c r="O296" s="61">
        <f t="shared" si="74"/>
        <v>1045</v>
      </c>
    </row>
    <row r="297" spans="1:15" ht="13.5" thickBot="1">
      <c r="A297" s="324"/>
      <c r="B297" s="106" t="s">
        <v>222</v>
      </c>
      <c r="C297" s="60"/>
      <c r="D297" s="60"/>
      <c r="E297" s="60">
        <v>210</v>
      </c>
      <c r="F297" s="60"/>
      <c r="G297" s="60"/>
      <c r="H297" s="60"/>
      <c r="I297" s="60"/>
      <c r="J297" s="60"/>
      <c r="K297" s="60"/>
      <c r="L297" s="60"/>
      <c r="M297" s="60"/>
      <c r="N297" s="60"/>
      <c r="O297" s="61">
        <f t="shared" si="74"/>
        <v>210</v>
      </c>
    </row>
    <row r="298" spans="1:15" ht="13.5" thickBot="1">
      <c r="A298" s="324"/>
      <c r="B298" s="252" t="s">
        <v>131</v>
      </c>
      <c r="C298" s="55">
        <f aca="true" t="shared" si="75" ref="C298:N298">SUM(C299:C299)</f>
        <v>663</v>
      </c>
      <c r="D298" s="55">
        <f t="shared" si="75"/>
        <v>184</v>
      </c>
      <c r="E298" s="55">
        <f t="shared" si="75"/>
        <v>229</v>
      </c>
      <c r="F298" s="55">
        <f t="shared" si="75"/>
        <v>319</v>
      </c>
      <c r="G298" s="55">
        <f t="shared" si="75"/>
        <v>2407</v>
      </c>
      <c r="H298" s="55">
        <f t="shared" si="75"/>
        <v>0</v>
      </c>
      <c r="I298" s="55">
        <f t="shared" si="75"/>
        <v>404</v>
      </c>
      <c r="J298" s="55">
        <f t="shared" si="75"/>
        <v>497</v>
      </c>
      <c r="K298" s="55">
        <f t="shared" si="75"/>
        <v>575</v>
      </c>
      <c r="L298" s="55">
        <f t="shared" si="75"/>
        <v>991</v>
      </c>
      <c r="M298" s="55">
        <f t="shared" si="75"/>
        <v>163</v>
      </c>
      <c r="N298" s="55">
        <f t="shared" si="75"/>
        <v>792</v>
      </c>
      <c r="O298" s="55">
        <f aca="true" t="shared" si="76" ref="O298:O303">SUM(C298:N298)</f>
        <v>7224</v>
      </c>
    </row>
    <row r="299" spans="1:15" ht="13.5" thickBot="1">
      <c r="A299" s="324"/>
      <c r="B299" s="34" t="s">
        <v>27</v>
      </c>
      <c r="C299" s="58">
        <v>663</v>
      </c>
      <c r="D299" s="58">
        <v>184</v>
      </c>
      <c r="E299" s="58">
        <v>229</v>
      </c>
      <c r="F299" s="58">
        <v>319</v>
      </c>
      <c r="G299" s="58">
        <v>2407</v>
      </c>
      <c r="H299" s="58"/>
      <c r="I299" s="58">
        <v>404</v>
      </c>
      <c r="J299" s="58">
        <v>497</v>
      </c>
      <c r="K299" s="58">
        <v>575</v>
      </c>
      <c r="L299" s="58">
        <v>991</v>
      </c>
      <c r="M299" s="58">
        <v>163</v>
      </c>
      <c r="N299" s="58">
        <v>792</v>
      </c>
      <c r="O299" s="59">
        <f t="shared" si="76"/>
        <v>7224</v>
      </c>
    </row>
    <row r="300" spans="1:15" ht="13.5" thickBot="1">
      <c r="A300" s="324"/>
      <c r="B300" s="262" t="s">
        <v>212</v>
      </c>
      <c r="C300" s="55">
        <f aca="true" t="shared" si="77" ref="C300:N300">SUM(C301:C302)</f>
        <v>0</v>
      </c>
      <c r="D300" s="55">
        <f t="shared" si="77"/>
        <v>714</v>
      </c>
      <c r="E300" s="55">
        <f t="shared" si="77"/>
        <v>150</v>
      </c>
      <c r="F300" s="55">
        <f t="shared" si="77"/>
        <v>0</v>
      </c>
      <c r="G300" s="55">
        <f t="shared" si="77"/>
        <v>0</v>
      </c>
      <c r="H300" s="55">
        <f t="shared" si="77"/>
        <v>922</v>
      </c>
      <c r="I300" s="55">
        <f t="shared" si="77"/>
        <v>0</v>
      </c>
      <c r="J300" s="55">
        <f t="shared" si="77"/>
        <v>521</v>
      </c>
      <c r="K300" s="55">
        <f t="shared" si="77"/>
        <v>0</v>
      </c>
      <c r="L300" s="55">
        <f t="shared" si="77"/>
        <v>691</v>
      </c>
      <c r="M300" s="55">
        <f t="shared" si="77"/>
        <v>0</v>
      </c>
      <c r="N300" s="55">
        <f t="shared" si="77"/>
        <v>262</v>
      </c>
      <c r="O300" s="55">
        <f t="shared" si="76"/>
        <v>3260</v>
      </c>
    </row>
    <row r="301" spans="1:15" ht="12.75">
      <c r="A301" s="324"/>
      <c r="B301" s="34" t="s">
        <v>70</v>
      </c>
      <c r="C301" s="58"/>
      <c r="D301" s="58">
        <v>311</v>
      </c>
      <c r="E301" s="58">
        <v>150</v>
      </c>
      <c r="F301" s="58"/>
      <c r="G301" s="58"/>
      <c r="H301" s="58">
        <v>922</v>
      </c>
      <c r="I301" s="58"/>
      <c r="J301" s="58"/>
      <c r="K301" s="58"/>
      <c r="L301" s="58">
        <v>425</v>
      </c>
      <c r="M301" s="58"/>
      <c r="N301" s="58"/>
      <c r="O301" s="59">
        <f t="shared" si="76"/>
        <v>1808</v>
      </c>
    </row>
    <row r="302" spans="1:15" ht="13.5" thickBot="1">
      <c r="A302" s="324"/>
      <c r="B302" s="37" t="s">
        <v>46</v>
      </c>
      <c r="C302" s="60"/>
      <c r="D302" s="60">
        <v>403</v>
      </c>
      <c r="E302" s="60"/>
      <c r="F302" s="60"/>
      <c r="G302" s="60"/>
      <c r="H302" s="60"/>
      <c r="I302" s="60"/>
      <c r="J302" s="60">
        <v>521</v>
      </c>
      <c r="K302" s="60"/>
      <c r="L302" s="60">
        <v>266</v>
      </c>
      <c r="M302" s="60"/>
      <c r="N302" s="60">
        <v>262</v>
      </c>
      <c r="O302" s="61">
        <f t="shared" si="76"/>
        <v>1452</v>
      </c>
    </row>
    <row r="303" spans="1:15" ht="13.5" thickBot="1">
      <c r="A303" s="324"/>
      <c r="B303" s="253" t="s">
        <v>133</v>
      </c>
      <c r="C303" s="55">
        <f aca="true" t="shared" si="78" ref="C303:N303">SUM(C304:C309)</f>
        <v>1282</v>
      </c>
      <c r="D303" s="55">
        <f t="shared" si="78"/>
        <v>2096</v>
      </c>
      <c r="E303" s="55">
        <f t="shared" si="78"/>
        <v>647</v>
      </c>
      <c r="F303" s="55">
        <f t="shared" si="78"/>
        <v>4248</v>
      </c>
      <c r="G303" s="55">
        <f t="shared" si="78"/>
        <v>2486</v>
      </c>
      <c r="H303" s="55">
        <f t="shared" si="78"/>
        <v>3457</v>
      </c>
      <c r="I303" s="55">
        <f t="shared" si="78"/>
        <v>2642</v>
      </c>
      <c r="J303" s="55">
        <f t="shared" si="78"/>
        <v>2160</v>
      </c>
      <c r="K303" s="55">
        <f t="shared" si="78"/>
        <v>5945</v>
      </c>
      <c r="L303" s="55">
        <f t="shared" si="78"/>
        <v>920</v>
      </c>
      <c r="M303" s="55">
        <f t="shared" si="78"/>
        <v>853</v>
      </c>
      <c r="N303" s="55">
        <f t="shared" si="78"/>
        <v>5211</v>
      </c>
      <c r="O303" s="55">
        <f t="shared" si="76"/>
        <v>31947</v>
      </c>
    </row>
    <row r="304" spans="1:15" ht="12.75">
      <c r="A304" s="324"/>
      <c r="B304" s="263" t="s">
        <v>37</v>
      </c>
      <c r="C304" s="56">
        <v>798</v>
      </c>
      <c r="D304" s="56">
        <v>1996</v>
      </c>
      <c r="E304" s="56">
        <v>389</v>
      </c>
      <c r="F304" s="56">
        <v>851</v>
      </c>
      <c r="G304" s="56">
        <v>1506</v>
      </c>
      <c r="H304" s="56">
        <v>1738</v>
      </c>
      <c r="I304" s="56">
        <v>978</v>
      </c>
      <c r="J304" s="56"/>
      <c r="K304" s="56">
        <v>4509</v>
      </c>
      <c r="L304" s="56">
        <v>378</v>
      </c>
      <c r="M304" s="56">
        <v>186</v>
      </c>
      <c r="N304" s="56">
        <v>4008</v>
      </c>
      <c r="O304" s="57">
        <f aca="true" t="shared" si="79" ref="O304:O309">SUM(C304:N304)</f>
        <v>17337</v>
      </c>
    </row>
    <row r="305" spans="1:15" ht="12.75">
      <c r="A305" s="324"/>
      <c r="B305" s="34" t="s">
        <v>26</v>
      </c>
      <c r="C305" s="58"/>
      <c r="D305" s="58"/>
      <c r="E305" s="58">
        <v>258</v>
      </c>
      <c r="F305" s="58">
        <v>2605</v>
      </c>
      <c r="G305" s="58"/>
      <c r="H305" s="58">
        <v>1058</v>
      </c>
      <c r="I305" s="58">
        <v>1277</v>
      </c>
      <c r="J305" s="58">
        <v>1552</v>
      </c>
      <c r="K305" s="58"/>
      <c r="L305" s="58"/>
      <c r="M305" s="58">
        <v>233</v>
      </c>
      <c r="N305" s="58"/>
      <c r="O305" s="59">
        <f t="shared" si="79"/>
        <v>6983</v>
      </c>
    </row>
    <row r="306" spans="1:15" ht="12.75">
      <c r="A306" s="324"/>
      <c r="B306" s="34" t="s">
        <v>28</v>
      </c>
      <c r="C306" s="58"/>
      <c r="D306" s="58"/>
      <c r="E306" s="58"/>
      <c r="F306" s="58">
        <v>416</v>
      </c>
      <c r="G306" s="58">
        <v>531</v>
      </c>
      <c r="H306" s="58"/>
      <c r="I306" s="58"/>
      <c r="J306" s="58">
        <v>196</v>
      </c>
      <c r="K306" s="58">
        <v>220</v>
      </c>
      <c r="L306" s="58">
        <v>542</v>
      </c>
      <c r="M306" s="58">
        <v>272</v>
      </c>
      <c r="N306" s="58">
        <v>567</v>
      </c>
      <c r="O306" s="59">
        <f t="shared" si="79"/>
        <v>2744</v>
      </c>
    </row>
    <row r="307" spans="1:15" ht="12.75">
      <c r="A307" s="324"/>
      <c r="B307" s="34" t="s">
        <v>29</v>
      </c>
      <c r="C307" s="58">
        <v>484</v>
      </c>
      <c r="D307" s="58">
        <v>100</v>
      </c>
      <c r="E307" s="58"/>
      <c r="F307" s="58"/>
      <c r="G307" s="58">
        <v>449</v>
      </c>
      <c r="H307" s="58">
        <v>661</v>
      </c>
      <c r="I307" s="58">
        <v>387</v>
      </c>
      <c r="J307" s="58"/>
      <c r="K307" s="58">
        <v>483</v>
      </c>
      <c r="L307" s="58"/>
      <c r="M307" s="58">
        <v>162</v>
      </c>
      <c r="N307" s="58"/>
      <c r="O307" s="59">
        <f t="shared" si="79"/>
        <v>2726</v>
      </c>
    </row>
    <row r="308" spans="1:15" ht="12.75">
      <c r="A308" s="324"/>
      <c r="B308" s="34" t="s">
        <v>34</v>
      </c>
      <c r="C308" s="58"/>
      <c r="D308" s="58"/>
      <c r="E308" s="58"/>
      <c r="F308" s="58">
        <v>376</v>
      </c>
      <c r="G308" s="58"/>
      <c r="H308" s="58"/>
      <c r="I308" s="58"/>
      <c r="J308" s="58">
        <v>412</v>
      </c>
      <c r="K308" s="58"/>
      <c r="L308" s="58"/>
      <c r="M308" s="58"/>
      <c r="N308" s="58">
        <v>636</v>
      </c>
      <c r="O308" s="59">
        <f t="shared" si="79"/>
        <v>1424</v>
      </c>
    </row>
    <row r="309" spans="1:15" ht="13.5" thickBot="1">
      <c r="A309" s="324"/>
      <c r="B309" s="34" t="s">
        <v>24</v>
      </c>
      <c r="C309" s="58"/>
      <c r="D309" s="58"/>
      <c r="E309" s="58"/>
      <c r="F309" s="58"/>
      <c r="G309" s="58"/>
      <c r="H309" s="58"/>
      <c r="I309" s="58"/>
      <c r="J309" s="58"/>
      <c r="K309" s="58">
        <v>733</v>
      </c>
      <c r="L309" s="58"/>
      <c r="M309" s="58"/>
      <c r="N309" s="58"/>
      <c r="O309" s="59">
        <f t="shared" si="79"/>
        <v>733</v>
      </c>
    </row>
    <row r="310" spans="1:15" ht="13.5" thickBot="1">
      <c r="A310" s="329" t="s">
        <v>195</v>
      </c>
      <c r="B310" s="329"/>
      <c r="C310" s="329"/>
      <c r="D310" s="329"/>
      <c r="E310" s="329"/>
      <c r="F310" s="329"/>
      <c r="G310" s="329"/>
      <c r="H310" s="329"/>
      <c r="I310" s="329"/>
      <c r="J310" s="329"/>
      <c r="K310" s="329"/>
      <c r="L310" s="329"/>
      <c r="M310" s="329"/>
      <c r="N310" s="329"/>
      <c r="O310" s="329"/>
    </row>
    <row r="311" spans="1:15" s="255" customFormat="1" ht="14.25" customHeight="1" thickBot="1">
      <c r="A311" s="323" t="s">
        <v>204</v>
      </c>
      <c r="B311" s="251" t="s">
        <v>115</v>
      </c>
      <c r="C311" s="254">
        <f aca="true" t="shared" si="80" ref="C311:O311">C312+C322+C325+C327+C333</f>
        <v>36955</v>
      </c>
      <c r="D311" s="254">
        <f t="shared" si="80"/>
        <v>31945</v>
      </c>
      <c r="E311" s="254">
        <f t="shared" si="80"/>
        <v>39472</v>
      </c>
      <c r="F311" s="254">
        <f t="shared" si="80"/>
        <v>45161</v>
      </c>
      <c r="G311" s="254">
        <f t="shared" si="80"/>
        <v>43887</v>
      </c>
      <c r="H311" s="254">
        <f t="shared" si="80"/>
        <v>31905</v>
      </c>
      <c r="I311" s="254">
        <f t="shared" si="80"/>
        <v>27809</v>
      </c>
      <c r="J311" s="254">
        <f t="shared" si="80"/>
        <v>25865</v>
      </c>
      <c r="K311" s="254">
        <f t="shared" si="80"/>
        <v>30966</v>
      </c>
      <c r="L311" s="254">
        <f t="shared" si="80"/>
        <v>24647</v>
      </c>
      <c r="M311" s="254">
        <f t="shared" si="80"/>
        <v>4542</v>
      </c>
      <c r="N311" s="254">
        <f t="shared" si="80"/>
        <v>20852</v>
      </c>
      <c r="O311" s="254">
        <f t="shared" si="80"/>
        <v>364006</v>
      </c>
    </row>
    <row r="312" spans="1:15" ht="13.5" customHeight="1" thickBot="1">
      <c r="A312" s="324"/>
      <c r="B312" s="29" t="s">
        <v>129</v>
      </c>
      <c r="C312" s="55">
        <f aca="true" t="shared" si="81" ref="C312:N312">SUM(C313:C321)</f>
        <v>0</v>
      </c>
      <c r="D312" s="55">
        <f t="shared" si="81"/>
        <v>2421</v>
      </c>
      <c r="E312" s="55">
        <f t="shared" si="81"/>
        <v>1934</v>
      </c>
      <c r="F312" s="55">
        <f t="shared" si="81"/>
        <v>9469</v>
      </c>
      <c r="G312" s="55">
        <f t="shared" si="81"/>
        <v>2885</v>
      </c>
      <c r="H312" s="55">
        <f t="shared" si="81"/>
        <v>1319</v>
      </c>
      <c r="I312" s="55">
        <f t="shared" si="81"/>
        <v>3195</v>
      </c>
      <c r="J312" s="55">
        <f t="shared" si="81"/>
        <v>5910</v>
      </c>
      <c r="K312" s="55">
        <f t="shared" si="81"/>
        <v>6747</v>
      </c>
      <c r="L312" s="55">
        <f t="shared" si="81"/>
        <v>4206</v>
      </c>
      <c r="M312" s="55">
        <f t="shared" si="81"/>
        <v>4429</v>
      </c>
      <c r="N312" s="55">
        <f t="shared" si="81"/>
        <v>2392</v>
      </c>
      <c r="O312" s="55">
        <f aca="true" t="shared" si="82" ref="O312:O324">SUM(C312:N312)</f>
        <v>44907</v>
      </c>
    </row>
    <row r="313" spans="1:15" ht="12.75">
      <c r="A313" s="324"/>
      <c r="B313" s="107" t="s">
        <v>72</v>
      </c>
      <c r="C313" s="56"/>
      <c r="D313" s="56"/>
      <c r="E313" s="56"/>
      <c r="F313" s="56">
        <v>7720</v>
      </c>
      <c r="G313" s="56">
        <v>1603</v>
      </c>
      <c r="H313" s="56"/>
      <c r="I313" s="56"/>
      <c r="J313" s="56">
        <v>2437</v>
      </c>
      <c r="K313" s="56">
        <v>2132</v>
      </c>
      <c r="L313" s="56"/>
      <c r="M313" s="56"/>
      <c r="N313" s="56">
        <v>1002</v>
      </c>
      <c r="O313" s="57">
        <f t="shared" si="82"/>
        <v>14894</v>
      </c>
    </row>
    <row r="314" spans="1:15" ht="12.75">
      <c r="A314" s="324"/>
      <c r="B314" s="109" t="s">
        <v>62</v>
      </c>
      <c r="C314" s="58"/>
      <c r="D314" s="58"/>
      <c r="E314" s="58">
        <v>1934</v>
      </c>
      <c r="F314" s="58">
        <v>1749</v>
      </c>
      <c r="G314" s="58">
        <v>1282</v>
      </c>
      <c r="H314" s="58">
        <v>1319</v>
      </c>
      <c r="I314" s="58">
        <v>3195</v>
      </c>
      <c r="J314" s="58">
        <v>1652</v>
      </c>
      <c r="K314" s="58">
        <v>2116</v>
      </c>
      <c r="L314" s="58">
        <v>1520</v>
      </c>
      <c r="M314" s="58"/>
      <c r="N314" s="58"/>
      <c r="O314" s="59">
        <f t="shared" si="82"/>
        <v>14767</v>
      </c>
    </row>
    <row r="315" spans="1:15" ht="12.75">
      <c r="A315" s="324"/>
      <c r="B315" s="108" t="s">
        <v>68</v>
      </c>
      <c r="C315" s="58"/>
      <c r="D315" s="58"/>
      <c r="E315" s="58"/>
      <c r="F315" s="58"/>
      <c r="G315" s="58"/>
      <c r="H315" s="58"/>
      <c r="I315" s="58"/>
      <c r="J315" s="58">
        <v>1821</v>
      </c>
      <c r="K315" s="58">
        <v>2499</v>
      </c>
      <c r="L315" s="58">
        <v>2686</v>
      </c>
      <c r="M315" s="58"/>
      <c r="N315" s="58">
        <v>1390</v>
      </c>
      <c r="O315" s="59">
        <f t="shared" si="82"/>
        <v>8396</v>
      </c>
    </row>
    <row r="316" spans="1:15" ht="12.75">
      <c r="A316" s="324"/>
      <c r="B316" s="108" t="s">
        <v>205</v>
      </c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>
        <v>4178</v>
      </c>
      <c r="N316" s="58"/>
      <c r="O316" s="59">
        <f t="shared" si="82"/>
        <v>4178</v>
      </c>
    </row>
    <row r="317" spans="1:15" ht="12.75">
      <c r="A317" s="324"/>
      <c r="B317" s="108" t="s">
        <v>206</v>
      </c>
      <c r="C317" s="58"/>
      <c r="D317" s="58">
        <v>2421</v>
      </c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9">
        <f t="shared" si="82"/>
        <v>2421</v>
      </c>
    </row>
    <row r="318" spans="1:15" ht="12.75">
      <c r="A318" s="324"/>
      <c r="B318" s="258" t="s">
        <v>207</v>
      </c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>
        <v>78</v>
      </c>
      <c r="N318" s="60"/>
      <c r="O318" s="61">
        <f t="shared" si="82"/>
        <v>78</v>
      </c>
    </row>
    <row r="319" spans="1:15" ht="12.75">
      <c r="A319" s="324"/>
      <c r="B319" s="106" t="s">
        <v>52</v>
      </c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>
        <v>72</v>
      </c>
      <c r="N319" s="60"/>
      <c r="O319" s="61">
        <f t="shared" si="82"/>
        <v>72</v>
      </c>
    </row>
    <row r="320" spans="1:15" ht="12.75">
      <c r="A320" s="324"/>
      <c r="B320" s="106" t="s">
        <v>210</v>
      </c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>
        <v>53</v>
      </c>
      <c r="N320" s="60"/>
      <c r="O320" s="61">
        <f t="shared" si="82"/>
        <v>53</v>
      </c>
    </row>
    <row r="321" spans="1:15" ht="13.5" thickBot="1">
      <c r="A321" s="324"/>
      <c r="B321" s="106" t="s">
        <v>87</v>
      </c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>
        <v>48</v>
      </c>
      <c r="N321" s="60"/>
      <c r="O321" s="61">
        <f t="shared" si="82"/>
        <v>48</v>
      </c>
    </row>
    <row r="322" spans="1:15" ht="13.5" thickBot="1">
      <c r="A322" s="324"/>
      <c r="B322" s="29" t="s">
        <v>130</v>
      </c>
      <c r="C322" s="55">
        <f aca="true" t="shared" si="83" ref="C322:N322">SUM(C323:C324)</f>
        <v>0</v>
      </c>
      <c r="D322" s="55">
        <f t="shared" si="83"/>
        <v>0</v>
      </c>
      <c r="E322" s="55">
        <f t="shared" si="83"/>
        <v>0</v>
      </c>
      <c r="F322" s="55">
        <f t="shared" si="83"/>
        <v>0</v>
      </c>
      <c r="G322" s="55">
        <f t="shared" si="83"/>
        <v>0</v>
      </c>
      <c r="H322" s="55">
        <f t="shared" si="83"/>
        <v>0</v>
      </c>
      <c r="I322" s="55">
        <f t="shared" si="83"/>
        <v>1082</v>
      </c>
      <c r="J322" s="55">
        <f t="shared" si="83"/>
        <v>0</v>
      </c>
      <c r="K322" s="55">
        <f t="shared" si="83"/>
        <v>0</v>
      </c>
      <c r="L322" s="55">
        <f t="shared" si="83"/>
        <v>0</v>
      </c>
      <c r="M322" s="55">
        <f t="shared" si="83"/>
        <v>113</v>
      </c>
      <c r="N322" s="55">
        <f t="shared" si="83"/>
        <v>0</v>
      </c>
      <c r="O322" s="55">
        <f t="shared" si="82"/>
        <v>1195</v>
      </c>
    </row>
    <row r="323" spans="1:15" ht="12.75">
      <c r="A323" s="324"/>
      <c r="B323" s="107" t="s">
        <v>211</v>
      </c>
      <c r="C323" s="56"/>
      <c r="D323" s="56"/>
      <c r="E323" s="56"/>
      <c r="F323" s="56"/>
      <c r="G323" s="56"/>
      <c r="H323" s="56"/>
      <c r="I323" s="56">
        <v>1082</v>
      </c>
      <c r="J323" s="56"/>
      <c r="K323" s="56"/>
      <c r="L323" s="56"/>
      <c r="M323" s="56">
        <v>48</v>
      </c>
      <c r="N323" s="56"/>
      <c r="O323" s="57">
        <f t="shared" si="82"/>
        <v>1130</v>
      </c>
    </row>
    <row r="324" spans="1:15" ht="13.5" thickBot="1">
      <c r="A324" s="324"/>
      <c r="B324" s="107" t="s">
        <v>209</v>
      </c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>
        <v>65</v>
      </c>
      <c r="N324" s="56"/>
      <c r="O324" s="57">
        <f t="shared" si="82"/>
        <v>65</v>
      </c>
    </row>
    <row r="325" spans="1:15" ht="13.5" thickBot="1">
      <c r="A325" s="324"/>
      <c r="B325" s="252" t="s">
        <v>131</v>
      </c>
      <c r="C325" s="55">
        <f aca="true" t="shared" si="84" ref="C325:N325">SUM(C326:C326)</f>
        <v>0</v>
      </c>
      <c r="D325" s="55">
        <f t="shared" si="84"/>
        <v>1806</v>
      </c>
      <c r="E325" s="55">
        <f t="shared" si="84"/>
        <v>0</v>
      </c>
      <c r="F325" s="55">
        <f t="shared" si="84"/>
        <v>0</v>
      </c>
      <c r="G325" s="55">
        <f t="shared" si="84"/>
        <v>0</v>
      </c>
      <c r="H325" s="55">
        <f t="shared" si="84"/>
        <v>0</v>
      </c>
      <c r="I325" s="55">
        <f t="shared" si="84"/>
        <v>0</v>
      </c>
      <c r="J325" s="55">
        <f t="shared" si="84"/>
        <v>0</v>
      </c>
      <c r="K325" s="55">
        <f t="shared" si="84"/>
        <v>0</v>
      </c>
      <c r="L325" s="55">
        <f t="shared" si="84"/>
        <v>0</v>
      </c>
      <c r="M325" s="55">
        <f t="shared" si="84"/>
        <v>0</v>
      </c>
      <c r="N325" s="55">
        <f t="shared" si="84"/>
        <v>0</v>
      </c>
      <c r="O325" s="55">
        <f aca="true" t="shared" si="85" ref="O325:O333">SUM(C325:N325)</f>
        <v>1806</v>
      </c>
    </row>
    <row r="326" spans="1:15" ht="13.5" thickBot="1">
      <c r="A326" s="324"/>
      <c r="B326" s="131" t="s">
        <v>43</v>
      </c>
      <c r="C326" s="56"/>
      <c r="D326" s="56">
        <v>1806</v>
      </c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7">
        <f t="shared" si="85"/>
        <v>1806</v>
      </c>
    </row>
    <row r="327" spans="1:15" ht="13.5" thickBot="1">
      <c r="A327" s="324"/>
      <c r="B327" s="262" t="s">
        <v>212</v>
      </c>
      <c r="C327" s="55">
        <f aca="true" t="shared" si="86" ref="C327:N327">SUM(C328:C332)</f>
        <v>16702</v>
      </c>
      <c r="D327" s="55">
        <f t="shared" si="86"/>
        <v>14260</v>
      </c>
      <c r="E327" s="55">
        <f t="shared" si="86"/>
        <v>16196</v>
      </c>
      <c r="F327" s="55">
        <f t="shared" si="86"/>
        <v>15773</v>
      </c>
      <c r="G327" s="55">
        <f t="shared" si="86"/>
        <v>21038</v>
      </c>
      <c r="H327" s="55">
        <f t="shared" si="86"/>
        <v>19137</v>
      </c>
      <c r="I327" s="55">
        <f t="shared" si="86"/>
        <v>10810</v>
      </c>
      <c r="J327" s="55">
        <f t="shared" si="86"/>
        <v>9369</v>
      </c>
      <c r="K327" s="55">
        <f t="shared" si="86"/>
        <v>11691</v>
      </c>
      <c r="L327" s="55">
        <f t="shared" si="86"/>
        <v>8857</v>
      </c>
      <c r="M327" s="55">
        <f t="shared" si="86"/>
        <v>0</v>
      </c>
      <c r="N327" s="55">
        <f t="shared" si="86"/>
        <v>6046</v>
      </c>
      <c r="O327" s="55">
        <f t="shared" si="85"/>
        <v>149879</v>
      </c>
    </row>
    <row r="328" spans="1:15" ht="12.75">
      <c r="A328" s="324"/>
      <c r="B328" s="33" t="s">
        <v>94</v>
      </c>
      <c r="C328" s="56">
        <v>9514</v>
      </c>
      <c r="D328" s="56">
        <v>5384</v>
      </c>
      <c r="E328" s="56">
        <v>8546</v>
      </c>
      <c r="F328" s="56">
        <v>11426</v>
      </c>
      <c r="G328" s="56">
        <v>13154</v>
      </c>
      <c r="H328" s="56">
        <v>9802</v>
      </c>
      <c r="I328" s="56">
        <v>7552</v>
      </c>
      <c r="J328" s="56">
        <v>4196</v>
      </c>
      <c r="K328" s="56">
        <v>7493</v>
      </c>
      <c r="L328" s="56">
        <v>4764</v>
      </c>
      <c r="M328" s="56"/>
      <c r="N328" s="56">
        <v>3113</v>
      </c>
      <c r="O328" s="59">
        <f>SUM(C328:N328)</f>
        <v>84944</v>
      </c>
    </row>
    <row r="329" spans="1:15" ht="12.75">
      <c r="A329" s="324"/>
      <c r="B329" s="34" t="s">
        <v>39</v>
      </c>
      <c r="C329" s="58">
        <v>3187</v>
      </c>
      <c r="D329" s="58">
        <v>2992</v>
      </c>
      <c r="E329" s="58">
        <v>3137</v>
      </c>
      <c r="F329" s="58">
        <v>2117</v>
      </c>
      <c r="G329" s="58">
        <v>1930</v>
      </c>
      <c r="H329" s="58">
        <v>2150</v>
      </c>
      <c r="I329" s="58">
        <v>1918</v>
      </c>
      <c r="J329" s="58">
        <v>2759</v>
      </c>
      <c r="K329" s="58">
        <v>1973</v>
      </c>
      <c r="L329" s="58">
        <v>2104</v>
      </c>
      <c r="M329" s="58"/>
      <c r="N329" s="58">
        <v>1911</v>
      </c>
      <c r="O329" s="59">
        <f>SUM(C329:N329)</f>
        <v>26178</v>
      </c>
    </row>
    <row r="330" spans="1:15" ht="12.75">
      <c r="A330" s="324"/>
      <c r="B330" s="34" t="s">
        <v>25</v>
      </c>
      <c r="C330" s="58">
        <v>2163</v>
      </c>
      <c r="D330" s="58">
        <v>3997</v>
      </c>
      <c r="E330" s="58">
        <v>2131</v>
      </c>
      <c r="F330" s="58"/>
      <c r="G330" s="58">
        <v>1811</v>
      </c>
      <c r="H330" s="58">
        <v>2708</v>
      </c>
      <c r="I330" s="58">
        <v>1340</v>
      </c>
      <c r="J330" s="58">
        <v>2414</v>
      </c>
      <c r="K330" s="58">
        <v>2225</v>
      </c>
      <c r="L330" s="58">
        <v>1989</v>
      </c>
      <c r="M330" s="58"/>
      <c r="N330" s="58"/>
      <c r="O330" s="59">
        <f>SUM(C330:N330)</f>
        <v>20778</v>
      </c>
    </row>
    <row r="331" spans="1:15" ht="12.75">
      <c r="A331" s="324"/>
      <c r="B331" s="34" t="s">
        <v>42</v>
      </c>
      <c r="C331" s="58">
        <v>1838</v>
      </c>
      <c r="D331" s="58">
        <v>1887</v>
      </c>
      <c r="E331" s="58">
        <v>2382</v>
      </c>
      <c r="F331" s="58">
        <v>2230</v>
      </c>
      <c r="G331" s="58">
        <v>4143</v>
      </c>
      <c r="H331" s="58">
        <v>2749</v>
      </c>
      <c r="I331" s="58"/>
      <c r="J331" s="58"/>
      <c r="K331" s="58"/>
      <c r="L331" s="58"/>
      <c r="M331" s="58"/>
      <c r="N331" s="58">
        <v>1022</v>
      </c>
      <c r="O331" s="59">
        <f>SUM(C331:N331)</f>
        <v>16251</v>
      </c>
    </row>
    <row r="332" spans="1:15" ht="13.5" thickBot="1">
      <c r="A332" s="324"/>
      <c r="B332" s="34" t="s">
        <v>61</v>
      </c>
      <c r="C332" s="58"/>
      <c r="D332" s="58"/>
      <c r="E332" s="58"/>
      <c r="F332" s="58"/>
      <c r="G332" s="58"/>
      <c r="H332" s="58">
        <v>1728</v>
      </c>
      <c r="I332" s="58"/>
      <c r="J332" s="58"/>
      <c r="K332" s="58"/>
      <c r="L332" s="58"/>
      <c r="M332" s="58"/>
      <c r="N332" s="58"/>
      <c r="O332" s="59">
        <f>SUM(C332:N332)</f>
        <v>1728</v>
      </c>
    </row>
    <row r="333" spans="1:15" ht="13.5" thickBot="1">
      <c r="A333" s="324"/>
      <c r="B333" s="253" t="s">
        <v>133</v>
      </c>
      <c r="C333" s="55">
        <f aca="true" t="shared" si="87" ref="C333:N333">SUM(C334:C337)</f>
        <v>20253</v>
      </c>
      <c r="D333" s="55">
        <f t="shared" si="87"/>
        <v>13458</v>
      </c>
      <c r="E333" s="55">
        <f t="shared" si="87"/>
        <v>21342</v>
      </c>
      <c r="F333" s="55">
        <f t="shared" si="87"/>
        <v>19919</v>
      </c>
      <c r="G333" s="55">
        <f t="shared" si="87"/>
        <v>19964</v>
      </c>
      <c r="H333" s="55">
        <f t="shared" si="87"/>
        <v>11449</v>
      </c>
      <c r="I333" s="55">
        <f t="shared" si="87"/>
        <v>12722</v>
      </c>
      <c r="J333" s="55">
        <f t="shared" si="87"/>
        <v>10586</v>
      </c>
      <c r="K333" s="55">
        <f t="shared" si="87"/>
        <v>12528</v>
      </c>
      <c r="L333" s="55">
        <f t="shared" si="87"/>
        <v>11584</v>
      </c>
      <c r="M333" s="55">
        <f t="shared" si="87"/>
        <v>0</v>
      </c>
      <c r="N333" s="55">
        <f t="shared" si="87"/>
        <v>12414</v>
      </c>
      <c r="O333" s="55">
        <f t="shared" si="85"/>
        <v>166219</v>
      </c>
    </row>
    <row r="334" spans="1:15" ht="12.75">
      <c r="A334" s="324"/>
      <c r="B334" s="34" t="s">
        <v>28</v>
      </c>
      <c r="C334" s="58">
        <v>12570</v>
      </c>
      <c r="D334" s="58">
        <v>10336</v>
      </c>
      <c r="E334" s="58">
        <v>16604</v>
      </c>
      <c r="F334" s="58">
        <v>14511</v>
      </c>
      <c r="G334" s="58">
        <v>18665</v>
      </c>
      <c r="H334" s="58">
        <v>10246</v>
      </c>
      <c r="I334" s="58">
        <v>10990</v>
      </c>
      <c r="J334" s="58">
        <v>9373</v>
      </c>
      <c r="K334" s="58">
        <v>10299</v>
      </c>
      <c r="L334" s="58">
        <v>8133</v>
      </c>
      <c r="M334" s="58"/>
      <c r="N334" s="58">
        <v>9801</v>
      </c>
      <c r="O334" s="59">
        <f>SUM(C334:N334)</f>
        <v>131528</v>
      </c>
    </row>
    <row r="335" spans="1:15" ht="12.75">
      <c r="A335" s="324"/>
      <c r="B335" s="34" t="s">
        <v>55</v>
      </c>
      <c r="C335" s="58">
        <v>3608</v>
      </c>
      <c r="D335" s="58">
        <v>3122</v>
      </c>
      <c r="E335" s="58">
        <v>2791</v>
      </c>
      <c r="F335" s="58">
        <v>3033</v>
      </c>
      <c r="G335" s="58">
        <v>1299</v>
      </c>
      <c r="H335" s="58"/>
      <c r="I335" s="58"/>
      <c r="J335" s="58">
        <v>1213</v>
      </c>
      <c r="K335" s="58">
        <v>2229</v>
      </c>
      <c r="L335" s="58">
        <v>1433</v>
      </c>
      <c r="M335" s="58"/>
      <c r="N335" s="58">
        <v>1154</v>
      </c>
      <c r="O335" s="59">
        <f>SUM(C335:N335)</f>
        <v>19882</v>
      </c>
    </row>
    <row r="336" spans="1:15" ht="12.75">
      <c r="A336" s="324"/>
      <c r="B336" s="34" t="s">
        <v>38</v>
      </c>
      <c r="C336" s="58">
        <v>1770</v>
      </c>
      <c r="D336" s="58"/>
      <c r="E336" s="58"/>
      <c r="F336" s="58"/>
      <c r="G336" s="58"/>
      <c r="H336" s="58">
        <v>1203</v>
      </c>
      <c r="I336" s="58">
        <v>1732</v>
      </c>
      <c r="J336" s="58"/>
      <c r="K336" s="58"/>
      <c r="L336" s="58">
        <v>2018</v>
      </c>
      <c r="M336" s="58"/>
      <c r="N336" s="58">
        <v>1459</v>
      </c>
      <c r="O336" s="59">
        <f>SUM(C336:N336)</f>
        <v>8182</v>
      </c>
    </row>
    <row r="337" spans="1:15" ht="13.5" thickBot="1">
      <c r="A337" s="324"/>
      <c r="B337" s="34" t="s">
        <v>24</v>
      </c>
      <c r="C337" s="58">
        <v>2305</v>
      </c>
      <c r="D337" s="58"/>
      <c r="E337" s="58">
        <v>1947</v>
      </c>
      <c r="F337" s="58">
        <v>2375</v>
      </c>
      <c r="G337" s="58"/>
      <c r="H337" s="58"/>
      <c r="I337" s="58"/>
      <c r="J337" s="58"/>
      <c r="K337" s="58"/>
      <c r="L337" s="58"/>
      <c r="M337" s="58"/>
      <c r="N337" s="58"/>
      <c r="O337" s="59">
        <f>SUM(C337:N337)</f>
        <v>6627</v>
      </c>
    </row>
    <row r="338" spans="1:15" ht="14.25" thickBot="1">
      <c r="A338" s="326" t="s">
        <v>232</v>
      </c>
      <c r="B338" s="326"/>
      <c r="C338" s="326"/>
      <c r="D338" s="326"/>
      <c r="E338" s="326"/>
      <c r="F338" s="326"/>
      <c r="G338" s="326"/>
      <c r="H338" s="326"/>
      <c r="I338" s="326"/>
      <c r="J338" s="326"/>
      <c r="K338" s="326"/>
      <c r="L338" s="326"/>
      <c r="M338" s="327"/>
      <c r="N338" s="328"/>
      <c r="O338" s="327"/>
    </row>
    <row r="339" spans="1:15" s="255" customFormat="1" ht="14.25" customHeight="1" thickBot="1">
      <c r="A339" s="323" t="s">
        <v>204</v>
      </c>
      <c r="B339" s="251" t="s">
        <v>115</v>
      </c>
      <c r="C339" s="254">
        <f aca="true" t="shared" si="88" ref="C339:O339">C340+C348+C354</f>
        <v>27697</v>
      </c>
      <c r="D339" s="254">
        <f t="shared" si="88"/>
        <v>28441</v>
      </c>
      <c r="E339" s="254">
        <f t="shared" si="88"/>
        <v>26470</v>
      </c>
      <c r="F339" s="254">
        <f t="shared" si="88"/>
        <v>35651</v>
      </c>
      <c r="G339" s="254">
        <f t="shared" si="88"/>
        <v>28161</v>
      </c>
      <c r="H339" s="254">
        <f t="shared" si="88"/>
        <v>28806</v>
      </c>
      <c r="I339" s="254">
        <f t="shared" si="88"/>
        <v>39906</v>
      </c>
      <c r="J339" s="254">
        <f t="shared" si="88"/>
        <v>39172</v>
      </c>
      <c r="K339" s="254">
        <f t="shared" si="88"/>
        <v>21168</v>
      </c>
      <c r="L339" s="254">
        <f t="shared" si="88"/>
        <v>20709</v>
      </c>
      <c r="M339" s="254">
        <f t="shared" si="88"/>
        <v>17498</v>
      </c>
      <c r="N339" s="254">
        <f t="shared" si="88"/>
        <v>20532</v>
      </c>
      <c r="O339" s="254">
        <f t="shared" si="88"/>
        <v>334211</v>
      </c>
    </row>
    <row r="340" spans="1:15" ht="13.5" customHeight="1" thickBot="1">
      <c r="A340" s="324"/>
      <c r="B340" s="29" t="s">
        <v>129</v>
      </c>
      <c r="C340" s="55">
        <f aca="true" t="shared" si="89" ref="C340:N340">SUM(C341:C347)</f>
        <v>21250</v>
      </c>
      <c r="D340" s="55">
        <f t="shared" si="89"/>
        <v>23016</v>
      </c>
      <c r="E340" s="55">
        <f t="shared" si="89"/>
        <v>19210</v>
      </c>
      <c r="F340" s="55">
        <f t="shared" si="89"/>
        <v>28069</v>
      </c>
      <c r="G340" s="55">
        <f t="shared" si="89"/>
        <v>20464</v>
      </c>
      <c r="H340" s="55">
        <f t="shared" si="89"/>
        <v>17332</v>
      </c>
      <c r="I340" s="55">
        <f t="shared" si="89"/>
        <v>23403</v>
      </c>
      <c r="J340" s="55">
        <f t="shared" si="89"/>
        <v>13633</v>
      </c>
      <c r="K340" s="55">
        <f t="shared" si="89"/>
        <v>17608</v>
      </c>
      <c r="L340" s="55">
        <f t="shared" si="89"/>
        <v>12729</v>
      </c>
      <c r="M340" s="55">
        <f t="shared" si="89"/>
        <v>10589</v>
      </c>
      <c r="N340" s="55">
        <f t="shared" si="89"/>
        <v>15113</v>
      </c>
      <c r="O340" s="55">
        <f aca="true" t="shared" si="90" ref="O340:O359">SUM(C340:N340)</f>
        <v>222416</v>
      </c>
    </row>
    <row r="341" spans="1:15" ht="12.75">
      <c r="A341" s="324"/>
      <c r="B341" s="265" t="s">
        <v>207</v>
      </c>
      <c r="C341" s="56">
        <v>7555</v>
      </c>
      <c r="D341" s="56">
        <v>11462</v>
      </c>
      <c r="E341" s="56">
        <v>6396</v>
      </c>
      <c r="F341" s="56">
        <v>9832</v>
      </c>
      <c r="G341" s="56">
        <v>6249</v>
      </c>
      <c r="H341" s="56">
        <v>8450</v>
      </c>
      <c r="I341" s="56">
        <v>14332</v>
      </c>
      <c r="J341" s="56">
        <v>6401</v>
      </c>
      <c r="K341" s="56">
        <v>7272</v>
      </c>
      <c r="L341" s="56">
        <v>4932</v>
      </c>
      <c r="M341" s="56">
        <v>3356</v>
      </c>
      <c r="N341" s="56">
        <v>5439</v>
      </c>
      <c r="O341" s="57">
        <f t="shared" si="90"/>
        <v>91676</v>
      </c>
    </row>
    <row r="342" spans="1:15" ht="12.75">
      <c r="A342" s="324"/>
      <c r="B342" s="108" t="s">
        <v>72</v>
      </c>
      <c r="C342" s="58">
        <v>9245</v>
      </c>
      <c r="D342" s="58">
        <v>7241</v>
      </c>
      <c r="E342" s="58">
        <v>7909</v>
      </c>
      <c r="F342" s="58">
        <v>14546</v>
      </c>
      <c r="G342" s="58">
        <v>9717</v>
      </c>
      <c r="H342" s="58">
        <v>5906</v>
      </c>
      <c r="I342" s="58">
        <v>4423</v>
      </c>
      <c r="J342" s="58">
        <v>3089</v>
      </c>
      <c r="K342" s="58">
        <v>2917</v>
      </c>
      <c r="L342" s="58">
        <v>2804</v>
      </c>
      <c r="M342" s="58">
        <v>2670</v>
      </c>
      <c r="N342" s="58">
        <v>3543</v>
      </c>
      <c r="O342" s="59">
        <f t="shared" si="90"/>
        <v>74010</v>
      </c>
    </row>
    <row r="343" spans="1:15" ht="12.75">
      <c r="A343" s="324"/>
      <c r="B343" s="109" t="s">
        <v>62</v>
      </c>
      <c r="C343" s="58">
        <v>2499</v>
      </c>
      <c r="D343" s="58">
        <v>3280</v>
      </c>
      <c r="E343" s="58">
        <v>3866</v>
      </c>
      <c r="F343" s="58">
        <v>1956</v>
      </c>
      <c r="G343" s="58">
        <v>3022</v>
      </c>
      <c r="H343" s="58">
        <v>2976</v>
      </c>
      <c r="I343" s="58">
        <v>2037</v>
      </c>
      <c r="J343" s="58">
        <v>2526</v>
      </c>
      <c r="K343" s="58">
        <v>2165</v>
      </c>
      <c r="L343" s="58">
        <v>1708</v>
      </c>
      <c r="M343" s="58">
        <v>2021</v>
      </c>
      <c r="N343" s="58">
        <v>1621</v>
      </c>
      <c r="O343" s="59">
        <f t="shared" si="90"/>
        <v>29677</v>
      </c>
    </row>
    <row r="344" spans="1:15" ht="12.75">
      <c r="A344" s="324"/>
      <c r="B344" s="108" t="s">
        <v>205</v>
      </c>
      <c r="C344" s="58"/>
      <c r="D344" s="58">
        <v>1033</v>
      </c>
      <c r="E344" s="58"/>
      <c r="F344" s="58"/>
      <c r="G344" s="58">
        <v>1476</v>
      </c>
      <c r="H344" s="58"/>
      <c r="I344" s="58"/>
      <c r="J344" s="58">
        <v>1617</v>
      </c>
      <c r="K344" s="58">
        <v>1354</v>
      </c>
      <c r="L344" s="58">
        <v>3285</v>
      </c>
      <c r="M344" s="58">
        <v>2542</v>
      </c>
      <c r="N344" s="58">
        <v>2730</v>
      </c>
      <c r="O344" s="59">
        <f t="shared" si="90"/>
        <v>14037</v>
      </c>
    </row>
    <row r="345" spans="1:15" ht="12.75">
      <c r="A345" s="324"/>
      <c r="B345" s="108" t="s">
        <v>52</v>
      </c>
      <c r="C345" s="58"/>
      <c r="D345" s="58"/>
      <c r="E345" s="58">
        <v>1039</v>
      </c>
      <c r="F345" s="58"/>
      <c r="G345" s="58"/>
      <c r="H345" s="58"/>
      <c r="I345" s="58"/>
      <c r="J345" s="58"/>
      <c r="K345" s="58">
        <v>2518</v>
      </c>
      <c r="L345" s="58"/>
      <c r="M345" s="58"/>
      <c r="N345" s="58">
        <v>1780</v>
      </c>
      <c r="O345" s="59">
        <f t="shared" si="90"/>
        <v>5337</v>
      </c>
    </row>
    <row r="346" spans="1:15" ht="12.75">
      <c r="A346" s="324"/>
      <c r="B346" s="106" t="s">
        <v>210</v>
      </c>
      <c r="C346" s="60"/>
      <c r="D346" s="60"/>
      <c r="E346" s="60"/>
      <c r="F346" s="60">
        <v>1735</v>
      </c>
      <c r="G346" s="60"/>
      <c r="H346" s="60"/>
      <c r="I346" s="60">
        <v>1339</v>
      </c>
      <c r="J346" s="60"/>
      <c r="K346" s="60">
        <v>1382</v>
      </c>
      <c r="L346" s="60"/>
      <c r="M346" s="60"/>
      <c r="N346" s="60"/>
      <c r="O346" s="61">
        <f t="shared" si="90"/>
        <v>4456</v>
      </c>
    </row>
    <row r="347" spans="1:15" ht="13.5" thickBot="1">
      <c r="A347" s="324"/>
      <c r="B347" s="106" t="s">
        <v>68</v>
      </c>
      <c r="C347" s="60">
        <v>1951</v>
      </c>
      <c r="D347" s="60"/>
      <c r="E347" s="60"/>
      <c r="F347" s="60"/>
      <c r="G347" s="60"/>
      <c r="H347" s="60"/>
      <c r="I347" s="60">
        <v>1272</v>
      </c>
      <c r="J347" s="60"/>
      <c r="K347" s="60"/>
      <c r="L347" s="60"/>
      <c r="M347" s="60"/>
      <c r="N347" s="60"/>
      <c r="O347" s="61">
        <f t="shared" si="90"/>
        <v>3223</v>
      </c>
    </row>
    <row r="348" spans="1:15" ht="13.5" thickBot="1">
      <c r="A348" s="324"/>
      <c r="B348" s="29" t="s">
        <v>130</v>
      </c>
      <c r="C348" s="55">
        <f aca="true" t="shared" si="91" ref="C348:N348">SUM(C349:C353)</f>
        <v>3219</v>
      </c>
      <c r="D348" s="55">
        <f t="shared" si="91"/>
        <v>4232</v>
      </c>
      <c r="E348" s="55">
        <f t="shared" si="91"/>
        <v>5273</v>
      </c>
      <c r="F348" s="55">
        <f t="shared" si="91"/>
        <v>7582</v>
      </c>
      <c r="G348" s="55">
        <f t="shared" si="91"/>
        <v>7697</v>
      </c>
      <c r="H348" s="55">
        <f t="shared" si="91"/>
        <v>9500</v>
      </c>
      <c r="I348" s="55">
        <f t="shared" si="91"/>
        <v>16503</v>
      </c>
      <c r="J348" s="55">
        <f t="shared" si="91"/>
        <v>22870</v>
      </c>
      <c r="K348" s="55">
        <f t="shared" si="91"/>
        <v>3560</v>
      </c>
      <c r="L348" s="55">
        <f t="shared" si="91"/>
        <v>7980</v>
      </c>
      <c r="M348" s="55">
        <f t="shared" si="91"/>
        <v>5768</v>
      </c>
      <c r="N348" s="55">
        <f t="shared" si="91"/>
        <v>5419</v>
      </c>
      <c r="O348" s="55">
        <f t="shared" si="90"/>
        <v>99603</v>
      </c>
    </row>
    <row r="349" spans="1:15" ht="12.75">
      <c r="A349" s="324"/>
      <c r="B349" s="107" t="s">
        <v>217</v>
      </c>
      <c r="C349" s="56"/>
      <c r="D349" s="56">
        <v>1323</v>
      </c>
      <c r="E349" s="56">
        <v>2134</v>
      </c>
      <c r="F349" s="56">
        <v>2553</v>
      </c>
      <c r="G349" s="56">
        <v>2370</v>
      </c>
      <c r="H349" s="56">
        <v>2746</v>
      </c>
      <c r="I349" s="56">
        <v>2220</v>
      </c>
      <c r="J349" s="56">
        <v>18936</v>
      </c>
      <c r="K349" s="56">
        <v>1426</v>
      </c>
      <c r="L349" s="56">
        <v>2203</v>
      </c>
      <c r="M349" s="56">
        <v>2559</v>
      </c>
      <c r="N349" s="56">
        <v>2425</v>
      </c>
      <c r="O349" s="57">
        <f t="shared" si="90"/>
        <v>40895</v>
      </c>
    </row>
    <row r="350" spans="1:15" ht="12.75">
      <c r="A350" s="324"/>
      <c r="B350" s="107" t="s">
        <v>209</v>
      </c>
      <c r="C350" s="56">
        <v>1894</v>
      </c>
      <c r="D350" s="56">
        <v>959</v>
      </c>
      <c r="E350" s="56"/>
      <c r="F350" s="56"/>
      <c r="G350" s="56">
        <v>1596</v>
      </c>
      <c r="H350" s="56">
        <v>2134</v>
      </c>
      <c r="I350" s="56">
        <v>12952</v>
      </c>
      <c r="J350" s="56"/>
      <c r="K350" s="56"/>
      <c r="L350" s="56">
        <v>1342</v>
      </c>
      <c r="M350" s="56">
        <v>1766</v>
      </c>
      <c r="N350" s="56">
        <v>1353</v>
      </c>
      <c r="O350" s="57">
        <f t="shared" si="90"/>
        <v>23996</v>
      </c>
    </row>
    <row r="351" spans="1:15" ht="12.75">
      <c r="A351" s="324"/>
      <c r="B351" s="107" t="s">
        <v>211</v>
      </c>
      <c r="C351" s="56">
        <v>1325</v>
      </c>
      <c r="D351" s="56"/>
      <c r="E351" s="56">
        <v>1128</v>
      </c>
      <c r="F351" s="56">
        <v>1785</v>
      </c>
      <c r="G351" s="56">
        <v>1813</v>
      </c>
      <c r="H351" s="56">
        <v>3179</v>
      </c>
      <c r="I351" s="56">
        <v>1331</v>
      </c>
      <c r="J351" s="56">
        <v>1612</v>
      </c>
      <c r="K351" s="56">
        <v>2134</v>
      </c>
      <c r="L351" s="56">
        <v>2496</v>
      </c>
      <c r="M351" s="56">
        <v>1443</v>
      </c>
      <c r="N351" s="56">
        <v>1641</v>
      </c>
      <c r="O351" s="57">
        <f t="shared" si="90"/>
        <v>19887</v>
      </c>
    </row>
    <row r="352" spans="1:15" ht="12.75">
      <c r="A352" s="324"/>
      <c r="B352" s="108" t="s">
        <v>218</v>
      </c>
      <c r="C352" s="58"/>
      <c r="D352" s="58">
        <v>1950</v>
      </c>
      <c r="E352" s="58">
        <v>2011</v>
      </c>
      <c r="F352" s="58">
        <v>2186</v>
      </c>
      <c r="G352" s="58">
        <v>1918</v>
      </c>
      <c r="H352" s="58">
        <v>1441</v>
      </c>
      <c r="I352" s="58"/>
      <c r="J352" s="58">
        <v>2322</v>
      </c>
      <c r="K352" s="58"/>
      <c r="L352" s="58">
        <v>1939</v>
      </c>
      <c r="M352" s="58"/>
      <c r="N352" s="58"/>
      <c r="O352" s="57">
        <f t="shared" si="90"/>
        <v>13767</v>
      </c>
    </row>
    <row r="353" spans="1:15" ht="13.5" thickBot="1">
      <c r="A353" s="324"/>
      <c r="B353" s="108" t="s">
        <v>1</v>
      </c>
      <c r="C353" s="58"/>
      <c r="D353" s="58"/>
      <c r="E353" s="58"/>
      <c r="F353" s="58">
        <v>1058</v>
      </c>
      <c r="G353" s="58"/>
      <c r="H353" s="58"/>
      <c r="I353" s="58"/>
      <c r="J353" s="58"/>
      <c r="K353" s="58"/>
      <c r="L353" s="58"/>
      <c r="M353" s="58"/>
      <c r="N353" s="58"/>
      <c r="O353" s="57">
        <f t="shared" si="90"/>
        <v>1058</v>
      </c>
    </row>
    <row r="354" spans="1:15" ht="13.5" thickBot="1">
      <c r="A354" s="324"/>
      <c r="B354" s="253" t="s">
        <v>133</v>
      </c>
      <c r="C354" s="55">
        <f aca="true" t="shared" si="92" ref="C354:N354">SUM(C355:C359)</f>
        <v>3228</v>
      </c>
      <c r="D354" s="55">
        <f t="shared" si="92"/>
        <v>1193</v>
      </c>
      <c r="E354" s="55">
        <f t="shared" si="92"/>
        <v>1987</v>
      </c>
      <c r="F354" s="55">
        <f t="shared" si="92"/>
        <v>0</v>
      </c>
      <c r="G354" s="55">
        <f t="shared" si="92"/>
        <v>0</v>
      </c>
      <c r="H354" s="55">
        <f t="shared" si="92"/>
        <v>1974</v>
      </c>
      <c r="I354" s="55">
        <f t="shared" si="92"/>
        <v>0</v>
      </c>
      <c r="J354" s="55">
        <f t="shared" si="92"/>
        <v>2669</v>
      </c>
      <c r="K354" s="55">
        <f t="shared" si="92"/>
        <v>0</v>
      </c>
      <c r="L354" s="55">
        <f t="shared" si="92"/>
        <v>0</v>
      </c>
      <c r="M354" s="55">
        <f t="shared" si="92"/>
        <v>1141</v>
      </c>
      <c r="N354" s="55">
        <f t="shared" si="92"/>
        <v>0</v>
      </c>
      <c r="O354" s="55">
        <f t="shared" si="90"/>
        <v>12192</v>
      </c>
    </row>
    <row r="355" spans="1:15" ht="12.75">
      <c r="A355" s="324"/>
      <c r="B355" s="263" t="s">
        <v>26</v>
      </c>
      <c r="C355" s="56">
        <v>1727</v>
      </c>
      <c r="D355" s="56"/>
      <c r="E355" s="56"/>
      <c r="F355" s="56"/>
      <c r="G355" s="56"/>
      <c r="H355" s="56"/>
      <c r="I355" s="56"/>
      <c r="J355" s="56">
        <v>2669</v>
      </c>
      <c r="K355" s="56"/>
      <c r="L355" s="56"/>
      <c r="M355" s="56">
        <v>1141</v>
      </c>
      <c r="N355" s="56"/>
      <c r="O355" s="57">
        <f t="shared" si="90"/>
        <v>5537</v>
      </c>
    </row>
    <row r="356" spans="1:15" ht="12.75">
      <c r="A356" s="324"/>
      <c r="B356" s="34" t="s">
        <v>33</v>
      </c>
      <c r="C356" s="58"/>
      <c r="D356" s="58"/>
      <c r="E356" s="58">
        <v>1987</v>
      </c>
      <c r="F356" s="58"/>
      <c r="G356" s="58"/>
      <c r="H356" s="58"/>
      <c r="I356" s="58"/>
      <c r="J356" s="58"/>
      <c r="K356" s="58"/>
      <c r="L356" s="58"/>
      <c r="M356" s="58"/>
      <c r="N356" s="58"/>
      <c r="O356" s="59">
        <f t="shared" si="90"/>
        <v>1987</v>
      </c>
    </row>
    <row r="357" spans="1:15" ht="12.75">
      <c r="A357" s="324"/>
      <c r="B357" s="34" t="s">
        <v>28</v>
      </c>
      <c r="C357" s="58"/>
      <c r="D357" s="58"/>
      <c r="E357" s="58"/>
      <c r="F357" s="58"/>
      <c r="G357" s="58"/>
      <c r="H357" s="58">
        <v>1974</v>
      </c>
      <c r="I357" s="58"/>
      <c r="J357" s="58"/>
      <c r="K357" s="58"/>
      <c r="L357" s="58"/>
      <c r="M357" s="58"/>
      <c r="N357" s="58"/>
      <c r="O357" s="59">
        <f t="shared" si="90"/>
        <v>1974</v>
      </c>
    </row>
    <row r="358" spans="1:15" ht="12.75">
      <c r="A358" s="324"/>
      <c r="B358" s="34" t="s">
        <v>34</v>
      </c>
      <c r="C358" s="58">
        <v>1501</v>
      </c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9">
        <f t="shared" si="90"/>
        <v>1501</v>
      </c>
    </row>
    <row r="359" spans="1:15" ht="13.5" thickBot="1">
      <c r="A359" s="324"/>
      <c r="B359" s="34" t="s">
        <v>29</v>
      </c>
      <c r="C359" s="58"/>
      <c r="D359" s="58">
        <v>1193</v>
      </c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9">
        <f t="shared" si="90"/>
        <v>1193</v>
      </c>
    </row>
    <row r="360" spans="1:15" ht="14.25" thickBot="1">
      <c r="A360" s="326" t="s">
        <v>197</v>
      </c>
      <c r="B360" s="326"/>
      <c r="C360" s="326"/>
      <c r="D360" s="326"/>
      <c r="E360" s="326"/>
      <c r="F360" s="326"/>
      <c r="G360" s="326"/>
      <c r="H360" s="326"/>
      <c r="I360" s="326"/>
      <c r="J360" s="326"/>
      <c r="K360" s="326"/>
      <c r="L360" s="326"/>
      <c r="M360" s="327"/>
      <c r="N360" s="328"/>
      <c r="O360" s="327"/>
    </row>
    <row r="361" spans="1:15" s="255" customFormat="1" ht="14.25" customHeight="1" thickBot="1">
      <c r="A361" s="323" t="s">
        <v>204</v>
      </c>
      <c r="B361" s="251" t="s">
        <v>115</v>
      </c>
      <c r="C361" s="254">
        <f aca="true" t="shared" si="93" ref="C361:O361">C362+C374+C388</f>
        <v>2964</v>
      </c>
      <c r="D361" s="254">
        <f t="shared" si="93"/>
        <v>3143</v>
      </c>
      <c r="E361" s="254">
        <f t="shared" si="93"/>
        <v>1801</v>
      </c>
      <c r="F361" s="254">
        <f t="shared" si="93"/>
        <v>1743</v>
      </c>
      <c r="G361" s="254">
        <f t="shared" si="93"/>
        <v>1995</v>
      </c>
      <c r="H361" s="254">
        <f t="shared" si="93"/>
        <v>2002</v>
      </c>
      <c r="I361" s="254">
        <f t="shared" si="93"/>
        <v>1729</v>
      </c>
      <c r="J361" s="254">
        <f t="shared" si="93"/>
        <v>1003</v>
      </c>
      <c r="K361" s="254">
        <f t="shared" si="93"/>
        <v>1812</v>
      </c>
      <c r="L361" s="254">
        <f t="shared" si="93"/>
        <v>1582</v>
      </c>
      <c r="M361" s="254">
        <f t="shared" si="93"/>
        <v>1527</v>
      </c>
      <c r="N361" s="254">
        <f t="shared" si="93"/>
        <v>1343</v>
      </c>
      <c r="O361" s="254">
        <f t="shared" si="93"/>
        <v>22644</v>
      </c>
    </row>
    <row r="362" spans="1:15" ht="13.5" customHeight="1" thickBot="1">
      <c r="A362" s="324"/>
      <c r="B362" s="29" t="s">
        <v>129</v>
      </c>
      <c r="C362" s="55">
        <f aca="true" t="shared" si="94" ref="C362:N362">SUM(C363:C373)</f>
        <v>2964</v>
      </c>
      <c r="D362" s="55">
        <f t="shared" si="94"/>
        <v>3143</v>
      </c>
      <c r="E362" s="55">
        <f t="shared" si="94"/>
        <v>1653</v>
      </c>
      <c r="F362" s="55">
        <f t="shared" si="94"/>
        <v>1312</v>
      </c>
      <c r="G362" s="55">
        <f t="shared" si="94"/>
        <v>1995</v>
      </c>
      <c r="H362" s="55">
        <f t="shared" si="94"/>
        <v>1846</v>
      </c>
      <c r="I362" s="55">
        <f t="shared" si="94"/>
        <v>1569</v>
      </c>
      <c r="J362" s="55">
        <f t="shared" si="94"/>
        <v>737</v>
      </c>
      <c r="K362" s="55">
        <f t="shared" si="94"/>
        <v>911</v>
      </c>
      <c r="L362" s="55">
        <f t="shared" si="94"/>
        <v>1293</v>
      </c>
      <c r="M362" s="55">
        <f t="shared" si="94"/>
        <v>1023</v>
      </c>
      <c r="N362" s="55">
        <f t="shared" si="94"/>
        <v>1200</v>
      </c>
      <c r="O362" s="55">
        <f aca="true" t="shared" si="95" ref="O362:O382">SUM(C362:N362)</f>
        <v>19646</v>
      </c>
    </row>
    <row r="363" spans="1:15" ht="12.75">
      <c r="A363" s="324"/>
      <c r="B363" s="265" t="s">
        <v>207</v>
      </c>
      <c r="C363" s="56">
        <v>536</v>
      </c>
      <c r="D363" s="56">
        <v>881</v>
      </c>
      <c r="E363" s="56">
        <v>587</v>
      </c>
      <c r="F363" s="56">
        <v>566</v>
      </c>
      <c r="G363" s="56">
        <v>357</v>
      </c>
      <c r="H363" s="56">
        <v>657</v>
      </c>
      <c r="I363" s="56">
        <v>390</v>
      </c>
      <c r="J363" s="56">
        <v>251</v>
      </c>
      <c r="K363" s="56">
        <v>501</v>
      </c>
      <c r="L363" s="56">
        <v>347</v>
      </c>
      <c r="M363" s="56">
        <v>333</v>
      </c>
      <c r="N363" s="56">
        <v>201</v>
      </c>
      <c r="O363" s="57">
        <f t="shared" si="95"/>
        <v>5607</v>
      </c>
    </row>
    <row r="364" spans="1:15" ht="12.75">
      <c r="A364" s="324"/>
      <c r="B364" s="108" t="s">
        <v>205</v>
      </c>
      <c r="C364" s="58">
        <v>284</v>
      </c>
      <c r="D364" s="58">
        <v>350</v>
      </c>
      <c r="E364" s="58">
        <v>245</v>
      </c>
      <c r="F364" s="58">
        <v>123</v>
      </c>
      <c r="G364" s="58">
        <v>392</v>
      </c>
      <c r="H364" s="58">
        <v>340</v>
      </c>
      <c r="I364" s="58">
        <v>760</v>
      </c>
      <c r="J364" s="58">
        <v>173</v>
      </c>
      <c r="K364" s="58"/>
      <c r="L364" s="58"/>
      <c r="M364" s="58"/>
      <c r="N364" s="58">
        <v>180</v>
      </c>
      <c r="O364" s="59">
        <f t="shared" si="95"/>
        <v>2847</v>
      </c>
    </row>
    <row r="365" spans="1:15" ht="12.75">
      <c r="A365" s="324"/>
      <c r="B365" s="108" t="s">
        <v>87</v>
      </c>
      <c r="C365" s="58">
        <v>1393</v>
      </c>
      <c r="D365" s="58">
        <v>709</v>
      </c>
      <c r="E365" s="58">
        <v>276</v>
      </c>
      <c r="F365" s="58"/>
      <c r="G365" s="58"/>
      <c r="H365" s="58"/>
      <c r="I365" s="58"/>
      <c r="J365" s="58"/>
      <c r="K365" s="58">
        <v>75</v>
      </c>
      <c r="L365" s="58"/>
      <c r="M365" s="58">
        <v>158</v>
      </c>
      <c r="N365" s="58"/>
      <c r="O365" s="59">
        <f t="shared" si="95"/>
        <v>2611</v>
      </c>
    </row>
    <row r="366" spans="1:15" ht="12.75">
      <c r="A366" s="324"/>
      <c r="B366" s="108" t="s">
        <v>123</v>
      </c>
      <c r="C366" s="58"/>
      <c r="D366" s="58"/>
      <c r="E366" s="58">
        <v>305</v>
      </c>
      <c r="F366" s="58">
        <v>391</v>
      </c>
      <c r="G366" s="58"/>
      <c r="H366" s="58">
        <v>219</v>
      </c>
      <c r="I366" s="58">
        <v>236</v>
      </c>
      <c r="J366" s="58">
        <v>225</v>
      </c>
      <c r="K366" s="58">
        <v>187</v>
      </c>
      <c r="L366" s="58">
        <v>614</v>
      </c>
      <c r="M366" s="58"/>
      <c r="N366" s="58">
        <v>343</v>
      </c>
      <c r="O366" s="59">
        <f t="shared" si="95"/>
        <v>2520</v>
      </c>
    </row>
    <row r="367" spans="1:15" ht="12.75">
      <c r="A367" s="324"/>
      <c r="B367" s="109" t="s">
        <v>62</v>
      </c>
      <c r="C367" s="58">
        <v>194</v>
      </c>
      <c r="D367" s="58"/>
      <c r="E367" s="58">
        <v>240</v>
      </c>
      <c r="F367" s="58"/>
      <c r="G367" s="58">
        <v>112</v>
      </c>
      <c r="H367" s="58">
        <v>363</v>
      </c>
      <c r="I367" s="58">
        <v>183</v>
      </c>
      <c r="J367" s="58">
        <v>88</v>
      </c>
      <c r="K367" s="58">
        <v>148</v>
      </c>
      <c r="L367" s="58">
        <v>170</v>
      </c>
      <c r="M367" s="58"/>
      <c r="N367" s="58">
        <v>365</v>
      </c>
      <c r="O367" s="59">
        <f t="shared" si="95"/>
        <v>1863</v>
      </c>
    </row>
    <row r="368" spans="1:15" ht="12.75">
      <c r="A368" s="324"/>
      <c r="B368" s="106" t="s">
        <v>123</v>
      </c>
      <c r="C368" s="60">
        <v>338</v>
      </c>
      <c r="D368" s="60">
        <v>340</v>
      </c>
      <c r="E368" s="60"/>
      <c r="F368" s="60"/>
      <c r="G368" s="60">
        <v>855</v>
      </c>
      <c r="H368" s="60"/>
      <c r="I368" s="60"/>
      <c r="J368" s="60"/>
      <c r="K368" s="60"/>
      <c r="L368" s="60"/>
      <c r="M368" s="60">
        <v>324</v>
      </c>
      <c r="N368" s="60"/>
      <c r="O368" s="61">
        <f t="shared" si="95"/>
        <v>1857</v>
      </c>
    </row>
    <row r="369" spans="1:15" ht="12.75">
      <c r="A369" s="324"/>
      <c r="B369" s="106" t="s">
        <v>68</v>
      </c>
      <c r="C369" s="60"/>
      <c r="D369" s="60">
        <v>498</v>
      </c>
      <c r="E369" s="60"/>
      <c r="F369" s="60"/>
      <c r="G369" s="60">
        <v>121</v>
      </c>
      <c r="H369" s="60"/>
      <c r="I369" s="60"/>
      <c r="J369" s="60"/>
      <c r="K369" s="60"/>
      <c r="L369" s="60"/>
      <c r="M369" s="60">
        <v>208</v>
      </c>
      <c r="N369" s="60"/>
      <c r="O369" s="61">
        <f t="shared" si="95"/>
        <v>827</v>
      </c>
    </row>
    <row r="370" spans="1:15" ht="12.75">
      <c r="A370" s="324"/>
      <c r="B370" s="106" t="s">
        <v>210</v>
      </c>
      <c r="C370" s="60"/>
      <c r="D370" s="60">
        <v>267</v>
      </c>
      <c r="E370" s="60"/>
      <c r="F370" s="60">
        <v>123</v>
      </c>
      <c r="G370" s="60"/>
      <c r="H370" s="60">
        <v>113</v>
      </c>
      <c r="I370" s="60"/>
      <c r="J370" s="60"/>
      <c r="K370" s="60"/>
      <c r="L370" s="60"/>
      <c r="M370" s="60"/>
      <c r="N370" s="60"/>
      <c r="O370" s="61">
        <f t="shared" si="95"/>
        <v>503</v>
      </c>
    </row>
    <row r="371" spans="1:15" ht="12.75">
      <c r="A371" s="324"/>
      <c r="B371" s="106" t="s">
        <v>72</v>
      </c>
      <c r="C371" s="60">
        <v>219</v>
      </c>
      <c r="D371" s="60">
        <v>98</v>
      </c>
      <c r="E371" s="60"/>
      <c r="F371" s="60"/>
      <c r="G371" s="60"/>
      <c r="H371" s="60"/>
      <c r="I371" s="60"/>
      <c r="J371" s="60"/>
      <c r="K371" s="60"/>
      <c r="L371" s="60">
        <v>162</v>
      </c>
      <c r="M371" s="60"/>
      <c r="N371" s="60"/>
      <c r="O371" s="61">
        <f t="shared" si="95"/>
        <v>479</v>
      </c>
    </row>
    <row r="372" spans="1:15" ht="12.75">
      <c r="A372" s="324"/>
      <c r="B372" s="106" t="s">
        <v>52</v>
      </c>
      <c r="C372" s="60"/>
      <c r="D372" s="60"/>
      <c r="E372" s="60"/>
      <c r="F372" s="60">
        <v>109</v>
      </c>
      <c r="G372" s="60">
        <v>158</v>
      </c>
      <c r="H372" s="60"/>
      <c r="I372" s="60"/>
      <c r="J372" s="60"/>
      <c r="K372" s="60"/>
      <c r="L372" s="60"/>
      <c r="M372" s="60"/>
      <c r="N372" s="60">
        <v>111</v>
      </c>
      <c r="O372" s="61">
        <f t="shared" si="95"/>
        <v>378</v>
      </c>
    </row>
    <row r="373" spans="1:15" ht="13.5" thickBot="1">
      <c r="A373" s="324"/>
      <c r="B373" s="106" t="s">
        <v>206</v>
      </c>
      <c r="C373" s="60"/>
      <c r="D373" s="60"/>
      <c r="E373" s="60"/>
      <c r="F373" s="60"/>
      <c r="G373" s="60"/>
      <c r="H373" s="60">
        <v>154</v>
      </c>
      <c r="I373" s="60"/>
      <c r="J373" s="60"/>
      <c r="K373" s="60"/>
      <c r="L373" s="60"/>
      <c r="M373" s="60"/>
      <c r="N373" s="60"/>
      <c r="O373" s="61">
        <f t="shared" si="95"/>
        <v>154</v>
      </c>
    </row>
    <row r="374" spans="1:15" ht="13.5" thickBot="1">
      <c r="A374" s="324"/>
      <c r="B374" s="29" t="s">
        <v>130</v>
      </c>
      <c r="C374" s="55">
        <f aca="true" t="shared" si="96" ref="C374:N374">SUM(C375:C382)</f>
        <v>0</v>
      </c>
      <c r="D374" s="55">
        <f t="shared" si="96"/>
        <v>0</v>
      </c>
      <c r="E374" s="55">
        <f t="shared" si="96"/>
        <v>148</v>
      </c>
      <c r="F374" s="55">
        <f t="shared" si="96"/>
        <v>339</v>
      </c>
      <c r="G374" s="55">
        <f t="shared" si="96"/>
        <v>0</v>
      </c>
      <c r="H374" s="55">
        <f t="shared" si="96"/>
        <v>156</v>
      </c>
      <c r="I374" s="55">
        <f t="shared" si="96"/>
        <v>160</v>
      </c>
      <c r="J374" s="55">
        <f t="shared" si="96"/>
        <v>266</v>
      </c>
      <c r="K374" s="55">
        <f t="shared" si="96"/>
        <v>901</v>
      </c>
      <c r="L374" s="55">
        <f t="shared" si="96"/>
        <v>289</v>
      </c>
      <c r="M374" s="55">
        <f t="shared" si="96"/>
        <v>504</v>
      </c>
      <c r="N374" s="55">
        <f t="shared" si="96"/>
        <v>143</v>
      </c>
      <c r="O374" s="55">
        <f t="shared" si="95"/>
        <v>2906</v>
      </c>
    </row>
    <row r="375" spans="1:15" ht="12.75">
      <c r="A375" s="324"/>
      <c r="B375" s="107" t="s">
        <v>211</v>
      </c>
      <c r="C375" s="56"/>
      <c r="D375" s="56"/>
      <c r="E375" s="56"/>
      <c r="F375" s="56">
        <v>151</v>
      </c>
      <c r="G375" s="56"/>
      <c r="H375" s="56"/>
      <c r="I375" s="56">
        <v>69</v>
      </c>
      <c r="J375" s="56">
        <v>185</v>
      </c>
      <c r="K375" s="56">
        <v>512</v>
      </c>
      <c r="L375" s="56">
        <v>76</v>
      </c>
      <c r="M375" s="56">
        <v>211</v>
      </c>
      <c r="N375" s="56"/>
      <c r="O375" s="57">
        <f t="shared" si="95"/>
        <v>1204</v>
      </c>
    </row>
    <row r="376" spans="1:15" ht="12.75">
      <c r="A376" s="324"/>
      <c r="B376" s="107" t="s">
        <v>217</v>
      </c>
      <c r="C376" s="56"/>
      <c r="D376" s="56"/>
      <c r="E376" s="56"/>
      <c r="F376" s="56">
        <v>97</v>
      </c>
      <c r="G376" s="56"/>
      <c r="H376" s="56">
        <v>156</v>
      </c>
      <c r="I376" s="56">
        <v>91</v>
      </c>
      <c r="J376" s="56"/>
      <c r="K376" s="56">
        <v>99</v>
      </c>
      <c r="L376" s="56">
        <v>77</v>
      </c>
      <c r="M376" s="56">
        <v>131</v>
      </c>
      <c r="N376" s="56"/>
      <c r="O376" s="57">
        <f t="shared" si="95"/>
        <v>651</v>
      </c>
    </row>
    <row r="377" spans="1:15" ht="12.75">
      <c r="A377" s="324"/>
      <c r="B377" s="107" t="s">
        <v>1</v>
      </c>
      <c r="C377" s="56"/>
      <c r="D377" s="56"/>
      <c r="E377" s="56"/>
      <c r="F377" s="56"/>
      <c r="G377" s="56"/>
      <c r="H377" s="56"/>
      <c r="I377" s="56"/>
      <c r="J377" s="56"/>
      <c r="K377" s="56">
        <v>290</v>
      </c>
      <c r="L377" s="56"/>
      <c r="M377" s="56"/>
      <c r="N377" s="56"/>
      <c r="O377" s="57">
        <f t="shared" si="95"/>
        <v>290</v>
      </c>
    </row>
    <row r="378" spans="1:15" ht="12.75">
      <c r="A378" s="324"/>
      <c r="B378" s="107" t="s">
        <v>219</v>
      </c>
      <c r="C378" s="56"/>
      <c r="D378" s="56"/>
      <c r="E378" s="56">
        <v>148</v>
      </c>
      <c r="F378" s="56"/>
      <c r="G378" s="56"/>
      <c r="H378" s="56"/>
      <c r="I378" s="56"/>
      <c r="J378" s="56">
        <v>81</v>
      </c>
      <c r="K378" s="56"/>
      <c r="L378" s="56"/>
      <c r="M378" s="56"/>
      <c r="N378" s="56"/>
      <c r="O378" s="57">
        <f t="shared" si="95"/>
        <v>229</v>
      </c>
    </row>
    <row r="379" spans="1:15" ht="12.75">
      <c r="A379" s="324"/>
      <c r="B379" s="108" t="s">
        <v>97</v>
      </c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>
        <v>162</v>
      </c>
      <c r="N379" s="58"/>
      <c r="O379" s="57">
        <f t="shared" si="95"/>
        <v>162</v>
      </c>
    </row>
    <row r="380" spans="1:15" ht="12.75">
      <c r="A380" s="324"/>
      <c r="B380" s="108" t="s">
        <v>218</v>
      </c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>
        <v>143</v>
      </c>
      <c r="O380" s="57">
        <f t="shared" si="95"/>
        <v>143</v>
      </c>
    </row>
    <row r="381" spans="1:15" ht="12.75">
      <c r="A381" s="324"/>
      <c r="B381" s="108" t="s">
        <v>63</v>
      </c>
      <c r="C381" s="58"/>
      <c r="D381" s="58"/>
      <c r="E381" s="58"/>
      <c r="F381" s="58"/>
      <c r="G381" s="58"/>
      <c r="H381" s="58"/>
      <c r="I381" s="58"/>
      <c r="J381" s="58"/>
      <c r="K381" s="58"/>
      <c r="L381" s="58">
        <v>136</v>
      </c>
      <c r="M381" s="58"/>
      <c r="N381" s="58"/>
      <c r="O381" s="57">
        <f t="shared" si="95"/>
        <v>136</v>
      </c>
    </row>
    <row r="382" spans="1:15" ht="13.5" thickBot="1">
      <c r="A382" s="324"/>
      <c r="B382" s="106" t="s">
        <v>231</v>
      </c>
      <c r="C382" s="60"/>
      <c r="D382" s="60"/>
      <c r="E382" s="60"/>
      <c r="F382" s="60">
        <v>91</v>
      </c>
      <c r="G382" s="60"/>
      <c r="H382" s="60"/>
      <c r="I382" s="60"/>
      <c r="J382" s="60"/>
      <c r="K382" s="60"/>
      <c r="L382" s="60"/>
      <c r="M382" s="60"/>
      <c r="N382" s="60"/>
      <c r="O382" s="61">
        <f t="shared" si="95"/>
        <v>91</v>
      </c>
    </row>
    <row r="383" spans="1:15" ht="13.5" thickBot="1">
      <c r="A383" s="324"/>
      <c r="B383" s="253" t="s">
        <v>133</v>
      </c>
      <c r="C383" s="55">
        <f aca="true" t="shared" si="97" ref="C383:N383">SUM(C384:C387)</f>
        <v>463</v>
      </c>
      <c r="D383" s="55">
        <f t="shared" si="97"/>
        <v>118</v>
      </c>
      <c r="E383" s="55">
        <f t="shared" si="97"/>
        <v>483</v>
      </c>
      <c r="F383" s="55">
        <f t="shared" si="97"/>
        <v>0</v>
      </c>
      <c r="G383" s="55">
        <f t="shared" si="97"/>
        <v>256</v>
      </c>
      <c r="H383" s="55">
        <f t="shared" si="97"/>
        <v>158</v>
      </c>
      <c r="I383" s="55">
        <f t="shared" si="97"/>
        <v>381</v>
      </c>
      <c r="J383" s="55">
        <f t="shared" si="97"/>
        <v>213</v>
      </c>
      <c r="K383" s="55">
        <f t="shared" si="97"/>
        <v>316</v>
      </c>
      <c r="L383" s="55">
        <f t="shared" si="97"/>
        <v>169</v>
      </c>
      <c r="M383" s="55">
        <f t="shared" si="97"/>
        <v>244</v>
      </c>
      <c r="N383" s="55">
        <f t="shared" si="97"/>
        <v>432</v>
      </c>
      <c r="O383" s="55">
        <f aca="true" t="shared" si="98" ref="O383:O389">SUM(C383:N383)</f>
        <v>3233</v>
      </c>
    </row>
    <row r="384" spans="1:15" ht="12.75">
      <c r="A384" s="324"/>
      <c r="B384" s="263" t="s">
        <v>26</v>
      </c>
      <c r="C384" s="56">
        <v>330</v>
      </c>
      <c r="D384" s="56"/>
      <c r="E384" s="56">
        <v>357</v>
      </c>
      <c r="F384" s="56"/>
      <c r="G384" s="56"/>
      <c r="H384" s="56">
        <v>158</v>
      </c>
      <c r="I384" s="56">
        <v>179</v>
      </c>
      <c r="J384" s="56">
        <v>115</v>
      </c>
      <c r="K384" s="56">
        <v>316</v>
      </c>
      <c r="L384" s="56"/>
      <c r="M384" s="56">
        <v>244</v>
      </c>
      <c r="N384" s="56">
        <v>240</v>
      </c>
      <c r="O384" s="57">
        <f>SUM(C384:N384)</f>
        <v>1939</v>
      </c>
    </row>
    <row r="385" spans="1:15" ht="12.75">
      <c r="A385" s="324"/>
      <c r="B385" s="34" t="s">
        <v>29</v>
      </c>
      <c r="C385" s="58">
        <v>133</v>
      </c>
      <c r="D385" s="58"/>
      <c r="E385" s="58">
        <v>126</v>
      </c>
      <c r="F385" s="58"/>
      <c r="G385" s="58"/>
      <c r="H385" s="58"/>
      <c r="I385" s="58">
        <v>202</v>
      </c>
      <c r="J385" s="58"/>
      <c r="K385" s="58"/>
      <c r="L385" s="58">
        <v>169</v>
      </c>
      <c r="M385" s="58"/>
      <c r="N385" s="58"/>
      <c r="O385" s="59">
        <f>SUM(C385:N385)</f>
        <v>630</v>
      </c>
    </row>
    <row r="386" spans="1:15" ht="12.75">
      <c r="A386" s="324"/>
      <c r="B386" s="34" t="s">
        <v>28</v>
      </c>
      <c r="C386" s="58"/>
      <c r="D386" s="58"/>
      <c r="E386" s="58"/>
      <c r="F386" s="58"/>
      <c r="G386" s="58">
        <v>256</v>
      </c>
      <c r="H386" s="58"/>
      <c r="I386" s="58"/>
      <c r="J386" s="58">
        <v>98</v>
      </c>
      <c r="K386" s="58"/>
      <c r="L386" s="58"/>
      <c r="M386" s="58"/>
      <c r="N386" s="58">
        <v>192</v>
      </c>
      <c r="O386" s="59">
        <f>SUM(C386:N386)</f>
        <v>546</v>
      </c>
    </row>
    <row r="387" spans="1:15" ht="13.5" thickBot="1">
      <c r="A387" s="324"/>
      <c r="B387" s="34" t="s">
        <v>33</v>
      </c>
      <c r="C387" s="58"/>
      <c r="D387" s="58">
        <v>118</v>
      </c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9">
        <f>SUM(C387:N387)</f>
        <v>118</v>
      </c>
    </row>
    <row r="388" spans="1:15" ht="13.5" thickBot="1">
      <c r="A388" s="324"/>
      <c r="B388" s="29" t="s">
        <v>134</v>
      </c>
      <c r="C388" s="55">
        <f aca="true" t="shared" si="99" ref="C388:N388">SUM(C389)</f>
        <v>0</v>
      </c>
      <c r="D388" s="55">
        <f t="shared" si="99"/>
        <v>0</v>
      </c>
      <c r="E388" s="55">
        <f t="shared" si="99"/>
        <v>0</v>
      </c>
      <c r="F388" s="55">
        <f t="shared" si="99"/>
        <v>92</v>
      </c>
      <c r="G388" s="55">
        <f t="shared" si="99"/>
        <v>0</v>
      </c>
      <c r="H388" s="55">
        <f t="shared" si="99"/>
        <v>0</v>
      </c>
      <c r="I388" s="55">
        <f t="shared" si="99"/>
        <v>0</v>
      </c>
      <c r="J388" s="55">
        <f t="shared" si="99"/>
        <v>0</v>
      </c>
      <c r="K388" s="55">
        <f t="shared" si="99"/>
        <v>0</v>
      </c>
      <c r="L388" s="55">
        <f t="shared" si="99"/>
        <v>0</v>
      </c>
      <c r="M388" s="55">
        <f t="shared" si="99"/>
        <v>0</v>
      </c>
      <c r="N388" s="55">
        <f t="shared" si="99"/>
        <v>0</v>
      </c>
      <c r="O388" s="55">
        <f t="shared" si="98"/>
        <v>92</v>
      </c>
    </row>
    <row r="389" spans="1:15" ht="13.5" thickBot="1">
      <c r="A389" s="325"/>
      <c r="B389" s="260" t="s">
        <v>60</v>
      </c>
      <c r="C389" s="64">
        <v>0</v>
      </c>
      <c r="D389" s="64">
        <v>0</v>
      </c>
      <c r="E389" s="64">
        <v>0</v>
      </c>
      <c r="F389" s="64">
        <v>92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5">
        <f t="shared" si="98"/>
        <v>92</v>
      </c>
    </row>
    <row r="390" spans="1:15" ht="14.25" thickBot="1">
      <c r="A390" s="326" t="s">
        <v>198</v>
      </c>
      <c r="B390" s="326"/>
      <c r="C390" s="326"/>
      <c r="D390" s="326"/>
      <c r="E390" s="326"/>
      <c r="F390" s="326"/>
      <c r="G390" s="326"/>
      <c r="H390" s="326"/>
      <c r="I390" s="326"/>
      <c r="J390" s="326"/>
      <c r="K390" s="326"/>
      <c r="L390" s="326"/>
      <c r="M390" s="327"/>
      <c r="N390" s="328"/>
      <c r="O390" s="327"/>
    </row>
    <row r="391" spans="1:15" s="255" customFormat="1" ht="14.25" customHeight="1" thickBot="1">
      <c r="A391" s="323" t="s">
        <v>204</v>
      </c>
      <c r="B391" s="251" t="s">
        <v>115</v>
      </c>
      <c r="C391" s="254">
        <f aca="true" t="shared" si="100" ref="C391:O391">C392+C402+C406+C408+C412</f>
        <v>1095</v>
      </c>
      <c r="D391" s="254">
        <f t="shared" si="100"/>
        <v>1069</v>
      </c>
      <c r="E391" s="254">
        <f t="shared" si="100"/>
        <v>1226</v>
      </c>
      <c r="F391" s="254">
        <f t="shared" si="100"/>
        <v>1078</v>
      </c>
      <c r="G391" s="254">
        <f t="shared" si="100"/>
        <v>748</v>
      </c>
      <c r="H391" s="254">
        <f t="shared" si="100"/>
        <v>1315</v>
      </c>
      <c r="I391" s="254">
        <f t="shared" si="100"/>
        <v>1616</v>
      </c>
      <c r="J391" s="254">
        <f t="shared" si="100"/>
        <v>1323</v>
      </c>
      <c r="K391" s="254">
        <f t="shared" si="100"/>
        <v>1149</v>
      </c>
      <c r="L391" s="254">
        <f t="shared" si="100"/>
        <v>1229</v>
      </c>
      <c r="M391" s="254">
        <f t="shared" si="100"/>
        <v>1811</v>
      </c>
      <c r="N391" s="254">
        <f t="shared" si="100"/>
        <v>2863</v>
      </c>
      <c r="O391" s="254">
        <f t="shared" si="100"/>
        <v>16522</v>
      </c>
    </row>
    <row r="392" spans="1:15" ht="13.5" customHeight="1" thickBot="1">
      <c r="A392" s="324"/>
      <c r="B392" s="29" t="s">
        <v>129</v>
      </c>
      <c r="C392" s="55">
        <f aca="true" t="shared" si="101" ref="C392:N392">SUM(C393:C401)</f>
        <v>707</v>
      </c>
      <c r="D392" s="55">
        <f t="shared" si="101"/>
        <v>571</v>
      </c>
      <c r="E392" s="55">
        <f t="shared" si="101"/>
        <v>558</v>
      </c>
      <c r="F392" s="55">
        <f t="shared" si="101"/>
        <v>657</v>
      </c>
      <c r="G392" s="55">
        <f t="shared" si="101"/>
        <v>364</v>
      </c>
      <c r="H392" s="55">
        <f t="shared" si="101"/>
        <v>504</v>
      </c>
      <c r="I392" s="55">
        <f t="shared" si="101"/>
        <v>899</v>
      </c>
      <c r="J392" s="55">
        <f t="shared" si="101"/>
        <v>777</v>
      </c>
      <c r="K392" s="55">
        <f t="shared" si="101"/>
        <v>677</v>
      </c>
      <c r="L392" s="55">
        <f t="shared" si="101"/>
        <v>639</v>
      </c>
      <c r="M392" s="55">
        <f t="shared" si="101"/>
        <v>1113</v>
      </c>
      <c r="N392" s="55">
        <f t="shared" si="101"/>
        <v>1077</v>
      </c>
      <c r="O392" s="55">
        <f aca="true" t="shared" si="102" ref="O392:O401">SUM(C392:N392)</f>
        <v>8543</v>
      </c>
    </row>
    <row r="393" spans="1:15" ht="12.75">
      <c r="A393" s="324"/>
      <c r="B393" s="109" t="s">
        <v>62</v>
      </c>
      <c r="C393" s="58">
        <v>138</v>
      </c>
      <c r="D393" s="58">
        <v>410</v>
      </c>
      <c r="E393" s="58">
        <v>261</v>
      </c>
      <c r="F393" s="58">
        <v>524</v>
      </c>
      <c r="G393" s="58">
        <v>111</v>
      </c>
      <c r="H393" s="58">
        <v>316</v>
      </c>
      <c r="I393" s="58">
        <v>468</v>
      </c>
      <c r="J393" s="58">
        <v>337</v>
      </c>
      <c r="K393" s="58">
        <v>185</v>
      </c>
      <c r="L393" s="58"/>
      <c r="M393" s="58">
        <v>565</v>
      </c>
      <c r="N393" s="58">
        <v>356</v>
      </c>
      <c r="O393" s="59">
        <f t="shared" si="102"/>
        <v>3671</v>
      </c>
    </row>
    <row r="394" spans="1:15" ht="12.75">
      <c r="A394" s="324"/>
      <c r="B394" s="108" t="s">
        <v>68</v>
      </c>
      <c r="C394" s="58">
        <v>199</v>
      </c>
      <c r="D394" s="58">
        <v>51</v>
      </c>
      <c r="E394" s="58">
        <v>172</v>
      </c>
      <c r="F394" s="58"/>
      <c r="G394" s="58"/>
      <c r="H394" s="58"/>
      <c r="I394" s="58">
        <v>130</v>
      </c>
      <c r="J394" s="58">
        <v>273</v>
      </c>
      <c r="K394" s="58"/>
      <c r="L394" s="58">
        <v>426</v>
      </c>
      <c r="M394" s="58">
        <v>307</v>
      </c>
      <c r="N394" s="58">
        <v>215</v>
      </c>
      <c r="O394" s="59">
        <f t="shared" si="102"/>
        <v>1773</v>
      </c>
    </row>
    <row r="395" spans="1:15" ht="12.75">
      <c r="A395" s="324"/>
      <c r="B395" s="109" t="s">
        <v>207</v>
      </c>
      <c r="C395" s="58"/>
      <c r="D395" s="58"/>
      <c r="E395" s="58">
        <v>50</v>
      </c>
      <c r="F395" s="58">
        <v>52</v>
      </c>
      <c r="G395" s="58">
        <v>166</v>
      </c>
      <c r="H395" s="58"/>
      <c r="I395" s="58">
        <v>133</v>
      </c>
      <c r="J395" s="58">
        <v>83</v>
      </c>
      <c r="K395" s="58">
        <v>452</v>
      </c>
      <c r="L395" s="58"/>
      <c r="M395" s="58">
        <v>117</v>
      </c>
      <c r="N395" s="58"/>
      <c r="O395" s="59">
        <f t="shared" si="102"/>
        <v>1053</v>
      </c>
    </row>
    <row r="396" spans="1:15" ht="12.75">
      <c r="A396" s="324"/>
      <c r="B396" s="108" t="s">
        <v>87</v>
      </c>
      <c r="C396" s="58">
        <v>102</v>
      </c>
      <c r="D396" s="58">
        <v>58</v>
      </c>
      <c r="E396" s="58">
        <v>75</v>
      </c>
      <c r="F396" s="58">
        <v>81</v>
      </c>
      <c r="G396" s="58"/>
      <c r="H396" s="58">
        <v>99</v>
      </c>
      <c r="I396" s="58"/>
      <c r="J396" s="58">
        <v>84</v>
      </c>
      <c r="K396" s="58"/>
      <c r="L396" s="58">
        <v>101</v>
      </c>
      <c r="M396" s="58">
        <v>124</v>
      </c>
      <c r="N396" s="58"/>
      <c r="O396" s="59">
        <f t="shared" si="102"/>
        <v>724</v>
      </c>
    </row>
    <row r="397" spans="1:15" ht="12.75">
      <c r="A397" s="324"/>
      <c r="B397" s="108" t="s">
        <v>72</v>
      </c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>
        <v>506</v>
      </c>
      <c r="O397" s="59">
        <f t="shared" si="102"/>
        <v>506</v>
      </c>
    </row>
    <row r="398" spans="1:15" ht="12.75">
      <c r="A398" s="324"/>
      <c r="B398" s="106" t="s">
        <v>206</v>
      </c>
      <c r="C398" s="60"/>
      <c r="D398" s="60"/>
      <c r="E398" s="60"/>
      <c r="F398" s="60"/>
      <c r="G398" s="60">
        <v>87</v>
      </c>
      <c r="H398" s="60">
        <v>89</v>
      </c>
      <c r="I398" s="60">
        <v>168</v>
      </c>
      <c r="J398" s="60"/>
      <c r="K398" s="60"/>
      <c r="L398" s="60"/>
      <c r="M398" s="60"/>
      <c r="N398" s="60"/>
      <c r="O398" s="61">
        <f t="shared" si="102"/>
        <v>344</v>
      </c>
    </row>
    <row r="399" spans="1:15" ht="12.75">
      <c r="A399" s="324"/>
      <c r="B399" s="272" t="s">
        <v>222</v>
      </c>
      <c r="C399" s="60">
        <v>181</v>
      </c>
      <c r="D399" s="60">
        <v>52</v>
      </c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1">
        <f t="shared" si="102"/>
        <v>233</v>
      </c>
    </row>
    <row r="400" spans="1:15" ht="12.75">
      <c r="A400" s="324"/>
      <c r="B400" s="259" t="s">
        <v>226</v>
      </c>
      <c r="C400" s="60"/>
      <c r="D400" s="60"/>
      <c r="E400" s="60"/>
      <c r="F400" s="60"/>
      <c r="G400" s="60"/>
      <c r="H400" s="60"/>
      <c r="I400" s="60"/>
      <c r="J400" s="60"/>
      <c r="K400" s="60">
        <v>40</v>
      </c>
      <c r="L400" s="60">
        <v>112</v>
      </c>
      <c r="M400" s="60"/>
      <c r="N400" s="60"/>
      <c r="O400" s="61">
        <f t="shared" si="102"/>
        <v>152</v>
      </c>
    </row>
    <row r="401" spans="1:15" ht="13.5" thickBot="1">
      <c r="A401" s="324"/>
      <c r="B401" s="106" t="s">
        <v>123</v>
      </c>
      <c r="C401" s="60">
        <v>87</v>
      </c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1">
        <f t="shared" si="102"/>
        <v>87</v>
      </c>
    </row>
    <row r="402" spans="1:15" ht="13.5" thickBot="1">
      <c r="A402" s="324"/>
      <c r="B402" s="29" t="s">
        <v>130</v>
      </c>
      <c r="C402" s="55">
        <f aca="true" t="shared" si="103" ref="C402:N402">SUM(C403:C405)</f>
        <v>0</v>
      </c>
      <c r="D402" s="55">
        <f t="shared" si="103"/>
        <v>126</v>
      </c>
      <c r="E402" s="55">
        <f t="shared" si="103"/>
        <v>0</v>
      </c>
      <c r="F402" s="55">
        <f t="shared" si="103"/>
        <v>49</v>
      </c>
      <c r="G402" s="55">
        <f t="shared" si="103"/>
        <v>85</v>
      </c>
      <c r="H402" s="55">
        <f t="shared" si="103"/>
        <v>0</v>
      </c>
      <c r="I402" s="55">
        <f t="shared" si="103"/>
        <v>0</v>
      </c>
      <c r="J402" s="55">
        <f t="shared" si="103"/>
        <v>0</v>
      </c>
      <c r="K402" s="55">
        <f t="shared" si="103"/>
        <v>38</v>
      </c>
      <c r="L402" s="55">
        <f t="shared" si="103"/>
        <v>0</v>
      </c>
      <c r="M402" s="55">
        <f t="shared" si="103"/>
        <v>115</v>
      </c>
      <c r="N402" s="55">
        <f t="shared" si="103"/>
        <v>171</v>
      </c>
      <c r="O402" s="55">
        <f aca="true" t="shared" si="104" ref="O402:O412">SUM(C402:N402)</f>
        <v>584</v>
      </c>
    </row>
    <row r="403" spans="1:15" ht="12.75">
      <c r="A403" s="324"/>
      <c r="B403" s="108" t="s">
        <v>217</v>
      </c>
      <c r="C403" s="58"/>
      <c r="D403" s="58"/>
      <c r="E403" s="58"/>
      <c r="F403" s="58">
        <v>49</v>
      </c>
      <c r="G403" s="58">
        <v>85</v>
      </c>
      <c r="H403" s="58"/>
      <c r="I403" s="58"/>
      <c r="J403" s="58"/>
      <c r="K403" s="58"/>
      <c r="L403" s="58"/>
      <c r="M403" s="58">
        <v>115</v>
      </c>
      <c r="N403" s="58"/>
      <c r="O403" s="59">
        <f>SUM(C403:N403)</f>
        <v>249</v>
      </c>
    </row>
    <row r="404" spans="1:15" ht="12.75">
      <c r="A404" s="324"/>
      <c r="B404" s="108" t="s">
        <v>218</v>
      </c>
      <c r="C404" s="58"/>
      <c r="D404" s="58"/>
      <c r="E404" s="58"/>
      <c r="F404" s="58"/>
      <c r="G404" s="58"/>
      <c r="H404" s="58"/>
      <c r="I404" s="58"/>
      <c r="J404" s="58"/>
      <c r="K404" s="58">
        <v>38</v>
      </c>
      <c r="L404" s="58"/>
      <c r="M404" s="58"/>
      <c r="N404" s="58">
        <v>171</v>
      </c>
      <c r="O404" s="59">
        <f>SUM(C404:N404)</f>
        <v>209</v>
      </c>
    </row>
    <row r="405" spans="1:15" ht="13.5" thickBot="1">
      <c r="A405" s="324"/>
      <c r="B405" s="108" t="s">
        <v>219</v>
      </c>
      <c r="C405" s="58"/>
      <c r="D405" s="58">
        <v>126</v>
      </c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9">
        <f>SUM(C405:N405)</f>
        <v>126</v>
      </c>
    </row>
    <row r="406" spans="1:15" ht="13.5" thickBot="1">
      <c r="A406" s="324"/>
      <c r="B406" s="252" t="s">
        <v>131</v>
      </c>
      <c r="C406" s="55">
        <f aca="true" t="shared" si="105" ref="C406:N406">SUM(C407:C407)</f>
        <v>83</v>
      </c>
      <c r="D406" s="55">
        <f t="shared" si="105"/>
        <v>83</v>
      </c>
      <c r="E406" s="55">
        <f t="shared" si="105"/>
        <v>0</v>
      </c>
      <c r="F406" s="55">
        <f t="shared" si="105"/>
        <v>98</v>
      </c>
      <c r="G406" s="55">
        <f t="shared" si="105"/>
        <v>0</v>
      </c>
      <c r="H406" s="55">
        <f t="shared" si="105"/>
        <v>0</v>
      </c>
      <c r="I406" s="55">
        <f t="shared" si="105"/>
        <v>116</v>
      </c>
      <c r="J406" s="55">
        <f t="shared" si="105"/>
        <v>161</v>
      </c>
      <c r="K406" s="55">
        <f t="shared" si="105"/>
        <v>0</v>
      </c>
      <c r="L406" s="55">
        <f t="shared" si="105"/>
        <v>110</v>
      </c>
      <c r="M406" s="55">
        <f t="shared" si="105"/>
        <v>0</v>
      </c>
      <c r="N406" s="55">
        <f t="shared" si="105"/>
        <v>0</v>
      </c>
      <c r="O406" s="55">
        <f t="shared" si="104"/>
        <v>651</v>
      </c>
    </row>
    <row r="407" spans="1:15" ht="13.5" thickBot="1">
      <c r="A407" s="324"/>
      <c r="B407" s="34" t="s">
        <v>27</v>
      </c>
      <c r="C407" s="58">
        <v>83</v>
      </c>
      <c r="D407" s="58">
        <v>83</v>
      </c>
      <c r="E407" s="58"/>
      <c r="F407" s="58">
        <v>98</v>
      </c>
      <c r="G407" s="58"/>
      <c r="H407" s="58"/>
      <c r="I407" s="58">
        <v>116</v>
      </c>
      <c r="J407" s="58">
        <v>161</v>
      </c>
      <c r="K407" s="58"/>
      <c r="L407" s="58">
        <v>110</v>
      </c>
      <c r="M407" s="58"/>
      <c r="N407" s="58"/>
      <c r="O407" s="59">
        <f t="shared" si="104"/>
        <v>651</v>
      </c>
    </row>
    <row r="408" spans="1:15" ht="13.5" thickBot="1">
      <c r="A408" s="324"/>
      <c r="B408" s="262" t="s">
        <v>212</v>
      </c>
      <c r="C408" s="55">
        <f aca="true" t="shared" si="106" ref="C408:N408">SUM(C409:C411)</f>
        <v>216</v>
      </c>
      <c r="D408" s="55">
        <f t="shared" si="106"/>
        <v>170</v>
      </c>
      <c r="E408" s="55">
        <f t="shared" si="106"/>
        <v>412</v>
      </c>
      <c r="F408" s="55">
        <f t="shared" si="106"/>
        <v>186</v>
      </c>
      <c r="G408" s="55">
        <f t="shared" si="106"/>
        <v>116</v>
      </c>
      <c r="H408" s="55">
        <f t="shared" si="106"/>
        <v>419</v>
      </c>
      <c r="I408" s="55">
        <f t="shared" si="106"/>
        <v>325</v>
      </c>
      <c r="J408" s="55">
        <f t="shared" si="106"/>
        <v>153</v>
      </c>
      <c r="K408" s="55">
        <f t="shared" si="106"/>
        <v>161</v>
      </c>
      <c r="L408" s="55">
        <f t="shared" si="106"/>
        <v>201</v>
      </c>
      <c r="M408" s="55">
        <f t="shared" si="106"/>
        <v>426</v>
      </c>
      <c r="N408" s="55">
        <f t="shared" si="106"/>
        <v>822</v>
      </c>
      <c r="O408" s="55">
        <f t="shared" si="104"/>
        <v>3607</v>
      </c>
    </row>
    <row r="409" spans="1:15" ht="12.75">
      <c r="A409" s="324"/>
      <c r="B409" s="263" t="s">
        <v>70</v>
      </c>
      <c r="C409" s="56">
        <v>216</v>
      </c>
      <c r="D409" s="56">
        <v>170</v>
      </c>
      <c r="E409" s="56"/>
      <c r="F409" s="56">
        <v>186</v>
      </c>
      <c r="G409" s="56">
        <v>116</v>
      </c>
      <c r="H409" s="56">
        <v>365</v>
      </c>
      <c r="I409" s="56">
        <v>325</v>
      </c>
      <c r="J409" s="56">
        <v>153</v>
      </c>
      <c r="K409" s="56">
        <v>161</v>
      </c>
      <c r="L409" s="56">
        <v>201</v>
      </c>
      <c r="M409" s="56">
        <v>297</v>
      </c>
      <c r="N409" s="56">
        <v>822</v>
      </c>
      <c r="O409" s="57">
        <f>SUM(C409:N409)</f>
        <v>3012</v>
      </c>
    </row>
    <row r="410" spans="1:15" ht="12.75">
      <c r="A410" s="324"/>
      <c r="B410" s="34" t="s">
        <v>25</v>
      </c>
      <c r="C410" s="58"/>
      <c r="D410" s="58"/>
      <c r="E410" s="58">
        <v>412</v>
      </c>
      <c r="F410" s="58"/>
      <c r="G410" s="58"/>
      <c r="H410" s="58"/>
      <c r="I410" s="58"/>
      <c r="J410" s="58"/>
      <c r="K410" s="58"/>
      <c r="L410" s="58"/>
      <c r="M410" s="58"/>
      <c r="N410" s="58"/>
      <c r="O410" s="59">
        <f>SUM(C410:N410)</f>
        <v>412</v>
      </c>
    </row>
    <row r="411" spans="1:15" ht="13.5" thickBot="1">
      <c r="A411" s="324"/>
      <c r="B411" s="34" t="s">
        <v>61</v>
      </c>
      <c r="C411" s="58"/>
      <c r="D411" s="58"/>
      <c r="E411" s="58"/>
      <c r="F411" s="58"/>
      <c r="G411" s="58"/>
      <c r="H411" s="58">
        <v>54</v>
      </c>
      <c r="I411" s="58"/>
      <c r="J411" s="58"/>
      <c r="K411" s="58"/>
      <c r="L411" s="58"/>
      <c r="M411" s="58">
        <v>129</v>
      </c>
      <c r="N411" s="58"/>
      <c r="O411" s="59">
        <f>SUM(C411:N411)</f>
        <v>183</v>
      </c>
    </row>
    <row r="412" spans="1:15" ht="13.5" thickBot="1">
      <c r="A412" s="324"/>
      <c r="B412" s="253" t="s">
        <v>133</v>
      </c>
      <c r="C412" s="55">
        <f aca="true" t="shared" si="107" ref="C412:N412">SUM(C413:C420)</f>
        <v>89</v>
      </c>
      <c r="D412" s="55">
        <f t="shared" si="107"/>
        <v>119</v>
      </c>
      <c r="E412" s="55">
        <f t="shared" si="107"/>
        <v>256</v>
      </c>
      <c r="F412" s="55">
        <f t="shared" si="107"/>
        <v>88</v>
      </c>
      <c r="G412" s="55">
        <f t="shared" si="107"/>
        <v>183</v>
      </c>
      <c r="H412" s="55">
        <f t="shared" si="107"/>
        <v>392</v>
      </c>
      <c r="I412" s="55">
        <f t="shared" si="107"/>
        <v>276</v>
      </c>
      <c r="J412" s="55">
        <f t="shared" si="107"/>
        <v>232</v>
      </c>
      <c r="K412" s="55">
        <f t="shared" si="107"/>
        <v>273</v>
      </c>
      <c r="L412" s="55">
        <f t="shared" si="107"/>
        <v>279</v>
      </c>
      <c r="M412" s="55">
        <f t="shared" si="107"/>
        <v>157</v>
      </c>
      <c r="N412" s="55">
        <f t="shared" si="107"/>
        <v>793</v>
      </c>
      <c r="O412" s="55">
        <f t="shared" si="104"/>
        <v>3137</v>
      </c>
    </row>
    <row r="413" spans="1:15" ht="12.75">
      <c r="A413" s="324"/>
      <c r="B413" s="263" t="s">
        <v>29</v>
      </c>
      <c r="C413" s="56">
        <v>89</v>
      </c>
      <c r="D413" s="56"/>
      <c r="E413" s="56">
        <v>128</v>
      </c>
      <c r="F413" s="56">
        <v>88</v>
      </c>
      <c r="G413" s="56">
        <v>130</v>
      </c>
      <c r="H413" s="56">
        <v>150</v>
      </c>
      <c r="I413" s="56">
        <v>87</v>
      </c>
      <c r="J413" s="56"/>
      <c r="K413" s="56">
        <v>151</v>
      </c>
      <c r="L413" s="56">
        <v>133</v>
      </c>
      <c r="M413" s="56">
        <v>157</v>
      </c>
      <c r="N413" s="56">
        <v>133</v>
      </c>
      <c r="O413" s="57">
        <f aca="true" t="shared" si="108" ref="O413:O420">SUM(C413:N413)</f>
        <v>1246</v>
      </c>
    </row>
    <row r="414" spans="1:15" ht="12.75">
      <c r="A414" s="324"/>
      <c r="B414" s="34" t="s">
        <v>26</v>
      </c>
      <c r="C414" s="58"/>
      <c r="D414" s="58"/>
      <c r="E414" s="58">
        <v>79</v>
      </c>
      <c r="F414" s="58"/>
      <c r="G414" s="58">
        <v>53</v>
      </c>
      <c r="H414" s="58">
        <v>152</v>
      </c>
      <c r="I414" s="58"/>
      <c r="J414" s="58">
        <v>101</v>
      </c>
      <c r="K414" s="58"/>
      <c r="L414" s="58">
        <v>146</v>
      </c>
      <c r="M414" s="58"/>
      <c r="N414" s="58"/>
      <c r="O414" s="59">
        <f t="shared" si="108"/>
        <v>531</v>
      </c>
    </row>
    <row r="415" spans="1:15" ht="12.75">
      <c r="A415" s="324"/>
      <c r="B415" s="34" t="s">
        <v>53</v>
      </c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>
        <v>522</v>
      </c>
      <c r="O415" s="59">
        <f t="shared" si="108"/>
        <v>522</v>
      </c>
    </row>
    <row r="416" spans="1:15" ht="12.75">
      <c r="A416" s="324"/>
      <c r="B416" s="34" t="s">
        <v>34</v>
      </c>
      <c r="C416" s="58"/>
      <c r="D416" s="58"/>
      <c r="E416" s="58">
        <v>49</v>
      </c>
      <c r="F416" s="58"/>
      <c r="G416" s="58"/>
      <c r="H416" s="58"/>
      <c r="I416" s="58">
        <v>189</v>
      </c>
      <c r="J416" s="58">
        <v>131</v>
      </c>
      <c r="K416" s="58">
        <v>84</v>
      </c>
      <c r="L416" s="58"/>
      <c r="M416" s="58"/>
      <c r="N416" s="58"/>
      <c r="O416" s="59">
        <f t="shared" si="108"/>
        <v>453</v>
      </c>
    </row>
    <row r="417" spans="1:15" ht="12.75">
      <c r="A417" s="324"/>
      <c r="B417" s="34" t="s">
        <v>30</v>
      </c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>
        <v>138</v>
      </c>
      <c r="O417" s="59">
        <f t="shared" si="108"/>
        <v>138</v>
      </c>
    </row>
    <row r="418" spans="1:15" ht="12.75">
      <c r="A418" s="324"/>
      <c r="B418" s="34" t="s">
        <v>33</v>
      </c>
      <c r="C418" s="58"/>
      <c r="D418" s="58">
        <v>119</v>
      </c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9">
        <f t="shared" si="108"/>
        <v>119</v>
      </c>
    </row>
    <row r="419" spans="1:15" ht="12.75">
      <c r="A419" s="324"/>
      <c r="B419" s="34" t="s">
        <v>40</v>
      </c>
      <c r="C419" s="58"/>
      <c r="D419" s="58"/>
      <c r="E419" s="58"/>
      <c r="F419" s="58"/>
      <c r="G419" s="58"/>
      <c r="H419" s="58">
        <v>90</v>
      </c>
      <c r="I419" s="58"/>
      <c r="J419" s="58"/>
      <c r="K419" s="58"/>
      <c r="L419" s="58"/>
      <c r="M419" s="58"/>
      <c r="N419" s="58"/>
      <c r="O419" s="59">
        <f t="shared" si="108"/>
        <v>90</v>
      </c>
    </row>
    <row r="420" spans="1:15" ht="13.5" thickBot="1">
      <c r="A420" s="324"/>
      <c r="B420" s="34" t="s">
        <v>37</v>
      </c>
      <c r="C420" s="58"/>
      <c r="D420" s="58"/>
      <c r="E420" s="58"/>
      <c r="F420" s="58"/>
      <c r="G420" s="58"/>
      <c r="H420" s="58"/>
      <c r="I420" s="58"/>
      <c r="J420" s="58"/>
      <c r="K420" s="58">
        <v>38</v>
      </c>
      <c r="L420" s="58"/>
      <c r="M420" s="58"/>
      <c r="N420" s="58"/>
      <c r="O420" s="59">
        <f t="shared" si="108"/>
        <v>38</v>
      </c>
    </row>
    <row r="421" spans="1:15" ht="14.25" thickBot="1">
      <c r="A421" s="326" t="s">
        <v>200</v>
      </c>
      <c r="B421" s="326"/>
      <c r="C421" s="326"/>
      <c r="D421" s="326"/>
      <c r="E421" s="326"/>
      <c r="F421" s="326"/>
      <c r="G421" s="326"/>
      <c r="H421" s="326"/>
      <c r="I421" s="326"/>
      <c r="J421" s="326"/>
      <c r="K421" s="326"/>
      <c r="L421" s="326"/>
      <c r="M421" s="327"/>
      <c r="N421" s="328"/>
      <c r="O421" s="327"/>
    </row>
    <row r="422" spans="1:15" s="255" customFormat="1" ht="14.25" customHeight="1" thickBot="1">
      <c r="A422" s="323" t="s">
        <v>204</v>
      </c>
      <c r="B422" s="251" t="s">
        <v>115</v>
      </c>
      <c r="C422" s="254">
        <f aca="true" t="shared" si="109" ref="C422:O422">C423+C434+C442+C444</f>
        <v>7109</v>
      </c>
      <c r="D422" s="254">
        <f t="shared" si="109"/>
        <v>8361</v>
      </c>
      <c r="E422" s="254">
        <f t="shared" si="109"/>
        <v>8304</v>
      </c>
      <c r="F422" s="254">
        <f t="shared" si="109"/>
        <v>6425</v>
      </c>
      <c r="G422" s="254">
        <f t="shared" si="109"/>
        <v>6838</v>
      </c>
      <c r="H422" s="254">
        <f t="shared" si="109"/>
        <v>5757</v>
      </c>
      <c r="I422" s="254">
        <f t="shared" si="109"/>
        <v>13169</v>
      </c>
      <c r="J422" s="254">
        <f t="shared" si="109"/>
        <v>3966</v>
      </c>
      <c r="K422" s="254">
        <f t="shared" si="109"/>
        <v>8096</v>
      </c>
      <c r="L422" s="254">
        <f t="shared" si="109"/>
        <v>5512</v>
      </c>
      <c r="M422" s="254">
        <f t="shared" si="109"/>
        <v>6675</v>
      </c>
      <c r="N422" s="254">
        <f t="shared" si="109"/>
        <v>5670</v>
      </c>
      <c r="O422" s="254">
        <f t="shared" si="109"/>
        <v>85882</v>
      </c>
    </row>
    <row r="423" spans="1:15" ht="13.5" customHeight="1" thickBot="1">
      <c r="A423" s="324"/>
      <c r="B423" s="29" t="s">
        <v>129</v>
      </c>
      <c r="C423" s="55">
        <f aca="true" t="shared" si="110" ref="C423:N423">SUM(C424:C433)</f>
        <v>6014</v>
      </c>
      <c r="D423" s="55">
        <f t="shared" si="110"/>
        <v>8361</v>
      </c>
      <c r="E423" s="55">
        <f t="shared" si="110"/>
        <v>7356</v>
      </c>
      <c r="F423" s="55">
        <f t="shared" si="110"/>
        <v>5826</v>
      </c>
      <c r="G423" s="55">
        <f t="shared" si="110"/>
        <v>6403</v>
      </c>
      <c r="H423" s="55">
        <f t="shared" si="110"/>
        <v>5197</v>
      </c>
      <c r="I423" s="55">
        <f t="shared" si="110"/>
        <v>11910</v>
      </c>
      <c r="J423" s="55">
        <f t="shared" si="110"/>
        <v>3672</v>
      </c>
      <c r="K423" s="55">
        <f t="shared" si="110"/>
        <v>7662</v>
      </c>
      <c r="L423" s="55">
        <f t="shared" si="110"/>
        <v>3666</v>
      </c>
      <c r="M423" s="55">
        <f t="shared" si="110"/>
        <v>5906</v>
      </c>
      <c r="N423" s="55">
        <f t="shared" si="110"/>
        <v>4843</v>
      </c>
      <c r="O423" s="55">
        <f aca="true" t="shared" si="111" ref="O423:O445">SUM(C423:N423)</f>
        <v>76816</v>
      </c>
    </row>
    <row r="424" spans="1:15" ht="12.75">
      <c r="A424" s="324"/>
      <c r="B424" s="107" t="s">
        <v>72</v>
      </c>
      <c r="C424" s="56">
        <v>2173</v>
      </c>
      <c r="D424" s="56">
        <v>2090</v>
      </c>
      <c r="E424" s="56">
        <v>3600</v>
      </c>
      <c r="F424" s="56">
        <v>2732</v>
      </c>
      <c r="G424" s="56">
        <v>1623</v>
      </c>
      <c r="H424" s="56">
        <v>2055</v>
      </c>
      <c r="I424" s="56">
        <v>2930</v>
      </c>
      <c r="J424" s="56">
        <v>1021</v>
      </c>
      <c r="K424" s="56">
        <v>3281</v>
      </c>
      <c r="L424" s="56">
        <v>1265</v>
      </c>
      <c r="M424" s="56">
        <v>2102</v>
      </c>
      <c r="N424" s="56">
        <v>2389</v>
      </c>
      <c r="O424" s="57">
        <f t="shared" si="111"/>
        <v>27261</v>
      </c>
    </row>
    <row r="425" spans="1:15" ht="12.75">
      <c r="A425" s="324"/>
      <c r="B425" s="107" t="s">
        <v>205</v>
      </c>
      <c r="C425" s="56">
        <v>897</v>
      </c>
      <c r="D425" s="56">
        <v>1202</v>
      </c>
      <c r="E425" s="56">
        <v>1272</v>
      </c>
      <c r="F425" s="56">
        <v>1071</v>
      </c>
      <c r="G425" s="56">
        <v>1616</v>
      </c>
      <c r="H425" s="56">
        <v>1408</v>
      </c>
      <c r="I425" s="56">
        <v>7237</v>
      </c>
      <c r="J425" s="56">
        <v>344</v>
      </c>
      <c r="K425" s="56">
        <v>700</v>
      </c>
      <c r="L425" s="56">
        <v>1021</v>
      </c>
      <c r="M425" s="56">
        <v>600</v>
      </c>
      <c r="N425" s="56">
        <v>537</v>
      </c>
      <c r="O425" s="59">
        <f t="shared" si="111"/>
        <v>17905</v>
      </c>
    </row>
    <row r="426" spans="1:15" ht="12.75">
      <c r="A426" s="324"/>
      <c r="B426" s="108" t="s">
        <v>68</v>
      </c>
      <c r="C426" s="58">
        <v>716</v>
      </c>
      <c r="D426" s="58">
        <v>1614</v>
      </c>
      <c r="E426" s="58">
        <v>983</v>
      </c>
      <c r="F426" s="58">
        <v>788</v>
      </c>
      <c r="G426" s="58">
        <v>917</v>
      </c>
      <c r="H426" s="58"/>
      <c r="I426" s="58">
        <v>450</v>
      </c>
      <c r="J426" s="58">
        <v>447</v>
      </c>
      <c r="K426" s="58">
        <v>1174</v>
      </c>
      <c r="L426" s="58">
        <v>305</v>
      </c>
      <c r="M426" s="58"/>
      <c r="N426" s="58"/>
      <c r="O426" s="59">
        <f t="shared" si="111"/>
        <v>7394</v>
      </c>
    </row>
    <row r="427" spans="1:15" ht="12.75">
      <c r="A427" s="324"/>
      <c r="B427" s="109" t="s">
        <v>207</v>
      </c>
      <c r="C427" s="58">
        <v>623</v>
      </c>
      <c r="D427" s="58">
        <v>885</v>
      </c>
      <c r="E427" s="58">
        <v>401</v>
      </c>
      <c r="F427" s="58">
        <v>611</v>
      </c>
      <c r="G427" s="58">
        <v>817</v>
      </c>
      <c r="H427" s="58">
        <v>428</v>
      </c>
      <c r="I427" s="58">
        <v>456</v>
      </c>
      <c r="J427" s="58">
        <v>584</v>
      </c>
      <c r="K427" s="58">
        <v>672</v>
      </c>
      <c r="L427" s="58">
        <v>476</v>
      </c>
      <c r="M427" s="58">
        <v>616</v>
      </c>
      <c r="N427" s="58">
        <v>514</v>
      </c>
      <c r="O427" s="59">
        <f t="shared" si="111"/>
        <v>7083</v>
      </c>
    </row>
    <row r="428" spans="1:15" ht="12.75">
      <c r="A428" s="324"/>
      <c r="B428" s="109" t="s">
        <v>62</v>
      </c>
      <c r="C428" s="58">
        <v>860</v>
      </c>
      <c r="D428" s="58">
        <v>894</v>
      </c>
      <c r="E428" s="58">
        <v>530</v>
      </c>
      <c r="F428" s="58">
        <v>251</v>
      </c>
      <c r="G428" s="58">
        <v>410</v>
      </c>
      <c r="H428" s="58">
        <v>745</v>
      </c>
      <c r="I428" s="58"/>
      <c r="J428" s="58">
        <v>324</v>
      </c>
      <c r="K428" s="58">
        <v>902</v>
      </c>
      <c r="L428" s="58"/>
      <c r="M428" s="58">
        <v>1375</v>
      </c>
      <c r="N428" s="58">
        <v>660</v>
      </c>
      <c r="O428" s="59">
        <f t="shared" si="111"/>
        <v>6951</v>
      </c>
    </row>
    <row r="429" spans="1:15" ht="12.75">
      <c r="A429" s="324"/>
      <c r="B429" s="108" t="s">
        <v>206</v>
      </c>
      <c r="C429" s="58">
        <v>745</v>
      </c>
      <c r="D429" s="58">
        <v>1096</v>
      </c>
      <c r="E429" s="58">
        <v>570</v>
      </c>
      <c r="F429" s="58">
        <v>373</v>
      </c>
      <c r="G429" s="58">
        <v>1020</v>
      </c>
      <c r="H429" s="58">
        <v>561</v>
      </c>
      <c r="I429" s="58">
        <v>357</v>
      </c>
      <c r="J429" s="58">
        <v>458</v>
      </c>
      <c r="K429" s="58">
        <v>282</v>
      </c>
      <c r="L429" s="58">
        <v>599</v>
      </c>
      <c r="M429" s="58"/>
      <c r="N429" s="58">
        <v>410</v>
      </c>
      <c r="O429" s="59">
        <f t="shared" si="111"/>
        <v>6471</v>
      </c>
    </row>
    <row r="430" spans="1:15" ht="12.75">
      <c r="A430" s="324"/>
      <c r="B430" s="106" t="s">
        <v>213</v>
      </c>
      <c r="C430" s="60"/>
      <c r="D430" s="60">
        <v>284</v>
      </c>
      <c r="E430" s="60"/>
      <c r="F430" s="60"/>
      <c r="G430" s="60"/>
      <c r="H430" s="60"/>
      <c r="I430" s="60">
        <v>480</v>
      </c>
      <c r="J430" s="60">
        <v>494</v>
      </c>
      <c r="K430" s="60">
        <v>651</v>
      </c>
      <c r="L430" s="60"/>
      <c r="M430" s="60">
        <v>922</v>
      </c>
      <c r="N430" s="60"/>
      <c r="O430" s="61">
        <f t="shared" si="111"/>
        <v>2831</v>
      </c>
    </row>
    <row r="431" spans="1:15" ht="12.75">
      <c r="A431" s="324"/>
      <c r="B431" s="106" t="s">
        <v>52</v>
      </c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>
        <v>333</v>
      </c>
      <c r="O431" s="61">
        <f t="shared" si="111"/>
        <v>333</v>
      </c>
    </row>
    <row r="432" spans="1:15" ht="12.75">
      <c r="A432" s="324"/>
      <c r="B432" s="106" t="s">
        <v>87</v>
      </c>
      <c r="C432" s="60"/>
      <c r="D432" s="60">
        <v>296</v>
      </c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1">
        <f t="shared" si="111"/>
        <v>296</v>
      </c>
    </row>
    <row r="433" spans="1:15" ht="13.5" thickBot="1">
      <c r="A433" s="324"/>
      <c r="B433" s="106" t="s">
        <v>222</v>
      </c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>
        <v>291</v>
      </c>
      <c r="N433" s="60"/>
      <c r="O433" s="61">
        <f t="shared" si="111"/>
        <v>291</v>
      </c>
    </row>
    <row r="434" spans="1:15" ht="13.5" thickBot="1">
      <c r="A434" s="324"/>
      <c r="B434" s="29" t="s">
        <v>130</v>
      </c>
      <c r="C434" s="55">
        <f aca="true" t="shared" si="112" ref="C434:N434">SUM(C435:C441)</f>
        <v>1095</v>
      </c>
      <c r="D434" s="55">
        <f t="shared" si="112"/>
        <v>0</v>
      </c>
      <c r="E434" s="55">
        <f t="shared" si="112"/>
        <v>948</v>
      </c>
      <c r="F434" s="55">
        <f t="shared" si="112"/>
        <v>298</v>
      </c>
      <c r="G434" s="55">
        <f t="shared" si="112"/>
        <v>435</v>
      </c>
      <c r="H434" s="55">
        <f t="shared" si="112"/>
        <v>560</v>
      </c>
      <c r="I434" s="55">
        <f t="shared" si="112"/>
        <v>685</v>
      </c>
      <c r="J434" s="55">
        <f t="shared" si="112"/>
        <v>294</v>
      </c>
      <c r="K434" s="55">
        <f t="shared" si="112"/>
        <v>434</v>
      </c>
      <c r="L434" s="55">
        <f t="shared" si="112"/>
        <v>1846</v>
      </c>
      <c r="M434" s="55">
        <f t="shared" si="112"/>
        <v>769</v>
      </c>
      <c r="N434" s="55">
        <f t="shared" si="112"/>
        <v>827</v>
      </c>
      <c r="O434" s="55">
        <f t="shared" si="111"/>
        <v>8191</v>
      </c>
    </row>
    <row r="435" spans="1:15" ht="12.75">
      <c r="A435" s="324"/>
      <c r="B435" s="107" t="s">
        <v>209</v>
      </c>
      <c r="C435" s="56"/>
      <c r="D435" s="56"/>
      <c r="E435" s="56">
        <v>452</v>
      </c>
      <c r="F435" s="56"/>
      <c r="G435" s="56">
        <v>435</v>
      </c>
      <c r="H435" s="56"/>
      <c r="I435" s="56"/>
      <c r="J435" s="56">
        <v>294</v>
      </c>
      <c r="K435" s="56">
        <v>434</v>
      </c>
      <c r="L435" s="56">
        <v>694</v>
      </c>
      <c r="M435" s="56"/>
      <c r="N435" s="56"/>
      <c r="O435" s="57">
        <f t="shared" si="111"/>
        <v>2309</v>
      </c>
    </row>
    <row r="436" spans="1:15" ht="12.75">
      <c r="A436" s="324"/>
      <c r="B436" s="107" t="s">
        <v>233</v>
      </c>
      <c r="C436" s="56">
        <v>601</v>
      </c>
      <c r="D436" s="56"/>
      <c r="E436" s="56"/>
      <c r="F436" s="56"/>
      <c r="G436" s="56"/>
      <c r="H436" s="56"/>
      <c r="I436" s="56">
        <v>685</v>
      </c>
      <c r="J436" s="56"/>
      <c r="K436" s="56"/>
      <c r="L436" s="56">
        <v>786</v>
      </c>
      <c r="M436" s="56"/>
      <c r="N436" s="56"/>
      <c r="O436" s="57">
        <f t="shared" si="111"/>
        <v>2072</v>
      </c>
    </row>
    <row r="437" spans="1:15" ht="12.75">
      <c r="A437" s="324"/>
      <c r="B437" s="107" t="s">
        <v>1</v>
      </c>
      <c r="C437" s="56">
        <v>494</v>
      </c>
      <c r="D437" s="56"/>
      <c r="E437" s="56"/>
      <c r="F437" s="56"/>
      <c r="G437" s="56"/>
      <c r="H437" s="56">
        <v>244</v>
      </c>
      <c r="I437" s="56"/>
      <c r="J437" s="56"/>
      <c r="K437" s="56"/>
      <c r="L437" s="56"/>
      <c r="M437" s="56"/>
      <c r="N437" s="56">
        <v>396</v>
      </c>
      <c r="O437" s="57">
        <f t="shared" si="111"/>
        <v>1134</v>
      </c>
    </row>
    <row r="438" spans="1:15" ht="12.75">
      <c r="A438" s="324"/>
      <c r="B438" s="107" t="s">
        <v>217</v>
      </c>
      <c r="C438" s="56"/>
      <c r="D438" s="56"/>
      <c r="E438" s="56"/>
      <c r="F438" s="56">
        <v>298</v>
      </c>
      <c r="G438" s="56"/>
      <c r="H438" s="56"/>
      <c r="I438" s="56"/>
      <c r="J438" s="56"/>
      <c r="K438" s="56"/>
      <c r="L438" s="56">
        <v>366</v>
      </c>
      <c r="M438" s="56"/>
      <c r="N438" s="56">
        <v>431</v>
      </c>
      <c r="O438" s="57">
        <f t="shared" si="111"/>
        <v>1095</v>
      </c>
    </row>
    <row r="439" spans="1:15" ht="12.75">
      <c r="A439" s="324"/>
      <c r="B439" s="107" t="s">
        <v>211</v>
      </c>
      <c r="C439" s="56"/>
      <c r="D439" s="56"/>
      <c r="E439" s="56">
        <v>496</v>
      </c>
      <c r="F439" s="56"/>
      <c r="G439" s="56"/>
      <c r="H439" s="56"/>
      <c r="I439" s="56"/>
      <c r="J439" s="56"/>
      <c r="K439" s="56"/>
      <c r="L439" s="56"/>
      <c r="M439" s="56">
        <v>426</v>
      </c>
      <c r="N439" s="56"/>
      <c r="O439" s="57">
        <f t="shared" si="111"/>
        <v>922</v>
      </c>
    </row>
    <row r="440" spans="1:15" ht="12.75">
      <c r="A440" s="324"/>
      <c r="B440" s="108" t="s">
        <v>228</v>
      </c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>
        <v>343</v>
      </c>
      <c r="N440" s="58"/>
      <c r="O440" s="57">
        <f t="shared" si="111"/>
        <v>343</v>
      </c>
    </row>
    <row r="441" spans="1:15" ht="13.5" thickBot="1">
      <c r="A441" s="324"/>
      <c r="B441" s="108" t="s">
        <v>218</v>
      </c>
      <c r="C441" s="58"/>
      <c r="D441" s="58"/>
      <c r="E441" s="58"/>
      <c r="F441" s="58"/>
      <c r="G441" s="58"/>
      <c r="H441" s="58">
        <v>316</v>
      </c>
      <c r="I441" s="58"/>
      <c r="J441" s="58"/>
      <c r="K441" s="58"/>
      <c r="L441" s="58"/>
      <c r="M441" s="58"/>
      <c r="N441" s="58"/>
      <c r="O441" s="57">
        <f t="shared" si="111"/>
        <v>316</v>
      </c>
    </row>
    <row r="442" spans="1:15" ht="13.5" thickBot="1">
      <c r="A442" s="324"/>
      <c r="B442" s="252" t="s">
        <v>131</v>
      </c>
      <c r="C442" s="55">
        <f aca="true" t="shared" si="113" ref="C442:N442">SUM(C443:C443)</f>
        <v>0</v>
      </c>
      <c r="D442" s="55">
        <f t="shared" si="113"/>
        <v>0</v>
      </c>
      <c r="E442" s="55">
        <f t="shared" si="113"/>
        <v>0</v>
      </c>
      <c r="F442" s="55">
        <f t="shared" si="113"/>
        <v>0</v>
      </c>
      <c r="G442" s="55">
        <f t="shared" si="113"/>
        <v>0</v>
      </c>
      <c r="H442" s="55">
        <f t="shared" si="113"/>
        <v>0</v>
      </c>
      <c r="I442" s="55">
        <f t="shared" si="113"/>
        <v>574</v>
      </c>
      <c r="J442" s="55">
        <f t="shared" si="113"/>
        <v>0</v>
      </c>
      <c r="K442" s="55">
        <f t="shared" si="113"/>
        <v>0</v>
      </c>
      <c r="L442" s="55">
        <f t="shared" si="113"/>
        <v>0</v>
      </c>
      <c r="M442" s="55">
        <f t="shared" si="113"/>
        <v>0</v>
      </c>
      <c r="N442" s="55">
        <f t="shared" si="113"/>
        <v>0</v>
      </c>
      <c r="O442" s="55">
        <f t="shared" si="111"/>
        <v>574</v>
      </c>
    </row>
    <row r="443" spans="1:15" ht="13.5" thickBot="1">
      <c r="A443" s="324"/>
      <c r="B443" s="34" t="s">
        <v>27</v>
      </c>
      <c r="C443" s="58"/>
      <c r="D443" s="58"/>
      <c r="E443" s="58"/>
      <c r="F443" s="58"/>
      <c r="G443" s="58"/>
      <c r="H443" s="58"/>
      <c r="I443" s="58">
        <v>574</v>
      </c>
      <c r="J443" s="58"/>
      <c r="K443" s="58"/>
      <c r="L443" s="58"/>
      <c r="M443" s="58"/>
      <c r="N443" s="58"/>
      <c r="O443" s="59">
        <f t="shared" si="111"/>
        <v>574</v>
      </c>
    </row>
    <row r="444" spans="1:15" ht="13.5" thickBot="1">
      <c r="A444" s="324"/>
      <c r="B444" s="253" t="s">
        <v>133</v>
      </c>
      <c r="C444" s="55">
        <f aca="true" t="shared" si="114" ref="C444:N444">SUM(C445:C445)</f>
        <v>0</v>
      </c>
      <c r="D444" s="55">
        <f t="shared" si="114"/>
        <v>0</v>
      </c>
      <c r="E444" s="55">
        <f t="shared" si="114"/>
        <v>0</v>
      </c>
      <c r="F444" s="55">
        <f t="shared" si="114"/>
        <v>301</v>
      </c>
      <c r="G444" s="55">
        <f t="shared" si="114"/>
        <v>0</v>
      </c>
      <c r="H444" s="55">
        <f t="shared" si="114"/>
        <v>0</v>
      </c>
      <c r="I444" s="55">
        <f t="shared" si="114"/>
        <v>0</v>
      </c>
      <c r="J444" s="55">
        <f t="shared" si="114"/>
        <v>0</v>
      </c>
      <c r="K444" s="55">
        <f t="shared" si="114"/>
        <v>0</v>
      </c>
      <c r="L444" s="55">
        <f t="shared" si="114"/>
        <v>0</v>
      </c>
      <c r="M444" s="55">
        <f t="shared" si="114"/>
        <v>0</v>
      </c>
      <c r="N444" s="55">
        <f t="shared" si="114"/>
        <v>0</v>
      </c>
      <c r="O444" s="55">
        <f t="shared" si="111"/>
        <v>301</v>
      </c>
    </row>
    <row r="445" spans="1:15" ht="13.5" thickBot="1">
      <c r="A445" s="324"/>
      <c r="B445" s="34" t="s">
        <v>29</v>
      </c>
      <c r="C445" s="58"/>
      <c r="D445" s="58"/>
      <c r="E445" s="58"/>
      <c r="F445" s="58">
        <v>301</v>
      </c>
      <c r="G445" s="58"/>
      <c r="H445" s="58"/>
      <c r="I445" s="58"/>
      <c r="J445" s="58"/>
      <c r="K445" s="58"/>
      <c r="L445" s="58"/>
      <c r="M445" s="58"/>
      <c r="N445" s="58"/>
      <c r="O445" s="59">
        <f t="shared" si="111"/>
        <v>301</v>
      </c>
    </row>
    <row r="446" spans="1:15" ht="14.25" thickBot="1">
      <c r="A446" s="326" t="s">
        <v>199</v>
      </c>
      <c r="B446" s="326"/>
      <c r="C446" s="326"/>
      <c r="D446" s="326"/>
      <c r="E446" s="326"/>
      <c r="F446" s="326"/>
      <c r="G446" s="326"/>
      <c r="H446" s="326"/>
      <c r="I446" s="326"/>
      <c r="J446" s="326"/>
      <c r="K446" s="326"/>
      <c r="L446" s="326"/>
      <c r="M446" s="327"/>
      <c r="N446" s="328"/>
      <c r="O446" s="327"/>
    </row>
    <row r="447" spans="1:15" s="255" customFormat="1" ht="14.25" customHeight="1" thickBot="1">
      <c r="A447" s="323" t="s">
        <v>204</v>
      </c>
      <c r="B447" s="251" t="s">
        <v>115</v>
      </c>
      <c r="C447" s="254">
        <f aca="true" t="shared" si="115" ref="C447:O447">C448+C454</f>
        <v>0</v>
      </c>
      <c r="D447" s="254">
        <f t="shared" si="115"/>
        <v>37</v>
      </c>
      <c r="E447" s="254">
        <f t="shared" si="115"/>
        <v>15</v>
      </c>
      <c r="F447" s="254">
        <f t="shared" si="115"/>
        <v>0</v>
      </c>
      <c r="G447" s="254">
        <f t="shared" si="115"/>
        <v>11</v>
      </c>
      <c r="H447" s="254">
        <f t="shared" si="115"/>
        <v>84</v>
      </c>
      <c r="I447" s="254">
        <f t="shared" si="115"/>
        <v>40</v>
      </c>
      <c r="J447" s="254">
        <f t="shared" si="115"/>
        <v>3</v>
      </c>
      <c r="K447" s="254">
        <f t="shared" si="115"/>
        <v>0</v>
      </c>
      <c r="L447" s="254">
        <f t="shared" si="115"/>
        <v>6</v>
      </c>
      <c r="M447" s="254">
        <f t="shared" si="115"/>
        <v>19</v>
      </c>
      <c r="N447" s="254">
        <f t="shared" si="115"/>
        <v>2</v>
      </c>
      <c r="O447" s="254">
        <f t="shared" si="115"/>
        <v>217</v>
      </c>
    </row>
    <row r="448" spans="1:15" ht="13.5" customHeight="1" thickBot="1">
      <c r="A448" s="324"/>
      <c r="B448" s="29" t="s">
        <v>129</v>
      </c>
      <c r="C448" s="55">
        <f aca="true" t="shared" si="116" ref="C448:N448">SUM(C449:C453)</f>
        <v>0</v>
      </c>
      <c r="D448" s="55">
        <f t="shared" si="116"/>
        <v>37</v>
      </c>
      <c r="E448" s="55">
        <f t="shared" si="116"/>
        <v>15</v>
      </c>
      <c r="F448" s="55">
        <f t="shared" si="116"/>
        <v>0</v>
      </c>
      <c r="G448" s="55">
        <f t="shared" si="116"/>
        <v>11</v>
      </c>
      <c r="H448" s="55">
        <f t="shared" si="116"/>
        <v>15</v>
      </c>
      <c r="I448" s="55">
        <f t="shared" si="116"/>
        <v>40</v>
      </c>
      <c r="J448" s="55">
        <f t="shared" si="116"/>
        <v>3</v>
      </c>
      <c r="K448" s="55">
        <f t="shared" si="116"/>
        <v>0</v>
      </c>
      <c r="L448" s="55">
        <f t="shared" si="116"/>
        <v>6</v>
      </c>
      <c r="M448" s="55">
        <f t="shared" si="116"/>
        <v>19</v>
      </c>
      <c r="N448" s="55">
        <f t="shared" si="116"/>
        <v>2</v>
      </c>
      <c r="O448" s="55">
        <f aca="true" t="shared" si="117" ref="O448:O455">SUM(C448:N448)</f>
        <v>148</v>
      </c>
    </row>
    <row r="449" spans="1:15" ht="12.75">
      <c r="A449" s="324"/>
      <c r="B449" s="108" t="s">
        <v>68</v>
      </c>
      <c r="C449" s="58"/>
      <c r="D449" s="58"/>
      <c r="E449" s="58"/>
      <c r="F449" s="58"/>
      <c r="G449" s="58"/>
      <c r="H449" s="58">
        <v>15</v>
      </c>
      <c r="I449" s="58">
        <v>40</v>
      </c>
      <c r="J449" s="58">
        <v>3</v>
      </c>
      <c r="K449" s="58"/>
      <c r="L449" s="58">
        <v>4</v>
      </c>
      <c r="M449" s="58">
        <v>3</v>
      </c>
      <c r="N449" s="58">
        <v>2</v>
      </c>
      <c r="O449" s="59">
        <f t="shared" si="117"/>
        <v>67</v>
      </c>
    </row>
    <row r="450" spans="1:15" ht="12.75">
      <c r="A450" s="324"/>
      <c r="B450" s="108" t="s">
        <v>210</v>
      </c>
      <c r="C450" s="58"/>
      <c r="D450" s="58">
        <v>32</v>
      </c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9">
        <f t="shared" si="117"/>
        <v>32</v>
      </c>
    </row>
    <row r="451" spans="1:15" ht="12.75">
      <c r="A451" s="324"/>
      <c r="B451" s="106" t="s">
        <v>52</v>
      </c>
      <c r="C451" s="60"/>
      <c r="D451" s="60">
        <v>5</v>
      </c>
      <c r="E451" s="60">
        <v>2</v>
      </c>
      <c r="F451" s="60"/>
      <c r="G451" s="60">
        <v>11</v>
      </c>
      <c r="H451" s="60"/>
      <c r="I451" s="60"/>
      <c r="J451" s="60"/>
      <c r="K451" s="60"/>
      <c r="L451" s="60">
        <v>2</v>
      </c>
      <c r="M451" s="60"/>
      <c r="N451" s="60"/>
      <c r="O451" s="61">
        <f t="shared" si="117"/>
        <v>20</v>
      </c>
    </row>
    <row r="452" spans="1:15" ht="12.75">
      <c r="A452" s="324"/>
      <c r="B452" s="106" t="s">
        <v>206</v>
      </c>
      <c r="C452" s="60"/>
      <c r="D452" s="60"/>
      <c r="E452" s="60">
        <v>2</v>
      </c>
      <c r="F452" s="60"/>
      <c r="G452" s="60"/>
      <c r="H452" s="60"/>
      <c r="I452" s="60"/>
      <c r="J452" s="60"/>
      <c r="K452" s="60"/>
      <c r="L452" s="60"/>
      <c r="M452" s="60">
        <v>16</v>
      </c>
      <c r="N452" s="60"/>
      <c r="O452" s="61">
        <f t="shared" si="117"/>
        <v>18</v>
      </c>
    </row>
    <row r="453" spans="1:15" ht="13.5" thickBot="1">
      <c r="A453" s="324"/>
      <c r="B453" s="106" t="s">
        <v>87</v>
      </c>
      <c r="C453" s="60"/>
      <c r="D453" s="60"/>
      <c r="E453" s="60">
        <v>11</v>
      </c>
      <c r="F453" s="60"/>
      <c r="G453" s="60"/>
      <c r="H453" s="60"/>
      <c r="I453" s="60"/>
      <c r="J453" s="60"/>
      <c r="K453" s="60"/>
      <c r="L453" s="60"/>
      <c r="M453" s="60"/>
      <c r="N453" s="60"/>
      <c r="O453" s="61">
        <f t="shared" si="117"/>
        <v>11</v>
      </c>
    </row>
    <row r="454" spans="1:15" ht="13.5" thickBot="1">
      <c r="A454" s="324"/>
      <c r="B454" s="253" t="s">
        <v>133</v>
      </c>
      <c r="C454" s="55">
        <f aca="true" t="shared" si="118" ref="C454:N454">SUM(C455:C455)</f>
        <v>0</v>
      </c>
      <c r="D454" s="55">
        <f t="shared" si="118"/>
        <v>0</v>
      </c>
      <c r="E454" s="55">
        <f t="shared" si="118"/>
        <v>0</v>
      </c>
      <c r="F454" s="55">
        <f t="shared" si="118"/>
        <v>0</v>
      </c>
      <c r="G454" s="55">
        <f t="shared" si="118"/>
        <v>0</v>
      </c>
      <c r="H454" s="55">
        <f t="shared" si="118"/>
        <v>69</v>
      </c>
      <c r="I454" s="55">
        <f t="shared" si="118"/>
        <v>0</v>
      </c>
      <c r="J454" s="55">
        <f t="shared" si="118"/>
        <v>0</v>
      </c>
      <c r="K454" s="55">
        <f t="shared" si="118"/>
        <v>0</v>
      </c>
      <c r="L454" s="55">
        <f t="shared" si="118"/>
        <v>0</v>
      </c>
      <c r="M454" s="55">
        <f t="shared" si="118"/>
        <v>0</v>
      </c>
      <c r="N454" s="55">
        <f t="shared" si="118"/>
        <v>0</v>
      </c>
      <c r="O454" s="55">
        <f t="shared" si="117"/>
        <v>69</v>
      </c>
    </row>
    <row r="455" spans="1:15" ht="13.5" thickBot="1">
      <c r="A455" s="325"/>
      <c r="B455" s="37" t="s">
        <v>41</v>
      </c>
      <c r="C455" s="71"/>
      <c r="D455" s="71"/>
      <c r="E455" s="71"/>
      <c r="F455" s="71"/>
      <c r="G455" s="71"/>
      <c r="H455" s="71">
        <v>69</v>
      </c>
      <c r="I455" s="71"/>
      <c r="J455" s="71"/>
      <c r="K455" s="71"/>
      <c r="L455" s="71"/>
      <c r="M455" s="71"/>
      <c r="N455" s="71"/>
      <c r="O455" s="72">
        <f t="shared" si="117"/>
        <v>69</v>
      </c>
    </row>
  </sheetData>
  <sheetProtection/>
  <mergeCells count="37">
    <mergeCell ref="A339:A359"/>
    <mergeCell ref="A360:O360"/>
    <mergeCell ref="A361:A389"/>
    <mergeCell ref="A311:A337"/>
    <mergeCell ref="A108:O108"/>
    <mergeCell ref="A109:A131"/>
    <mergeCell ref="B289:O289"/>
    <mergeCell ref="A289:A309"/>
    <mergeCell ref="A338:O338"/>
    <mergeCell ref="A207:A226"/>
    <mergeCell ref="A187:O187"/>
    <mergeCell ref="A188:A205"/>
    <mergeCell ref="A206:O206"/>
    <mergeCell ref="A132:O132"/>
    <mergeCell ref="A133:A161"/>
    <mergeCell ref="A162:O162"/>
    <mergeCell ref="A163:A186"/>
    <mergeCell ref="A446:O446"/>
    <mergeCell ref="C3:O3"/>
    <mergeCell ref="B6:O6"/>
    <mergeCell ref="A5:A30"/>
    <mergeCell ref="A31:O31"/>
    <mergeCell ref="A32:A50"/>
    <mergeCell ref="A51:O51"/>
    <mergeCell ref="A52:A80"/>
    <mergeCell ref="A81:O81"/>
    <mergeCell ref="A82:A107"/>
    <mergeCell ref="A447:A455"/>
    <mergeCell ref="A263:O263"/>
    <mergeCell ref="A264:A288"/>
    <mergeCell ref="A310:O310"/>
    <mergeCell ref="A390:O390"/>
    <mergeCell ref="A227:O227"/>
    <mergeCell ref="A228:A262"/>
    <mergeCell ref="A391:A420"/>
    <mergeCell ref="A421:O421"/>
    <mergeCell ref="A422:A4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30" customWidth="1"/>
    <col min="2" max="2" width="25.8515625" style="113" customWidth="1"/>
    <col min="3" max="3" width="11.00390625" style="30" customWidth="1"/>
    <col min="4" max="5" width="10.00390625" style="30" customWidth="1"/>
    <col min="6" max="6" width="9.28125" style="30" customWidth="1"/>
    <col min="7" max="7" width="12.28125" style="30" customWidth="1"/>
    <col min="8" max="8" width="10.00390625" style="30" customWidth="1"/>
    <col min="9" max="9" width="12.140625" style="30" customWidth="1"/>
    <col min="10" max="10" width="10.421875" style="30" bestFit="1" customWidth="1"/>
    <col min="11" max="11" width="9.7109375" style="30" customWidth="1"/>
    <col min="12" max="12" width="10.57421875" style="30" customWidth="1"/>
    <col min="13" max="13" width="10.7109375" style="30" customWidth="1"/>
    <col min="14" max="14" width="10.421875" style="30" customWidth="1"/>
    <col min="15" max="15" width="11.28125" style="30" customWidth="1"/>
    <col min="16" max="16" width="10.7109375" style="78" customWidth="1"/>
    <col min="17" max="17" width="10.00390625" style="78" customWidth="1"/>
    <col min="18" max="19" width="10.8515625" style="122" customWidth="1"/>
    <col min="20" max="20" width="15.28125" style="117" customWidth="1"/>
    <col min="21" max="22" width="9.140625" style="78" customWidth="1"/>
    <col min="23" max="16384" width="9.140625" style="30" customWidth="1"/>
  </cols>
  <sheetData>
    <row r="1" spans="1:9" s="6" customFormat="1" ht="19.5" customHeight="1">
      <c r="A1" s="2" t="s">
        <v>234</v>
      </c>
      <c r="B1" s="102"/>
      <c r="C1" s="73"/>
      <c r="D1" s="76"/>
      <c r="E1" s="76"/>
      <c r="F1" s="76"/>
      <c r="G1" s="76"/>
      <c r="H1" s="1"/>
      <c r="I1" s="73"/>
    </row>
    <row r="2" spans="2:22" s="1" customFormat="1" ht="13.5" thickBot="1">
      <c r="B2" s="110"/>
      <c r="C2" s="15"/>
      <c r="D2" s="7"/>
      <c r="P2" s="6"/>
      <c r="Q2" s="6"/>
      <c r="R2" s="172"/>
      <c r="S2" s="172"/>
      <c r="T2" s="173"/>
      <c r="U2" s="6"/>
      <c r="V2" s="6"/>
    </row>
    <row r="3" spans="1:22" s="1" customFormat="1" ht="13.5" thickBot="1">
      <c r="A3" s="332" t="s">
        <v>237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15"/>
      <c r="Q3" s="15"/>
      <c r="R3" s="15"/>
      <c r="S3" s="15"/>
      <c r="T3" s="6"/>
      <c r="U3" s="6"/>
      <c r="V3" s="6"/>
    </row>
    <row r="4" spans="1:22" s="1" customFormat="1" ht="32.25" thickBot="1">
      <c r="A4" s="323" t="s">
        <v>275</v>
      </c>
      <c r="B4" s="274" t="s">
        <v>181</v>
      </c>
      <c r="C4" s="111" t="s">
        <v>94</v>
      </c>
      <c r="D4" s="111" t="s">
        <v>87</v>
      </c>
      <c r="E4" s="111" t="s">
        <v>206</v>
      </c>
      <c r="F4" s="111" t="s">
        <v>72</v>
      </c>
      <c r="G4" s="77" t="s">
        <v>28</v>
      </c>
      <c r="H4" s="111" t="s">
        <v>62</v>
      </c>
      <c r="I4" s="111" t="s">
        <v>205</v>
      </c>
      <c r="J4" s="111" t="s">
        <v>68</v>
      </c>
      <c r="K4" s="111" t="s">
        <v>207</v>
      </c>
      <c r="L4" s="77" t="s">
        <v>29</v>
      </c>
      <c r="M4" s="77" t="s">
        <v>260</v>
      </c>
      <c r="N4" s="77" t="s">
        <v>259</v>
      </c>
      <c r="O4" s="77" t="s">
        <v>235</v>
      </c>
      <c r="P4" s="6"/>
      <c r="Q4" s="6"/>
      <c r="R4" s="6"/>
      <c r="S4" s="6"/>
      <c r="T4" s="6"/>
      <c r="U4" s="6"/>
      <c r="V4" s="6"/>
    </row>
    <row r="5" spans="1:20" ht="12.75">
      <c r="A5" s="324"/>
      <c r="B5" s="34" t="s">
        <v>184</v>
      </c>
      <c r="C5" s="58"/>
      <c r="D5" s="58">
        <v>668</v>
      </c>
      <c r="E5" s="58">
        <v>1323</v>
      </c>
      <c r="F5" s="58">
        <v>4770</v>
      </c>
      <c r="G5" s="58">
        <v>1121</v>
      </c>
      <c r="H5" s="58">
        <v>1677</v>
      </c>
      <c r="I5" s="58">
        <v>1720</v>
      </c>
      <c r="J5" s="58">
        <v>2585</v>
      </c>
      <c r="K5" s="58">
        <v>2300</v>
      </c>
      <c r="L5" s="58">
        <v>236</v>
      </c>
      <c r="M5" s="59">
        <f aca="true" t="shared" si="0" ref="M5:M14">SUM(C5:L5)</f>
        <v>16400</v>
      </c>
      <c r="N5" s="59">
        <v>28812</v>
      </c>
      <c r="O5" s="115">
        <f>M5/N5</f>
        <v>0.5692072747466334</v>
      </c>
      <c r="R5" s="78"/>
      <c r="S5" s="78"/>
      <c r="T5" s="78"/>
    </row>
    <row r="6" spans="1:20" ht="12.75">
      <c r="A6" s="324"/>
      <c r="B6" s="34" t="s">
        <v>185</v>
      </c>
      <c r="C6" s="58"/>
      <c r="D6" s="58"/>
      <c r="E6" s="58"/>
      <c r="F6" s="58">
        <v>5</v>
      </c>
      <c r="G6" s="58"/>
      <c r="H6" s="58">
        <v>22</v>
      </c>
      <c r="I6" s="58">
        <v>38017</v>
      </c>
      <c r="J6" s="58"/>
      <c r="K6" s="58">
        <v>4</v>
      </c>
      <c r="L6" s="58">
        <v>43</v>
      </c>
      <c r="M6" s="59">
        <f t="shared" si="0"/>
        <v>38091</v>
      </c>
      <c r="N6" s="59">
        <v>40298</v>
      </c>
      <c r="O6" s="115">
        <f>M6/N6</f>
        <v>0.9452330140453621</v>
      </c>
      <c r="R6" s="78"/>
      <c r="S6" s="78"/>
      <c r="T6" s="78"/>
    </row>
    <row r="7" spans="1:20" ht="12.75">
      <c r="A7" s="324"/>
      <c r="B7" s="34" t="s">
        <v>186</v>
      </c>
      <c r="C7" s="58"/>
      <c r="D7" s="58">
        <v>977</v>
      </c>
      <c r="E7" s="58">
        <v>394</v>
      </c>
      <c r="F7" s="58">
        <v>1296</v>
      </c>
      <c r="G7" s="58">
        <v>2512</v>
      </c>
      <c r="H7" s="58">
        <v>1942</v>
      </c>
      <c r="I7" s="58">
        <v>6377</v>
      </c>
      <c r="J7" s="58">
        <v>851</v>
      </c>
      <c r="K7" s="58">
        <v>1821</v>
      </c>
      <c r="L7" s="58">
        <v>2182</v>
      </c>
      <c r="M7" s="59">
        <f t="shared" si="0"/>
        <v>18352</v>
      </c>
      <c r="N7" s="59">
        <v>24506</v>
      </c>
      <c r="O7" s="115">
        <f aca="true" t="shared" si="1" ref="O7:O15">M7/N7</f>
        <v>0.7488778258385701</v>
      </c>
      <c r="R7" s="78"/>
      <c r="S7" s="78"/>
      <c r="T7" s="78"/>
    </row>
    <row r="8" spans="1:20" ht="12.75">
      <c r="A8" s="324"/>
      <c r="B8" s="34" t="s">
        <v>187</v>
      </c>
      <c r="C8" s="58"/>
      <c r="D8" s="58">
        <v>343</v>
      </c>
      <c r="E8" s="58">
        <v>135</v>
      </c>
      <c r="F8" s="58">
        <v>1060</v>
      </c>
      <c r="G8" s="58">
        <v>5</v>
      </c>
      <c r="H8" s="58">
        <v>413</v>
      </c>
      <c r="I8" s="58">
        <v>482</v>
      </c>
      <c r="J8" s="58">
        <v>249</v>
      </c>
      <c r="K8" s="58">
        <v>415</v>
      </c>
      <c r="L8" s="58">
        <v>111</v>
      </c>
      <c r="M8" s="59">
        <f t="shared" si="0"/>
        <v>3213</v>
      </c>
      <c r="N8" s="59">
        <v>10011</v>
      </c>
      <c r="O8" s="115">
        <f t="shared" si="1"/>
        <v>0.3209469583458196</v>
      </c>
      <c r="R8" s="78"/>
      <c r="S8" s="78"/>
      <c r="T8" s="78"/>
    </row>
    <row r="9" spans="1:20" ht="22.5">
      <c r="A9" s="324"/>
      <c r="B9" s="34" t="s">
        <v>190</v>
      </c>
      <c r="C9" s="58"/>
      <c r="D9" s="58">
        <v>229</v>
      </c>
      <c r="E9" s="58">
        <v>241</v>
      </c>
      <c r="F9" s="58">
        <v>1384</v>
      </c>
      <c r="G9" s="58">
        <v>208</v>
      </c>
      <c r="H9" s="58">
        <v>967</v>
      </c>
      <c r="I9" s="58">
        <v>853</v>
      </c>
      <c r="J9" s="58">
        <v>1026</v>
      </c>
      <c r="K9" s="58">
        <v>523</v>
      </c>
      <c r="L9" s="58">
        <v>498</v>
      </c>
      <c r="M9" s="59">
        <f t="shared" si="0"/>
        <v>5929</v>
      </c>
      <c r="N9" s="59">
        <v>10407</v>
      </c>
      <c r="O9" s="115">
        <f t="shared" si="1"/>
        <v>0.5697126933794562</v>
      </c>
      <c r="R9" s="78"/>
      <c r="S9" s="78"/>
      <c r="T9" s="78"/>
    </row>
    <row r="10" spans="1:20" ht="12.75">
      <c r="A10" s="324"/>
      <c r="B10" s="34" t="s">
        <v>191</v>
      </c>
      <c r="C10" s="58">
        <v>18</v>
      </c>
      <c r="D10" s="58">
        <v>403</v>
      </c>
      <c r="E10" s="58">
        <v>496</v>
      </c>
      <c r="F10" s="58">
        <v>1577</v>
      </c>
      <c r="G10" s="58">
        <v>39</v>
      </c>
      <c r="H10" s="58">
        <v>2191</v>
      </c>
      <c r="I10" s="58">
        <v>765</v>
      </c>
      <c r="J10" s="58">
        <v>257</v>
      </c>
      <c r="K10" s="58">
        <v>447</v>
      </c>
      <c r="L10" s="58">
        <v>471</v>
      </c>
      <c r="M10" s="59">
        <f t="shared" si="0"/>
        <v>6664</v>
      </c>
      <c r="N10" s="59">
        <v>9660</v>
      </c>
      <c r="O10" s="115">
        <f t="shared" si="1"/>
        <v>0.6898550724637681</v>
      </c>
      <c r="R10" s="78"/>
      <c r="S10" s="78"/>
      <c r="T10" s="78"/>
    </row>
    <row r="11" spans="1:20" ht="22.5">
      <c r="A11" s="324"/>
      <c r="B11" s="34" t="s">
        <v>194</v>
      </c>
      <c r="C11" s="58"/>
      <c r="D11" s="58">
        <v>338</v>
      </c>
      <c r="E11" s="58">
        <v>419</v>
      </c>
      <c r="F11" s="58">
        <v>230</v>
      </c>
      <c r="G11" s="58"/>
      <c r="H11" s="58">
        <v>6947</v>
      </c>
      <c r="I11" s="58"/>
      <c r="J11" s="58">
        <v>16</v>
      </c>
      <c r="K11" s="58"/>
      <c r="L11" s="58">
        <v>484</v>
      </c>
      <c r="M11" s="59">
        <f t="shared" si="0"/>
        <v>8434</v>
      </c>
      <c r="N11" s="59">
        <v>10407</v>
      </c>
      <c r="O11" s="115">
        <f t="shared" si="1"/>
        <v>0.8104160661093495</v>
      </c>
      <c r="R11" s="78"/>
      <c r="S11" s="78"/>
      <c r="T11" s="78"/>
    </row>
    <row r="12" spans="1:20" ht="12.75">
      <c r="A12" s="324"/>
      <c r="B12" s="34" t="s">
        <v>195</v>
      </c>
      <c r="C12" s="58">
        <v>9514</v>
      </c>
      <c r="D12" s="58">
        <v>416</v>
      </c>
      <c r="E12" s="58">
        <v>1479</v>
      </c>
      <c r="F12" s="58">
        <v>1223</v>
      </c>
      <c r="G12" s="58">
        <v>12750</v>
      </c>
      <c r="H12" s="58">
        <v>535</v>
      </c>
      <c r="I12" s="58">
        <v>364</v>
      </c>
      <c r="J12" s="58">
        <v>256</v>
      </c>
      <c r="K12" s="58">
        <v>362</v>
      </c>
      <c r="L12" s="58">
        <v>861</v>
      </c>
      <c r="M12" s="59">
        <f t="shared" si="0"/>
        <v>27760</v>
      </c>
      <c r="N12" s="59">
        <v>50756</v>
      </c>
      <c r="O12" s="115">
        <f t="shared" si="1"/>
        <v>0.5469304121680195</v>
      </c>
      <c r="R12" s="78"/>
      <c r="S12" s="78"/>
      <c r="T12" s="78"/>
    </row>
    <row r="13" spans="1:20" ht="22.5">
      <c r="A13" s="324"/>
      <c r="B13" s="34" t="s">
        <v>262</v>
      </c>
      <c r="C13" s="58">
        <v>188</v>
      </c>
      <c r="D13" s="58">
        <v>434</v>
      </c>
      <c r="E13" s="58">
        <v>652</v>
      </c>
      <c r="F13" s="58">
        <v>9245</v>
      </c>
      <c r="G13" s="58">
        <v>284</v>
      </c>
      <c r="H13" s="58">
        <v>2499</v>
      </c>
      <c r="I13" s="58">
        <v>286</v>
      </c>
      <c r="J13" s="58">
        <v>1951</v>
      </c>
      <c r="K13" s="58">
        <v>7555</v>
      </c>
      <c r="L13" s="58">
        <v>536</v>
      </c>
      <c r="M13" s="59">
        <f t="shared" si="0"/>
        <v>23630</v>
      </c>
      <c r="N13" s="59">
        <v>39468</v>
      </c>
      <c r="O13" s="115">
        <f t="shared" si="1"/>
        <v>0.598712881321577</v>
      </c>
      <c r="R13" s="78"/>
      <c r="S13" s="78"/>
      <c r="T13" s="78"/>
    </row>
    <row r="14" spans="1:20" ht="13.5" thickBot="1">
      <c r="A14" s="324"/>
      <c r="B14" s="37" t="s">
        <v>200</v>
      </c>
      <c r="C14" s="71"/>
      <c r="D14" s="71">
        <v>130</v>
      </c>
      <c r="E14" s="71">
        <v>745</v>
      </c>
      <c r="F14" s="71">
        <v>2173</v>
      </c>
      <c r="G14" s="71">
        <v>100</v>
      </c>
      <c r="H14" s="71">
        <v>860</v>
      </c>
      <c r="I14" s="71">
        <v>897</v>
      </c>
      <c r="J14" s="71">
        <v>716</v>
      </c>
      <c r="K14" s="71">
        <v>623</v>
      </c>
      <c r="L14" s="71">
        <v>108</v>
      </c>
      <c r="M14" s="72">
        <f t="shared" si="0"/>
        <v>6352</v>
      </c>
      <c r="N14" s="72">
        <v>9708</v>
      </c>
      <c r="O14" s="125">
        <f t="shared" si="1"/>
        <v>0.6543057272352699</v>
      </c>
      <c r="R14" s="78"/>
      <c r="S14" s="78"/>
      <c r="T14" s="78"/>
    </row>
    <row r="15" spans="1:20" ht="13.5" thickBot="1">
      <c r="A15" s="324"/>
      <c r="B15" s="273" t="s">
        <v>263</v>
      </c>
      <c r="C15" s="55">
        <f aca="true" t="shared" si="2" ref="C15:N15">SUM(C5:C14)</f>
        <v>9720</v>
      </c>
      <c r="D15" s="55">
        <f t="shared" si="2"/>
        <v>3938</v>
      </c>
      <c r="E15" s="55">
        <f t="shared" si="2"/>
        <v>5884</v>
      </c>
      <c r="F15" s="55">
        <f t="shared" si="2"/>
        <v>22963</v>
      </c>
      <c r="G15" s="55">
        <f t="shared" si="2"/>
        <v>17019</v>
      </c>
      <c r="H15" s="55">
        <f t="shared" si="2"/>
        <v>18053</v>
      </c>
      <c r="I15" s="55">
        <f t="shared" si="2"/>
        <v>49761</v>
      </c>
      <c r="J15" s="55">
        <f t="shared" si="2"/>
        <v>7907</v>
      </c>
      <c r="K15" s="55">
        <f t="shared" si="2"/>
        <v>14050</v>
      </c>
      <c r="L15" s="55">
        <f t="shared" si="2"/>
        <v>5530</v>
      </c>
      <c r="M15" s="55">
        <f t="shared" si="2"/>
        <v>154825</v>
      </c>
      <c r="N15" s="55">
        <f t="shared" si="2"/>
        <v>234033</v>
      </c>
      <c r="O15" s="119">
        <f t="shared" si="1"/>
        <v>0.6615520033499549</v>
      </c>
      <c r="R15" s="78"/>
      <c r="S15" s="78"/>
      <c r="T15" s="78"/>
    </row>
    <row r="16" spans="1:20" ht="21.75" thickBot="1">
      <c r="A16" s="325"/>
      <c r="B16" s="273" t="s">
        <v>264</v>
      </c>
      <c r="C16" s="112">
        <v>0.039</v>
      </c>
      <c r="D16" s="112">
        <v>0.016</v>
      </c>
      <c r="E16" s="112">
        <v>0.024</v>
      </c>
      <c r="F16" s="112">
        <v>0.092</v>
      </c>
      <c r="G16" s="112">
        <v>0.068</v>
      </c>
      <c r="H16" s="112">
        <v>0.072</v>
      </c>
      <c r="I16" s="112">
        <v>0.199</v>
      </c>
      <c r="J16" s="112">
        <v>0.032</v>
      </c>
      <c r="K16" s="112">
        <v>0.056</v>
      </c>
      <c r="L16" s="112">
        <v>0.022</v>
      </c>
      <c r="M16" s="112">
        <f>SUM(C16:L16)</f>
        <v>0.6200000000000001</v>
      </c>
      <c r="N16" s="171"/>
      <c r="O16" s="171"/>
      <c r="P16" s="118"/>
      <c r="Q16" s="117"/>
      <c r="R16" s="78"/>
      <c r="S16" s="78"/>
      <c r="T16" s="78"/>
    </row>
    <row r="17" spans="1:20" ht="13.5" thickBot="1">
      <c r="A17" s="332" t="s">
        <v>238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15"/>
      <c r="Q17" s="15"/>
      <c r="R17" s="15"/>
      <c r="S17" s="15"/>
      <c r="T17" s="15"/>
    </row>
    <row r="18" spans="1:22" ht="32.25" customHeight="1" thickBot="1">
      <c r="A18" s="323" t="s">
        <v>275</v>
      </c>
      <c r="B18" s="274" t="s">
        <v>181</v>
      </c>
      <c r="C18" s="111" t="s">
        <v>24</v>
      </c>
      <c r="D18" s="111" t="s">
        <v>72</v>
      </c>
      <c r="E18" s="77" t="s">
        <v>28</v>
      </c>
      <c r="F18" s="111" t="s">
        <v>62</v>
      </c>
      <c r="G18" s="111" t="s">
        <v>205</v>
      </c>
      <c r="H18" s="111" t="s">
        <v>68</v>
      </c>
      <c r="I18" s="111" t="s">
        <v>207</v>
      </c>
      <c r="J18" s="111" t="s">
        <v>52</v>
      </c>
      <c r="K18" s="111" t="s">
        <v>206</v>
      </c>
      <c r="L18" s="111" t="s">
        <v>94</v>
      </c>
      <c r="M18" s="77" t="s">
        <v>261</v>
      </c>
      <c r="N18" s="77" t="s">
        <v>259</v>
      </c>
      <c r="O18" s="77" t="s">
        <v>236</v>
      </c>
      <c r="R18" s="30"/>
      <c r="S18" s="30"/>
      <c r="T18" s="30"/>
      <c r="U18" s="30"/>
      <c r="V18" s="30"/>
    </row>
    <row r="19" spans="1:22" ht="12.75">
      <c r="A19" s="324"/>
      <c r="B19" s="34" t="s">
        <v>184</v>
      </c>
      <c r="C19" s="58"/>
      <c r="D19" s="58">
        <v>5508</v>
      </c>
      <c r="E19" s="58">
        <v>593</v>
      </c>
      <c r="F19" s="58">
        <v>1640</v>
      </c>
      <c r="G19" s="58">
        <v>4827</v>
      </c>
      <c r="H19" s="58">
        <v>2552</v>
      </c>
      <c r="I19" s="58">
        <v>2646</v>
      </c>
      <c r="J19" s="58">
        <v>984</v>
      </c>
      <c r="K19" s="58">
        <v>1410</v>
      </c>
      <c r="L19" s="58"/>
      <c r="M19" s="59">
        <f aca="true" t="shared" si="3" ref="M19:M28">SUM(C19:L19)</f>
        <v>20160</v>
      </c>
      <c r="N19" s="59">
        <v>34903</v>
      </c>
      <c r="O19" s="115">
        <f aca="true" t="shared" si="4" ref="O19:O28">M19/N19</f>
        <v>0.5776007793026388</v>
      </c>
      <c r="R19" s="30"/>
      <c r="S19" s="30"/>
      <c r="T19" s="30"/>
      <c r="U19" s="30"/>
      <c r="V19" s="30"/>
    </row>
    <row r="20" spans="1:22" ht="12.75">
      <c r="A20" s="324"/>
      <c r="B20" s="34" t="s">
        <v>185</v>
      </c>
      <c r="C20" s="58">
        <v>19</v>
      </c>
      <c r="D20" s="58">
        <v>17</v>
      </c>
      <c r="E20" s="58">
        <v>15</v>
      </c>
      <c r="F20" s="58">
        <v>2</v>
      </c>
      <c r="G20" s="58">
        <v>71316</v>
      </c>
      <c r="H20" s="58">
        <v>48</v>
      </c>
      <c r="I20" s="58">
        <v>101</v>
      </c>
      <c r="J20" s="58">
        <v>1007</v>
      </c>
      <c r="K20" s="58">
        <v>1</v>
      </c>
      <c r="L20" s="58"/>
      <c r="M20" s="59">
        <f t="shared" si="3"/>
        <v>72526</v>
      </c>
      <c r="N20" s="59">
        <v>74666</v>
      </c>
      <c r="O20" s="115">
        <f t="shared" si="4"/>
        <v>0.9713390298127662</v>
      </c>
      <c r="R20" s="30"/>
      <c r="S20" s="30"/>
      <c r="T20" s="30"/>
      <c r="U20" s="30"/>
      <c r="V20" s="30"/>
    </row>
    <row r="21" spans="1:22" ht="12.75">
      <c r="A21" s="324"/>
      <c r="B21" s="34" t="s">
        <v>186</v>
      </c>
      <c r="C21" s="58">
        <v>3033</v>
      </c>
      <c r="D21" s="58">
        <v>4158</v>
      </c>
      <c r="E21" s="58">
        <v>1</v>
      </c>
      <c r="F21" s="58">
        <v>2646</v>
      </c>
      <c r="G21" s="58">
        <v>2005</v>
      </c>
      <c r="H21" s="58">
        <v>917</v>
      </c>
      <c r="I21" s="58">
        <v>2974</v>
      </c>
      <c r="J21" s="58">
        <v>924</v>
      </c>
      <c r="K21" s="58">
        <v>836</v>
      </c>
      <c r="L21" s="58"/>
      <c r="M21" s="59">
        <f t="shared" si="3"/>
        <v>17494</v>
      </c>
      <c r="N21" s="59">
        <v>24367</v>
      </c>
      <c r="O21" s="115">
        <f t="shared" si="4"/>
        <v>0.7179381950999303</v>
      </c>
      <c r="R21" s="30"/>
      <c r="S21" s="30"/>
      <c r="T21" s="30"/>
      <c r="U21" s="30"/>
      <c r="V21" s="30"/>
    </row>
    <row r="22" spans="1:22" ht="12.75">
      <c r="A22" s="324"/>
      <c r="B22" s="34" t="s">
        <v>187</v>
      </c>
      <c r="C22" s="58">
        <v>113</v>
      </c>
      <c r="D22" s="58">
        <v>1282</v>
      </c>
      <c r="E22" s="58">
        <v>7</v>
      </c>
      <c r="F22" s="58">
        <v>434</v>
      </c>
      <c r="G22" s="58">
        <v>790</v>
      </c>
      <c r="H22" s="58">
        <v>438</v>
      </c>
      <c r="I22" s="58">
        <v>444</v>
      </c>
      <c r="J22" s="58">
        <v>274</v>
      </c>
      <c r="K22" s="58">
        <v>106</v>
      </c>
      <c r="L22" s="58"/>
      <c r="M22" s="59">
        <f t="shared" si="3"/>
        <v>3888</v>
      </c>
      <c r="N22" s="59">
        <v>10193</v>
      </c>
      <c r="O22" s="115">
        <f t="shared" si="4"/>
        <v>0.3814382419307368</v>
      </c>
      <c r="R22" s="30"/>
      <c r="S22" s="30"/>
      <c r="T22" s="30"/>
      <c r="U22" s="30"/>
      <c r="V22" s="30"/>
    </row>
    <row r="23" spans="1:22" ht="22.5">
      <c r="A23" s="324"/>
      <c r="B23" s="34" t="s">
        <v>190</v>
      </c>
      <c r="C23" s="58"/>
      <c r="D23" s="58">
        <v>1903</v>
      </c>
      <c r="E23" s="58">
        <v>85</v>
      </c>
      <c r="F23" s="58">
        <v>598</v>
      </c>
      <c r="G23" s="58">
        <v>755</v>
      </c>
      <c r="H23" s="58">
        <v>833</v>
      </c>
      <c r="I23" s="58">
        <v>924</v>
      </c>
      <c r="J23" s="58">
        <v>443</v>
      </c>
      <c r="K23" s="58">
        <v>184</v>
      </c>
      <c r="L23" s="58"/>
      <c r="M23" s="59">
        <f t="shared" si="3"/>
        <v>5725</v>
      </c>
      <c r="N23" s="59">
        <v>11648</v>
      </c>
      <c r="O23" s="115">
        <f t="shared" si="4"/>
        <v>0.4915006868131868</v>
      </c>
      <c r="R23" s="30"/>
      <c r="S23" s="30"/>
      <c r="T23" s="30"/>
      <c r="U23" s="30"/>
      <c r="V23" s="30"/>
    </row>
    <row r="24" spans="1:22" ht="12.75">
      <c r="A24" s="324"/>
      <c r="B24" s="34" t="s">
        <v>191</v>
      </c>
      <c r="C24" s="58">
        <v>124</v>
      </c>
      <c r="D24" s="58">
        <v>1341</v>
      </c>
      <c r="E24" s="58">
        <v>259</v>
      </c>
      <c r="F24" s="58">
        <v>1315</v>
      </c>
      <c r="G24" s="58">
        <v>113</v>
      </c>
      <c r="H24" s="58">
        <v>504</v>
      </c>
      <c r="I24" s="58">
        <v>237</v>
      </c>
      <c r="J24" s="58">
        <v>438</v>
      </c>
      <c r="K24" s="58">
        <v>811</v>
      </c>
      <c r="L24" s="58"/>
      <c r="M24" s="59">
        <f t="shared" si="3"/>
        <v>5142</v>
      </c>
      <c r="N24" s="59">
        <v>7678</v>
      </c>
      <c r="O24" s="115">
        <f t="shared" si="4"/>
        <v>0.6697056525136754</v>
      </c>
      <c r="R24" s="30"/>
      <c r="S24" s="30"/>
      <c r="T24" s="30"/>
      <c r="U24" s="30"/>
      <c r="V24" s="30"/>
    </row>
    <row r="25" spans="1:22" ht="22.5">
      <c r="A25" s="324"/>
      <c r="B25" s="34" t="s">
        <v>194</v>
      </c>
      <c r="C25" s="58">
        <v>46</v>
      </c>
      <c r="D25" s="58">
        <v>321</v>
      </c>
      <c r="E25" s="58">
        <v>2</v>
      </c>
      <c r="F25" s="58">
        <v>8459</v>
      </c>
      <c r="G25" s="58"/>
      <c r="H25" s="58">
        <v>397</v>
      </c>
      <c r="I25" s="58">
        <v>2</v>
      </c>
      <c r="J25" s="58"/>
      <c r="K25" s="58">
        <v>9</v>
      </c>
      <c r="L25" s="58"/>
      <c r="M25" s="59">
        <f t="shared" si="3"/>
        <v>9236</v>
      </c>
      <c r="N25" s="59">
        <v>12541</v>
      </c>
      <c r="O25" s="115">
        <f t="shared" si="4"/>
        <v>0.7364643967785663</v>
      </c>
      <c r="R25" s="30"/>
      <c r="S25" s="30"/>
      <c r="T25" s="30"/>
      <c r="U25" s="30"/>
      <c r="V25" s="30"/>
    </row>
    <row r="26" spans="1:22" ht="12.75">
      <c r="A26" s="324"/>
      <c r="B26" s="34" t="s">
        <v>195</v>
      </c>
      <c r="C26" s="58">
        <v>1280</v>
      </c>
      <c r="D26" s="58">
        <v>1665</v>
      </c>
      <c r="E26" s="58">
        <v>10336</v>
      </c>
      <c r="F26" s="58">
        <v>549</v>
      </c>
      <c r="G26" s="58">
        <v>963</v>
      </c>
      <c r="H26" s="58">
        <v>174</v>
      </c>
      <c r="I26" s="58">
        <v>185</v>
      </c>
      <c r="J26" s="58">
        <v>30</v>
      </c>
      <c r="K26" s="58">
        <v>2421</v>
      </c>
      <c r="L26" s="58">
        <v>5384</v>
      </c>
      <c r="M26" s="59">
        <f t="shared" si="3"/>
        <v>22987</v>
      </c>
      <c r="N26" s="59">
        <v>44434</v>
      </c>
      <c r="O26" s="115">
        <f t="shared" si="4"/>
        <v>0.517329072331998</v>
      </c>
      <c r="R26" s="30"/>
      <c r="S26" s="30"/>
      <c r="T26" s="30"/>
      <c r="U26" s="30"/>
      <c r="V26" s="30"/>
    </row>
    <row r="27" spans="1:22" ht="22.5">
      <c r="A27" s="324"/>
      <c r="B27" s="34" t="s">
        <v>262</v>
      </c>
      <c r="C27" s="58">
        <v>149</v>
      </c>
      <c r="D27" s="58">
        <v>7241</v>
      </c>
      <c r="E27" s="58">
        <v>48</v>
      </c>
      <c r="F27" s="58">
        <v>3280</v>
      </c>
      <c r="G27" s="58">
        <v>1033</v>
      </c>
      <c r="H27" s="58">
        <v>805</v>
      </c>
      <c r="I27" s="58">
        <v>11462</v>
      </c>
      <c r="J27" s="58">
        <v>719</v>
      </c>
      <c r="K27" s="58">
        <v>675</v>
      </c>
      <c r="L27" s="58"/>
      <c r="M27" s="59">
        <f t="shared" si="3"/>
        <v>25412</v>
      </c>
      <c r="N27" s="59">
        <v>42982</v>
      </c>
      <c r="O27" s="115">
        <f t="shared" si="4"/>
        <v>0.5912242334000279</v>
      </c>
      <c r="R27" s="30"/>
      <c r="S27" s="30"/>
      <c r="T27" s="30"/>
      <c r="U27" s="30"/>
      <c r="V27" s="30"/>
    </row>
    <row r="28" spans="1:22" ht="13.5" thickBot="1">
      <c r="A28" s="324"/>
      <c r="B28" s="37" t="s">
        <v>200</v>
      </c>
      <c r="C28" s="71">
        <v>53</v>
      </c>
      <c r="D28" s="71">
        <v>2090</v>
      </c>
      <c r="E28" s="71">
        <v>30</v>
      </c>
      <c r="F28" s="71">
        <v>894</v>
      </c>
      <c r="G28" s="71">
        <v>1202</v>
      </c>
      <c r="H28" s="71">
        <v>1614</v>
      </c>
      <c r="I28" s="71">
        <v>885</v>
      </c>
      <c r="J28" s="71">
        <v>116</v>
      </c>
      <c r="K28" s="71">
        <v>1096</v>
      </c>
      <c r="L28" s="71"/>
      <c r="M28" s="72">
        <f t="shared" si="3"/>
        <v>7980</v>
      </c>
      <c r="N28" s="72">
        <v>11416</v>
      </c>
      <c r="O28" s="116">
        <f t="shared" si="4"/>
        <v>0.6990189208128942</v>
      </c>
      <c r="R28" s="30"/>
      <c r="S28" s="30"/>
      <c r="T28" s="30"/>
      <c r="U28" s="30"/>
      <c r="V28" s="30"/>
    </row>
    <row r="29" spans="1:17" s="105" customFormat="1" ht="13.5" thickBot="1">
      <c r="A29" s="324"/>
      <c r="B29" s="273" t="s">
        <v>261</v>
      </c>
      <c r="C29" s="55">
        <f aca="true" t="shared" si="5" ref="C29:N29">SUM(C19:C28)</f>
        <v>4817</v>
      </c>
      <c r="D29" s="55">
        <f t="shared" si="5"/>
        <v>25526</v>
      </c>
      <c r="E29" s="55">
        <f t="shared" si="5"/>
        <v>11376</v>
      </c>
      <c r="F29" s="55">
        <f t="shared" si="5"/>
        <v>19817</v>
      </c>
      <c r="G29" s="55">
        <f t="shared" si="5"/>
        <v>83004</v>
      </c>
      <c r="H29" s="55">
        <f t="shared" si="5"/>
        <v>8282</v>
      </c>
      <c r="I29" s="55">
        <f t="shared" si="5"/>
        <v>19860</v>
      </c>
      <c r="J29" s="55">
        <f t="shared" si="5"/>
        <v>4935</v>
      </c>
      <c r="K29" s="55">
        <f t="shared" si="5"/>
        <v>7549</v>
      </c>
      <c r="L29" s="55">
        <f t="shared" si="5"/>
        <v>5384</v>
      </c>
      <c r="M29" s="55">
        <f t="shared" si="5"/>
        <v>190550</v>
      </c>
      <c r="N29" s="55">
        <f t="shared" si="5"/>
        <v>274828</v>
      </c>
      <c r="O29" s="170">
        <f>M29/N29</f>
        <v>0.6933427452806846</v>
      </c>
      <c r="P29" s="122"/>
      <c r="Q29" s="122"/>
    </row>
    <row r="30" spans="1:17" s="105" customFormat="1" ht="21.75" thickBot="1">
      <c r="A30" s="325"/>
      <c r="B30" s="273" t="s">
        <v>264</v>
      </c>
      <c r="C30" s="112">
        <v>0.017</v>
      </c>
      <c r="D30" s="112">
        <v>0.088</v>
      </c>
      <c r="E30" s="112">
        <v>0.039</v>
      </c>
      <c r="F30" s="112">
        <v>0.068</v>
      </c>
      <c r="G30" s="112">
        <v>0.285</v>
      </c>
      <c r="H30" s="112">
        <v>0.028</v>
      </c>
      <c r="I30" s="112">
        <v>0.068</v>
      </c>
      <c r="J30" s="112">
        <v>0.017</v>
      </c>
      <c r="K30" s="112">
        <v>0.026</v>
      </c>
      <c r="L30" s="112">
        <v>0.019</v>
      </c>
      <c r="M30" s="112">
        <v>0.655</v>
      </c>
      <c r="N30" s="171"/>
      <c r="O30" s="171"/>
      <c r="P30" s="122"/>
      <c r="Q30" s="122"/>
    </row>
    <row r="31" spans="1:20" ht="13.5" customHeight="1" thickBot="1">
      <c r="A31" s="332" t="s">
        <v>239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15"/>
      <c r="Q31" s="15"/>
      <c r="R31" s="15"/>
      <c r="S31" s="15"/>
      <c r="T31" s="15"/>
    </row>
    <row r="32" spans="1:22" ht="32.25" customHeight="1" thickBot="1">
      <c r="A32" s="323" t="s">
        <v>275</v>
      </c>
      <c r="B32" s="274" t="s">
        <v>181</v>
      </c>
      <c r="C32" s="111" t="s">
        <v>43</v>
      </c>
      <c r="D32" s="111" t="s">
        <v>72</v>
      </c>
      <c r="E32" s="77" t="s">
        <v>28</v>
      </c>
      <c r="F32" s="111" t="s">
        <v>62</v>
      </c>
      <c r="G32" s="111" t="s">
        <v>205</v>
      </c>
      <c r="H32" s="111" t="s">
        <v>68</v>
      </c>
      <c r="I32" s="111" t="s">
        <v>207</v>
      </c>
      <c r="J32" s="111" t="s">
        <v>52</v>
      </c>
      <c r="K32" s="111" t="s">
        <v>94</v>
      </c>
      <c r="L32" s="111" t="s">
        <v>206</v>
      </c>
      <c r="M32" s="77" t="s">
        <v>265</v>
      </c>
      <c r="N32" s="77" t="s">
        <v>259</v>
      </c>
      <c r="O32" s="77" t="s">
        <v>249</v>
      </c>
      <c r="R32" s="78"/>
      <c r="S32" s="78"/>
      <c r="T32" s="30"/>
      <c r="U32" s="30"/>
      <c r="V32" s="30"/>
    </row>
    <row r="33" spans="1:22" ht="12.75">
      <c r="A33" s="324"/>
      <c r="B33" s="34" t="s">
        <v>184</v>
      </c>
      <c r="C33" s="58">
        <v>198</v>
      </c>
      <c r="D33" s="58">
        <v>4540</v>
      </c>
      <c r="E33" s="58">
        <v>58</v>
      </c>
      <c r="F33" s="58">
        <v>2404</v>
      </c>
      <c r="G33" s="58">
        <v>5434</v>
      </c>
      <c r="H33" s="58">
        <v>2311</v>
      </c>
      <c r="I33" s="58">
        <v>3539</v>
      </c>
      <c r="J33" s="58">
        <v>2385</v>
      </c>
      <c r="K33" s="58"/>
      <c r="L33" s="58">
        <v>1541</v>
      </c>
      <c r="M33" s="63">
        <f aca="true" t="shared" si="6" ref="M33:M42">SUM(C33:L33)</f>
        <v>22410</v>
      </c>
      <c r="N33" s="63">
        <v>36087</v>
      </c>
      <c r="O33" s="167">
        <f>M33/N33</f>
        <v>0.6209992518081303</v>
      </c>
      <c r="R33" s="78"/>
      <c r="S33" s="78"/>
      <c r="T33" s="30"/>
      <c r="U33" s="30"/>
      <c r="V33" s="30"/>
    </row>
    <row r="34" spans="1:22" ht="12.75">
      <c r="A34" s="324"/>
      <c r="B34" s="34" t="s">
        <v>185</v>
      </c>
      <c r="C34" s="58"/>
      <c r="D34" s="58"/>
      <c r="E34" s="58"/>
      <c r="F34" s="58">
        <v>5</v>
      </c>
      <c r="G34" s="58">
        <v>67134</v>
      </c>
      <c r="H34" s="58">
        <v>1</v>
      </c>
      <c r="I34" s="58">
        <v>54</v>
      </c>
      <c r="J34" s="58">
        <v>31</v>
      </c>
      <c r="K34" s="58"/>
      <c r="L34" s="58">
        <v>42</v>
      </c>
      <c r="M34" s="59">
        <f t="shared" si="6"/>
        <v>67267</v>
      </c>
      <c r="N34" s="59">
        <v>68559</v>
      </c>
      <c r="O34" s="115">
        <f aca="true" t="shared" si="7" ref="O34:O41">M34/N34</f>
        <v>0.9811549176621596</v>
      </c>
      <c r="R34" s="78"/>
      <c r="S34" s="78"/>
      <c r="T34" s="30"/>
      <c r="U34" s="30"/>
      <c r="V34" s="30"/>
    </row>
    <row r="35" spans="1:22" ht="12.75">
      <c r="A35" s="324"/>
      <c r="B35" s="34" t="s">
        <v>186</v>
      </c>
      <c r="C35" s="58">
        <v>21719</v>
      </c>
      <c r="D35" s="58">
        <v>3032</v>
      </c>
      <c r="E35" s="58">
        <v>2387</v>
      </c>
      <c r="F35" s="58">
        <v>5007</v>
      </c>
      <c r="G35" s="58">
        <v>1574</v>
      </c>
      <c r="H35" s="58">
        <v>1856</v>
      </c>
      <c r="I35" s="58">
        <v>3664</v>
      </c>
      <c r="J35" s="58">
        <v>158</v>
      </c>
      <c r="K35" s="58"/>
      <c r="L35" s="58">
        <v>755</v>
      </c>
      <c r="M35" s="59">
        <f t="shared" si="6"/>
        <v>40152</v>
      </c>
      <c r="N35" s="59">
        <v>46244</v>
      </c>
      <c r="O35" s="115">
        <f t="shared" si="7"/>
        <v>0.8682639910042383</v>
      </c>
      <c r="R35" s="78"/>
      <c r="S35" s="78"/>
      <c r="T35" s="30"/>
      <c r="U35" s="30"/>
      <c r="V35" s="30"/>
    </row>
    <row r="36" spans="1:22" ht="12.75">
      <c r="A36" s="324"/>
      <c r="B36" s="34" t="s">
        <v>187</v>
      </c>
      <c r="C36" s="58"/>
      <c r="D36" s="58">
        <v>853</v>
      </c>
      <c r="E36" s="58">
        <v>37</v>
      </c>
      <c r="F36" s="58">
        <v>335</v>
      </c>
      <c r="G36" s="58">
        <v>637</v>
      </c>
      <c r="H36" s="58">
        <v>725</v>
      </c>
      <c r="I36" s="58">
        <v>511</v>
      </c>
      <c r="J36" s="58">
        <v>1039</v>
      </c>
      <c r="K36" s="58"/>
      <c r="L36" s="58">
        <v>176</v>
      </c>
      <c r="M36" s="59">
        <f t="shared" si="6"/>
        <v>4313</v>
      </c>
      <c r="N36" s="59">
        <v>11447</v>
      </c>
      <c r="O36" s="115">
        <f t="shared" si="7"/>
        <v>0.37677994234297196</v>
      </c>
      <c r="R36" s="78"/>
      <c r="S36" s="78"/>
      <c r="T36" s="30"/>
      <c r="U36" s="30"/>
      <c r="V36" s="30"/>
    </row>
    <row r="37" spans="1:22" ht="22.5">
      <c r="A37" s="324"/>
      <c r="B37" s="34" t="s">
        <v>190</v>
      </c>
      <c r="C37" s="58"/>
      <c r="D37" s="58">
        <v>1409</v>
      </c>
      <c r="E37" s="58">
        <v>33</v>
      </c>
      <c r="F37" s="58">
        <v>1138</v>
      </c>
      <c r="G37" s="58">
        <v>611</v>
      </c>
      <c r="H37" s="58">
        <v>887</v>
      </c>
      <c r="I37" s="58">
        <v>1017</v>
      </c>
      <c r="J37" s="58">
        <v>892</v>
      </c>
      <c r="K37" s="58"/>
      <c r="L37" s="58">
        <v>209</v>
      </c>
      <c r="M37" s="59">
        <f t="shared" si="6"/>
        <v>6196</v>
      </c>
      <c r="N37" s="59">
        <v>13102</v>
      </c>
      <c r="O37" s="115">
        <f t="shared" si="7"/>
        <v>0.47290490001526486</v>
      </c>
      <c r="R37" s="78"/>
      <c r="S37" s="78"/>
      <c r="T37" s="30"/>
      <c r="U37" s="30"/>
      <c r="V37" s="30"/>
    </row>
    <row r="38" spans="1:22" ht="12.75">
      <c r="A38" s="324"/>
      <c r="B38" s="34" t="s">
        <v>191</v>
      </c>
      <c r="C38" s="58"/>
      <c r="D38" s="58">
        <v>1654</v>
      </c>
      <c r="E38" s="58">
        <v>134</v>
      </c>
      <c r="F38" s="58">
        <v>2011</v>
      </c>
      <c r="G38" s="58">
        <v>859</v>
      </c>
      <c r="H38" s="58">
        <v>166</v>
      </c>
      <c r="I38" s="58">
        <v>555</v>
      </c>
      <c r="J38" s="58">
        <v>429</v>
      </c>
      <c r="K38" s="58">
        <v>13</v>
      </c>
      <c r="L38" s="58">
        <v>391</v>
      </c>
      <c r="M38" s="59">
        <f t="shared" si="6"/>
        <v>6212</v>
      </c>
      <c r="N38" s="59">
        <v>9980</v>
      </c>
      <c r="O38" s="115">
        <f t="shared" si="7"/>
        <v>0.6224448897795591</v>
      </c>
      <c r="R38" s="78"/>
      <c r="S38" s="78"/>
      <c r="T38" s="30"/>
      <c r="U38" s="30"/>
      <c r="V38" s="30"/>
    </row>
    <row r="39" spans="1:22" ht="22.5">
      <c r="A39" s="324"/>
      <c r="B39" s="34" t="s">
        <v>194</v>
      </c>
      <c r="C39" s="58"/>
      <c r="D39" s="58">
        <v>959</v>
      </c>
      <c r="E39" s="58">
        <v>21</v>
      </c>
      <c r="F39" s="58">
        <v>7161</v>
      </c>
      <c r="G39" s="58"/>
      <c r="H39" s="58">
        <v>992</v>
      </c>
      <c r="I39" s="58">
        <v>18</v>
      </c>
      <c r="J39" s="58"/>
      <c r="K39" s="58"/>
      <c r="L39" s="58">
        <v>92</v>
      </c>
      <c r="M39" s="59">
        <f t="shared" si="6"/>
        <v>9243</v>
      </c>
      <c r="N39" s="59">
        <v>10887</v>
      </c>
      <c r="O39" s="115">
        <f t="shared" si="7"/>
        <v>0.8489942132818958</v>
      </c>
      <c r="R39" s="78"/>
      <c r="S39" s="78"/>
      <c r="T39" s="30"/>
      <c r="U39" s="30"/>
      <c r="V39" s="30"/>
    </row>
    <row r="40" spans="1:22" ht="12.75">
      <c r="A40" s="324"/>
      <c r="B40" s="34" t="s">
        <v>195</v>
      </c>
      <c r="C40" s="58"/>
      <c r="D40" s="58">
        <v>1062</v>
      </c>
      <c r="E40" s="58">
        <v>16604</v>
      </c>
      <c r="F40" s="58">
        <v>1934</v>
      </c>
      <c r="G40" s="58">
        <v>256</v>
      </c>
      <c r="H40" s="58">
        <v>368</v>
      </c>
      <c r="I40" s="58">
        <v>266</v>
      </c>
      <c r="J40" s="58">
        <v>128</v>
      </c>
      <c r="K40" s="58">
        <v>8546</v>
      </c>
      <c r="L40" s="58">
        <v>806</v>
      </c>
      <c r="M40" s="59">
        <f t="shared" si="6"/>
        <v>29970</v>
      </c>
      <c r="N40" s="59">
        <v>52768</v>
      </c>
      <c r="O40" s="115">
        <f t="shared" si="7"/>
        <v>0.5679578532443905</v>
      </c>
      <c r="R40" s="78"/>
      <c r="S40" s="78"/>
      <c r="T40" s="30"/>
      <c r="U40" s="30"/>
      <c r="V40" s="30"/>
    </row>
    <row r="41" spans="1:22" ht="22.5">
      <c r="A41" s="324"/>
      <c r="B41" s="34" t="s">
        <v>262</v>
      </c>
      <c r="C41" s="58"/>
      <c r="D41" s="58">
        <v>7909</v>
      </c>
      <c r="E41" s="58">
        <v>53</v>
      </c>
      <c r="F41" s="58">
        <v>3866</v>
      </c>
      <c r="G41" s="58">
        <v>893</v>
      </c>
      <c r="H41" s="58">
        <v>850</v>
      </c>
      <c r="I41" s="58">
        <v>6396</v>
      </c>
      <c r="J41" s="58">
        <v>1039</v>
      </c>
      <c r="K41" s="58">
        <v>182</v>
      </c>
      <c r="L41" s="58">
        <v>732</v>
      </c>
      <c r="M41" s="59">
        <f t="shared" si="6"/>
        <v>21920</v>
      </c>
      <c r="N41" s="59">
        <v>42355</v>
      </c>
      <c r="O41" s="115">
        <f t="shared" si="7"/>
        <v>0.5175303978278833</v>
      </c>
      <c r="R41" s="78"/>
      <c r="S41" s="78"/>
      <c r="T41" s="30"/>
      <c r="U41" s="30"/>
      <c r="V41" s="30"/>
    </row>
    <row r="42" spans="1:22" ht="13.5" thickBot="1">
      <c r="A42" s="324"/>
      <c r="B42" s="37" t="s">
        <v>200</v>
      </c>
      <c r="C42" s="71">
        <v>119</v>
      </c>
      <c r="D42" s="71">
        <v>3600</v>
      </c>
      <c r="E42" s="71"/>
      <c r="F42" s="71">
        <v>530</v>
      </c>
      <c r="G42" s="71">
        <v>1272</v>
      </c>
      <c r="H42" s="71">
        <v>983</v>
      </c>
      <c r="I42" s="71">
        <v>401</v>
      </c>
      <c r="J42" s="71">
        <v>91</v>
      </c>
      <c r="K42" s="71"/>
      <c r="L42" s="60">
        <v>570</v>
      </c>
      <c r="M42" s="61">
        <f t="shared" si="6"/>
        <v>7566</v>
      </c>
      <c r="N42" s="61">
        <v>11264</v>
      </c>
      <c r="O42" s="125">
        <f>M42/N42</f>
        <v>0.6716974431818182</v>
      </c>
      <c r="R42" s="78"/>
      <c r="S42" s="78"/>
      <c r="T42" s="30"/>
      <c r="U42" s="30"/>
      <c r="V42" s="30"/>
    </row>
    <row r="43" spans="1:22" ht="21.75" customHeight="1" thickBot="1">
      <c r="A43" s="324"/>
      <c r="B43" s="273" t="s">
        <v>265</v>
      </c>
      <c r="C43" s="55">
        <f aca="true" t="shared" si="8" ref="C43:J43">SUM(C33:C42)</f>
        <v>22036</v>
      </c>
      <c r="D43" s="55">
        <f t="shared" si="8"/>
        <v>25018</v>
      </c>
      <c r="E43" s="55">
        <f t="shared" si="8"/>
        <v>19327</v>
      </c>
      <c r="F43" s="55">
        <f t="shared" si="8"/>
        <v>24391</v>
      </c>
      <c r="G43" s="55">
        <f t="shared" si="8"/>
        <v>78670</v>
      </c>
      <c r="H43" s="55">
        <f t="shared" si="8"/>
        <v>9139</v>
      </c>
      <c r="I43" s="55">
        <f t="shared" si="8"/>
        <v>16421</v>
      </c>
      <c r="J43" s="55">
        <f t="shared" si="8"/>
        <v>6192</v>
      </c>
      <c r="K43" s="55"/>
      <c r="L43" s="55">
        <f>SUM(L33:L42)</f>
        <v>5314</v>
      </c>
      <c r="M43" s="55">
        <f>SUM(M33:M42)</f>
        <v>215249</v>
      </c>
      <c r="N43" s="55">
        <f>SUM(N33:N42)</f>
        <v>302693</v>
      </c>
      <c r="O43" s="112">
        <f>M43/N43</f>
        <v>0.7111132401476083</v>
      </c>
      <c r="P43" s="63"/>
      <c r="Q43" s="117"/>
      <c r="R43" s="78"/>
      <c r="S43" s="78"/>
      <c r="T43" s="30"/>
      <c r="U43" s="30"/>
      <c r="V43" s="30"/>
    </row>
    <row r="44" spans="1:19" s="105" customFormat="1" ht="21.75" thickBot="1">
      <c r="A44" s="325"/>
      <c r="B44" s="273" t="s">
        <v>264</v>
      </c>
      <c r="C44" s="112">
        <v>0.069</v>
      </c>
      <c r="D44" s="112">
        <v>0.078</v>
      </c>
      <c r="E44" s="112">
        <v>0.061</v>
      </c>
      <c r="F44" s="112">
        <v>0.076</v>
      </c>
      <c r="G44" s="112">
        <v>0.247</v>
      </c>
      <c r="H44" s="112">
        <v>0.029</v>
      </c>
      <c r="I44" s="112">
        <v>0.051</v>
      </c>
      <c r="J44" s="112">
        <v>0.019</v>
      </c>
      <c r="K44" s="112">
        <v>0.027</v>
      </c>
      <c r="L44" s="112">
        <v>0.017</v>
      </c>
      <c r="M44" s="112">
        <v>0.675</v>
      </c>
      <c r="N44" s="174"/>
      <c r="O44" s="174"/>
      <c r="P44" s="122"/>
      <c r="Q44" s="122"/>
      <c r="R44" s="122"/>
      <c r="S44" s="122"/>
    </row>
    <row r="45" spans="1:20" ht="13.5" thickBot="1">
      <c r="A45" s="332" t="s">
        <v>240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15"/>
      <c r="Q45" s="15"/>
      <c r="R45" s="15"/>
      <c r="S45" s="15"/>
      <c r="T45" s="15"/>
    </row>
    <row r="46" spans="1:22" ht="32.25" customHeight="1" thickBot="1">
      <c r="A46" s="323" t="s">
        <v>275</v>
      </c>
      <c r="B46" s="274" t="s">
        <v>181</v>
      </c>
      <c r="C46" s="111" t="s">
        <v>72</v>
      </c>
      <c r="D46" s="77" t="s">
        <v>28</v>
      </c>
      <c r="E46" s="111" t="s">
        <v>62</v>
      </c>
      <c r="F46" s="111" t="s">
        <v>205</v>
      </c>
      <c r="G46" s="111" t="s">
        <v>68</v>
      </c>
      <c r="H46" s="111" t="s">
        <v>207</v>
      </c>
      <c r="I46" s="111" t="s">
        <v>206</v>
      </c>
      <c r="J46" s="77" t="s">
        <v>87</v>
      </c>
      <c r="K46" s="77" t="s">
        <v>94</v>
      </c>
      <c r="L46" s="77" t="s">
        <v>26</v>
      </c>
      <c r="M46" s="77" t="s">
        <v>266</v>
      </c>
      <c r="N46" s="77" t="s">
        <v>259</v>
      </c>
      <c r="O46" s="77" t="s">
        <v>250</v>
      </c>
      <c r="R46" s="78"/>
      <c r="S46" s="78"/>
      <c r="T46" s="78"/>
      <c r="V46" s="30"/>
    </row>
    <row r="47" spans="1:22" ht="12.75">
      <c r="A47" s="324"/>
      <c r="B47" s="34" t="s">
        <v>184</v>
      </c>
      <c r="C47" s="58">
        <v>6318</v>
      </c>
      <c r="D47" s="58">
        <v>270</v>
      </c>
      <c r="E47" s="58">
        <v>2899</v>
      </c>
      <c r="F47" s="58">
        <v>2229</v>
      </c>
      <c r="G47" s="58">
        <v>2945</v>
      </c>
      <c r="H47" s="58">
        <v>2383</v>
      </c>
      <c r="I47" s="58">
        <v>2439</v>
      </c>
      <c r="J47" s="58">
        <v>1903</v>
      </c>
      <c r="K47" s="58"/>
      <c r="L47" s="58">
        <v>740</v>
      </c>
      <c r="M47" s="59">
        <f aca="true" t="shared" si="9" ref="M47:M56">SUM(C47:L47)</f>
        <v>22126</v>
      </c>
      <c r="N47" s="59">
        <v>37224</v>
      </c>
      <c r="O47" s="114">
        <f aca="true" t="shared" si="10" ref="O47:O56">M47/N47</f>
        <v>0.594401461422738</v>
      </c>
      <c r="R47" s="78"/>
      <c r="S47" s="78"/>
      <c r="T47" s="78"/>
      <c r="V47" s="30"/>
    </row>
    <row r="48" spans="1:22" ht="12.75">
      <c r="A48" s="324"/>
      <c r="B48" s="34" t="s">
        <v>185</v>
      </c>
      <c r="C48" s="58">
        <v>4</v>
      </c>
      <c r="D48" s="58"/>
      <c r="E48" s="58">
        <v>46</v>
      </c>
      <c r="F48" s="58">
        <v>51544</v>
      </c>
      <c r="G48" s="58">
        <v>113</v>
      </c>
      <c r="H48" s="58">
        <v>10</v>
      </c>
      <c r="I48" s="58"/>
      <c r="J48" s="58">
        <v>44</v>
      </c>
      <c r="K48" s="58"/>
      <c r="L48" s="58"/>
      <c r="M48" s="59">
        <f t="shared" si="9"/>
        <v>51761</v>
      </c>
      <c r="N48" s="59">
        <v>55303</v>
      </c>
      <c r="O48" s="115">
        <f t="shared" si="10"/>
        <v>0.9359528416179954</v>
      </c>
      <c r="R48" s="78"/>
      <c r="S48" s="78"/>
      <c r="T48" s="78"/>
      <c r="V48" s="30"/>
    </row>
    <row r="49" spans="1:22" ht="12.75">
      <c r="A49" s="324"/>
      <c r="B49" s="34" t="s">
        <v>186</v>
      </c>
      <c r="C49" s="58">
        <v>3712</v>
      </c>
      <c r="D49" s="58">
        <v>1080</v>
      </c>
      <c r="E49" s="58">
        <v>2941</v>
      </c>
      <c r="F49" s="58">
        <v>1317</v>
      </c>
      <c r="G49" s="58">
        <v>2535</v>
      </c>
      <c r="H49" s="58">
        <v>3057</v>
      </c>
      <c r="I49" s="58">
        <v>400</v>
      </c>
      <c r="J49" s="58">
        <v>1040</v>
      </c>
      <c r="K49" s="58"/>
      <c r="L49" s="58">
        <v>68</v>
      </c>
      <c r="M49" s="59">
        <f t="shared" si="9"/>
        <v>16150</v>
      </c>
      <c r="N49" s="59">
        <v>21673</v>
      </c>
      <c r="O49" s="115">
        <f t="shared" si="10"/>
        <v>0.7451667973976838</v>
      </c>
      <c r="R49" s="78"/>
      <c r="S49" s="78"/>
      <c r="T49" s="78"/>
      <c r="V49" s="30"/>
    </row>
    <row r="50" spans="1:22" ht="12.75">
      <c r="A50" s="324"/>
      <c r="B50" s="34" t="s">
        <v>187</v>
      </c>
      <c r="C50" s="58">
        <v>1176</v>
      </c>
      <c r="D50" s="58">
        <v>13</v>
      </c>
      <c r="E50" s="58">
        <v>505</v>
      </c>
      <c r="F50" s="58">
        <v>692</v>
      </c>
      <c r="G50" s="58">
        <v>972</v>
      </c>
      <c r="H50" s="58">
        <v>705</v>
      </c>
      <c r="I50" s="58">
        <v>205</v>
      </c>
      <c r="J50" s="58">
        <v>226</v>
      </c>
      <c r="K50" s="58">
        <v>9</v>
      </c>
      <c r="L50" s="58">
        <v>10</v>
      </c>
      <c r="M50" s="59">
        <f t="shared" si="9"/>
        <v>4513</v>
      </c>
      <c r="N50" s="59">
        <v>12991</v>
      </c>
      <c r="O50" s="115">
        <f t="shared" si="10"/>
        <v>0.3473943499345701</v>
      </c>
      <c r="R50" s="78"/>
      <c r="S50" s="78"/>
      <c r="T50" s="78"/>
      <c r="V50" s="30"/>
    </row>
    <row r="51" spans="1:22" ht="22.5">
      <c r="A51" s="324"/>
      <c r="B51" s="34" t="s">
        <v>190</v>
      </c>
      <c r="C51" s="58">
        <v>2609</v>
      </c>
      <c r="D51" s="58">
        <v>38</v>
      </c>
      <c r="E51" s="58">
        <v>1205</v>
      </c>
      <c r="F51" s="58">
        <v>371</v>
      </c>
      <c r="G51" s="58">
        <v>912</v>
      </c>
      <c r="H51" s="58">
        <v>1802</v>
      </c>
      <c r="I51" s="58">
        <v>116</v>
      </c>
      <c r="J51" s="58">
        <v>345</v>
      </c>
      <c r="K51" s="58"/>
      <c r="L51" s="58">
        <v>115</v>
      </c>
      <c r="M51" s="59">
        <f t="shared" si="9"/>
        <v>7513</v>
      </c>
      <c r="N51" s="59">
        <v>14269</v>
      </c>
      <c r="O51" s="115">
        <f t="shared" si="10"/>
        <v>0.5265260354614899</v>
      </c>
      <c r="R51" s="78"/>
      <c r="S51" s="78"/>
      <c r="T51" s="78"/>
      <c r="V51" s="30"/>
    </row>
    <row r="52" spans="1:22" ht="12.75">
      <c r="A52" s="324"/>
      <c r="B52" s="34" t="s">
        <v>191</v>
      </c>
      <c r="C52" s="58">
        <v>1999</v>
      </c>
      <c r="D52" s="58">
        <v>291</v>
      </c>
      <c r="E52" s="58">
        <v>1953</v>
      </c>
      <c r="F52" s="58">
        <v>709</v>
      </c>
      <c r="G52" s="58">
        <v>446</v>
      </c>
      <c r="H52" s="58">
        <v>193</v>
      </c>
      <c r="I52" s="58">
        <v>1519</v>
      </c>
      <c r="J52" s="58">
        <v>483</v>
      </c>
      <c r="K52" s="58">
        <v>8</v>
      </c>
      <c r="L52" s="58">
        <v>884</v>
      </c>
      <c r="M52" s="59">
        <f t="shared" si="9"/>
        <v>8485</v>
      </c>
      <c r="N52" s="59">
        <v>12273</v>
      </c>
      <c r="O52" s="115">
        <f t="shared" si="10"/>
        <v>0.691355006925772</v>
      </c>
      <c r="R52" s="78"/>
      <c r="S52" s="78"/>
      <c r="T52" s="78"/>
      <c r="V52" s="30"/>
    </row>
    <row r="53" spans="1:22" ht="22.5">
      <c r="A53" s="324"/>
      <c r="B53" s="34" t="s">
        <v>194</v>
      </c>
      <c r="C53" s="58">
        <v>951</v>
      </c>
      <c r="D53" s="58">
        <v>416</v>
      </c>
      <c r="E53" s="58">
        <v>5410</v>
      </c>
      <c r="F53" s="58"/>
      <c r="G53" s="58">
        <v>932</v>
      </c>
      <c r="H53" s="58">
        <v>35</v>
      </c>
      <c r="I53" s="58">
        <v>66</v>
      </c>
      <c r="J53" s="58">
        <v>119</v>
      </c>
      <c r="K53" s="58"/>
      <c r="L53" s="58">
        <v>2605</v>
      </c>
      <c r="M53" s="59">
        <f t="shared" si="9"/>
        <v>10534</v>
      </c>
      <c r="N53" s="59">
        <v>13027</v>
      </c>
      <c r="O53" s="115">
        <f t="shared" si="10"/>
        <v>0.8086282336685345</v>
      </c>
      <c r="R53" s="78"/>
      <c r="S53" s="78"/>
      <c r="T53" s="78"/>
      <c r="V53" s="30"/>
    </row>
    <row r="54" spans="1:22" ht="12.75">
      <c r="A54" s="324"/>
      <c r="B54" s="34" t="s">
        <v>195</v>
      </c>
      <c r="C54" s="58">
        <v>7720</v>
      </c>
      <c r="D54" s="58">
        <v>14511</v>
      </c>
      <c r="E54" s="58">
        <v>1749</v>
      </c>
      <c r="F54" s="58">
        <v>72</v>
      </c>
      <c r="G54" s="58">
        <v>341</v>
      </c>
      <c r="H54" s="58">
        <v>454</v>
      </c>
      <c r="I54" s="58">
        <v>1156</v>
      </c>
      <c r="J54" s="58">
        <v>112</v>
      </c>
      <c r="K54" s="58">
        <v>11426</v>
      </c>
      <c r="L54" s="58">
        <v>270</v>
      </c>
      <c r="M54" s="59">
        <f t="shared" si="9"/>
        <v>37811</v>
      </c>
      <c r="N54" s="59">
        <v>60142</v>
      </c>
      <c r="O54" s="115">
        <f t="shared" si="10"/>
        <v>0.6286954208373516</v>
      </c>
      <c r="R54" s="78"/>
      <c r="S54" s="78"/>
      <c r="T54" s="78"/>
      <c r="V54" s="30"/>
    </row>
    <row r="55" spans="1:22" ht="22.5">
      <c r="A55" s="324"/>
      <c r="B55" s="34" t="s">
        <v>262</v>
      </c>
      <c r="C55" s="58">
        <v>14546</v>
      </c>
      <c r="D55" s="58">
        <v>252</v>
      </c>
      <c r="E55" s="58">
        <v>1956</v>
      </c>
      <c r="F55" s="58">
        <v>809</v>
      </c>
      <c r="G55" s="58">
        <v>825</v>
      </c>
      <c r="H55" s="58">
        <v>9832</v>
      </c>
      <c r="I55" s="58">
        <v>1030</v>
      </c>
      <c r="J55" s="58">
        <v>627</v>
      </c>
      <c r="K55" s="58"/>
      <c r="L55" s="58">
        <v>540</v>
      </c>
      <c r="M55" s="59">
        <f t="shared" si="9"/>
        <v>30417</v>
      </c>
      <c r="N55" s="59">
        <v>51780</v>
      </c>
      <c r="O55" s="115">
        <f t="shared" si="10"/>
        <v>0.5874275782155273</v>
      </c>
      <c r="R55" s="78"/>
      <c r="S55" s="78"/>
      <c r="T55" s="78"/>
      <c r="V55" s="30"/>
    </row>
    <row r="56" spans="1:22" ht="13.5" thickBot="1">
      <c r="A56" s="324"/>
      <c r="B56" s="37" t="s">
        <v>200</v>
      </c>
      <c r="C56" s="71">
        <v>2732</v>
      </c>
      <c r="D56" s="71">
        <v>45</v>
      </c>
      <c r="E56" s="71">
        <v>251</v>
      </c>
      <c r="F56" s="71">
        <v>1071</v>
      </c>
      <c r="G56" s="71">
        <v>788</v>
      </c>
      <c r="H56" s="71">
        <v>611</v>
      </c>
      <c r="I56" s="71">
        <v>373</v>
      </c>
      <c r="J56" s="71">
        <v>51</v>
      </c>
      <c r="K56" s="71"/>
      <c r="L56" s="71">
        <v>31</v>
      </c>
      <c r="M56" s="61">
        <f t="shared" si="9"/>
        <v>5953</v>
      </c>
      <c r="N56" s="72">
        <v>9616</v>
      </c>
      <c r="O56" s="116">
        <f t="shared" si="10"/>
        <v>0.6190723793677204</v>
      </c>
      <c r="R56" s="78"/>
      <c r="S56" s="78"/>
      <c r="T56" s="78"/>
      <c r="V56" s="30"/>
    </row>
    <row r="57" spans="1:22" ht="13.5" thickBot="1">
      <c r="A57" s="324"/>
      <c r="B57" s="273" t="s">
        <v>266</v>
      </c>
      <c r="C57" s="59">
        <f aca="true" t="shared" si="11" ref="C57:N57">SUM(C47:C56)</f>
        <v>41767</v>
      </c>
      <c r="D57" s="59">
        <f t="shared" si="11"/>
        <v>16916</v>
      </c>
      <c r="E57" s="59">
        <f t="shared" si="11"/>
        <v>18915</v>
      </c>
      <c r="F57" s="59">
        <f t="shared" si="11"/>
        <v>58814</v>
      </c>
      <c r="G57" s="59">
        <f t="shared" si="11"/>
        <v>10809</v>
      </c>
      <c r="H57" s="59">
        <f t="shared" si="11"/>
        <v>19082</v>
      </c>
      <c r="I57" s="59">
        <f t="shared" si="11"/>
        <v>7304</v>
      </c>
      <c r="J57" s="59">
        <f t="shared" si="11"/>
        <v>4950</v>
      </c>
      <c r="K57" s="59">
        <f t="shared" si="11"/>
        <v>11443</v>
      </c>
      <c r="L57" s="59">
        <f t="shared" si="11"/>
        <v>5263</v>
      </c>
      <c r="M57" s="55">
        <f t="shared" si="11"/>
        <v>195263</v>
      </c>
      <c r="N57" s="55">
        <f t="shared" si="11"/>
        <v>288298</v>
      </c>
      <c r="O57" s="119">
        <f>M57/N57</f>
        <v>0.677295714850606</v>
      </c>
      <c r="R57" s="78"/>
      <c r="S57" s="78"/>
      <c r="T57" s="78"/>
      <c r="V57" s="30"/>
    </row>
    <row r="58" spans="1:21" s="105" customFormat="1" ht="21.75" thickBot="1">
      <c r="A58" s="325"/>
      <c r="B58" s="273" t="s">
        <v>264</v>
      </c>
      <c r="C58" s="112">
        <v>0.137</v>
      </c>
      <c r="D58" s="112">
        <v>0.056</v>
      </c>
      <c r="E58" s="112">
        <v>0.062</v>
      </c>
      <c r="F58" s="112">
        <v>0.193</v>
      </c>
      <c r="G58" s="112">
        <v>0.036</v>
      </c>
      <c r="H58" s="112">
        <v>0.063</v>
      </c>
      <c r="I58" s="112">
        <v>0.024</v>
      </c>
      <c r="J58" s="112">
        <v>0.016</v>
      </c>
      <c r="K58" s="112">
        <v>0.038</v>
      </c>
      <c r="L58" s="112">
        <v>0.017</v>
      </c>
      <c r="M58" s="183">
        <v>0.642</v>
      </c>
      <c r="N58" s="171"/>
      <c r="O58" s="171"/>
      <c r="P58" s="118"/>
      <c r="Q58" s="68"/>
      <c r="R58" s="122"/>
      <c r="S58" s="122"/>
      <c r="T58" s="122"/>
      <c r="U58" s="122"/>
    </row>
    <row r="59" spans="1:20" ht="13.5" thickBot="1">
      <c r="A59" s="332" t="s">
        <v>241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15"/>
      <c r="Q59" s="15"/>
      <c r="R59" s="15"/>
      <c r="S59" s="78"/>
      <c r="T59" s="15"/>
    </row>
    <row r="60" spans="1:22" ht="32.25" customHeight="1" thickBot="1">
      <c r="A60" s="323" t="s">
        <v>275</v>
      </c>
      <c r="B60" s="274" t="s">
        <v>181</v>
      </c>
      <c r="C60" s="111" t="s">
        <v>27</v>
      </c>
      <c r="D60" s="111" t="s">
        <v>72</v>
      </c>
      <c r="E60" s="77" t="s">
        <v>28</v>
      </c>
      <c r="F60" s="111" t="s">
        <v>62</v>
      </c>
      <c r="G60" s="111" t="s">
        <v>205</v>
      </c>
      <c r="H60" s="111" t="s">
        <v>68</v>
      </c>
      <c r="I60" s="111" t="s">
        <v>207</v>
      </c>
      <c r="J60" s="111" t="s">
        <v>215</v>
      </c>
      <c r="K60" s="111" t="s">
        <v>94</v>
      </c>
      <c r="L60" s="111" t="s">
        <v>206</v>
      </c>
      <c r="M60" s="77" t="s">
        <v>267</v>
      </c>
      <c r="N60" s="77" t="s">
        <v>259</v>
      </c>
      <c r="O60" s="77" t="s">
        <v>251</v>
      </c>
      <c r="P60" s="122"/>
      <c r="R60" s="78"/>
      <c r="S60" s="78"/>
      <c r="T60" s="30"/>
      <c r="U60" s="30"/>
      <c r="V60" s="30"/>
    </row>
    <row r="61" spans="1:22" ht="12.75">
      <c r="A61" s="324"/>
      <c r="B61" s="34" t="s">
        <v>184</v>
      </c>
      <c r="C61" s="58">
        <v>2618</v>
      </c>
      <c r="D61" s="58">
        <v>6088</v>
      </c>
      <c r="E61" s="58">
        <v>103</v>
      </c>
      <c r="F61" s="58">
        <v>1993</v>
      </c>
      <c r="G61" s="58">
        <v>5035</v>
      </c>
      <c r="H61" s="58">
        <v>2968</v>
      </c>
      <c r="I61" s="58">
        <v>4289</v>
      </c>
      <c r="J61" s="58"/>
      <c r="K61" s="58"/>
      <c r="L61" s="56">
        <v>1229</v>
      </c>
      <c r="M61" s="66">
        <f aca="true" t="shared" si="12" ref="M61:M70">SUM(C61:L61)</f>
        <v>24323</v>
      </c>
      <c r="N61" s="66">
        <v>44569</v>
      </c>
      <c r="O61" s="114">
        <f>M61/N61</f>
        <v>0.5457380690614553</v>
      </c>
      <c r="R61" s="78"/>
      <c r="S61" s="78"/>
      <c r="T61" s="30"/>
      <c r="U61" s="30"/>
      <c r="V61" s="30"/>
    </row>
    <row r="62" spans="1:22" ht="12.75">
      <c r="A62" s="324"/>
      <c r="B62" s="34" t="s">
        <v>185</v>
      </c>
      <c r="C62" s="58">
        <v>9</v>
      </c>
      <c r="D62" s="58"/>
      <c r="E62" s="58"/>
      <c r="F62" s="58">
        <v>8</v>
      </c>
      <c r="G62" s="58">
        <v>38200</v>
      </c>
      <c r="H62" s="58">
        <v>95</v>
      </c>
      <c r="I62" s="58">
        <v>55</v>
      </c>
      <c r="J62" s="58"/>
      <c r="K62" s="58"/>
      <c r="L62" s="58">
        <v>22</v>
      </c>
      <c r="M62" s="59">
        <f t="shared" si="12"/>
        <v>38389</v>
      </c>
      <c r="N62" s="59">
        <v>42857</v>
      </c>
      <c r="O62" s="115">
        <f aca="true" t="shared" si="13" ref="O62:O70">M62/N62</f>
        <v>0.8957463191543972</v>
      </c>
      <c r="R62" s="78"/>
      <c r="S62" s="78"/>
      <c r="T62" s="30"/>
      <c r="U62" s="30"/>
      <c r="V62" s="30"/>
    </row>
    <row r="63" spans="1:22" ht="12.75">
      <c r="A63" s="324"/>
      <c r="B63" s="34" t="s">
        <v>186</v>
      </c>
      <c r="C63" s="58">
        <v>164</v>
      </c>
      <c r="D63" s="58">
        <v>3521</v>
      </c>
      <c r="E63" s="58">
        <v>11</v>
      </c>
      <c r="F63" s="58">
        <v>2650</v>
      </c>
      <c r="G63" s="58">
        <v>2314</v>
      </c>
      <c r="H63" s="58">
        <v>2200</v>
      </c>
      <c r="I63" s="58">
        <v>4597</v>
      </c>
      <c r="J63" s="58">
        <v>8394</v>
      </c>
      <c r="K63" s="58"/>
      <c r="L63" s="58">
        <v>414</v>
      </c>
      <c r="M63" s="59">
        <f t="shared" si="12"/>
        <v>24265</v>
      </c>
      <c r="N63" s="59">
        <v>28946</v>
      </c>
      <c r="O63" s="115">
        <f t="shared" si="13"/>
        <v>0.8382850825675395</v>
      </c>
      <c r="R63" s="78"/>
      <c r="S63" s="78"/>
      <c r="T63" s="30"/>
      <c r="U63" s="30"/>
      <c r="V63" s="30"/>
    </row>
    <row r="64" spans="1:22" ht="12.75">
      <c r="A64" s="324"/>
      <c r="B64" s="34" t="s">
        <v>187</v>
      </c>
      <c r="C64" s="58">
        <v>1453</v>
      </c>
      <c r="D64" s="58">
        <v>866</v>
      </c>
      <c r="E64" s="58">
        <v>1</v>
      </c>
      <c r="F64" s="58">
        <v>331</v>
      </c>
      <c r="G64" s="58">
        <v>2317</v>
      </c>
      <c r="H64" s="58">
        <v>495</v>
      </c>
      <c r="I64" s="58">
        <v>799</v>
      </c>
      <c r="J64" s="58"/>
      <c r="K64" s="58"/>
      <c r="L64" s="58">
        <v>193</v>
      </c>
      <c r="M64" s="59">
        <f t="shared" si="12"/>
        <v>6455</v>
      </c>
      <c r="N64" s="59">
        <v>13998</v>
      </c>
      <c r="O64" s="115">
        <f t="shared" si="13"/>
        <v>0.4611373053293328</v>
      </c>
      <c r="R64" s="78"/>
      <c r="S64" s="78"/>
      <c r="T64" s="30"/>
      <c r="U64" s="30"/>
      <c r="V64" s="30"/>
    </row>
    <row r="65" spans="1:22" ht="22.5">
      <c r="A65" s="324"/>
      <c r="B65" s="34" t="s">
        <v>190</v>
      </c>
      <c r="C65" s="58">
        <v>20</v>
      </c>
      <c r="D65" s="58">
        <v>1725</v>
      </c>
      <c r="E65" s="58">
        <v>47</v>
      </c>
      <c r="F65" s="58">
        <v>969</v>
      </c>
      <c r="G65" s="58">
        <v>527</v>
      </c>
      <c r="H65" s="58">
        <v>850</v>
      </c>
      <c r="I65" s="58">
        <v>3050</v>
      </c>
      <c r="J65" s="58"/>
      <c r="K65" s="58"/>
      <c r="L65" s="58">
        <v>139</v>
      </c>
      <c r="M65" s="59">
        <f t="shared" si="12"/>
        <v>7327</v>
      </c>
      <c r="N65" s="59">
        <v>13799</v>
      </c>
      <c r="O65" s="115">
        <f t="shared" si="13"/>
        <v>0.5309805058337561</v>
      </c>
      <c r="R65" s="78"/>
      <c r="S65" s="78"/>
      <c r="T65" s="30"/>
      <c r="U65" s="30"/>
      <c r="V65" s="30"/>
    </row>
    <row r="66" spans="1:22" ht="12.75">
      <c r="A66" s="324"/>
      <c r="B66" s="34" t="s">
        <v>191</v>
      </c>
      <c r="C66" s="58">
        <v>113</v>
      </c>
      <c r="D66" s="58">
        <v>2294</v>
      </c>
      <c r="E66" s="58">
        <v>164</v>
      </c>
      <c r="F66" s="58">
        <v>1843</v>
      </c>
      <c r="G66" s="58">
        <v>151</v>
      </c>
      <c r="H66" s="58">
        <v>400</v>
      </c>
      <c r="I66" s="58">
        <v>267</v>
      </c>
      <c r="J66" s="58"/>
      <c r="K66" s="58"/>
      <c r="L66" s="58">
        <v>408</v>
      </c>
      <c r="M66" s="59">
        <f t="shared" si="12"/>
        <v>5640</v>
      </c>
      <c r="N66" s="59">
        <v>11260</v>
      </c>
      <c r="O66" s="115">
        <f t="shared" si="13"/>
        <v>0.5008880994671403</v>
      </c>
      <c r="R66" s="78"/>
      <c r="S66" s="78"/>
      <c r="T66" s="30"/>
      <c r="U66" s="30"/>
      <c r="V66" s="30"/>
    </row>
    <row r="67" spans="1:22" ht="22.5">
      <c r="A67" s="324"/>
      <c r="B67" s="34" t="s">
        <v>194</v>
      </c>
      <c r="C67" s="58">
        <v>2407</v>
      </c>
      <c r="D67" s="58">
        <v>1571</v>
      </c>
      <c r="E67" s="58">
        <v>531</v>
      </c>
      <c r="F67" s="58">
        <v>5690</v>
      </c>
      <c r="G67" s="58"/>
      <c r="H67" s="58">
        <v>807</v>
      </c>
      <c r="I67" s="58">
        <v>152</v>
      </c>
      <c r="J67" s="58"/>
      <c r="K67" s="58"/>
      <c r="L67" s="58">
        <v>573</v>
      </c>
      <c r="M67" s="59">
        <f t="shared" si="12"/>
        <v>11731</v>
      </c>
      <c r="N67" s="59">
        <v>14483</v>
      </c>
      <c r="O67" s="115">
        <f t="shared" si="13"/>
        <v>0.8099841193122972</v>
      </c>
      <c r="R67" s="78"/>
      <c r="S67" s="78"/>
      <c r="T67" s="30"/>
      <c r="U67" s="30"/>
      <c r="V67" s="30"/>
    </row>
    <row r="68" spans="1:22" ht="12.75">
      <c r="A68" s="324"/>
      <c r="B68" s="34" t="s">
        <v>195</v>
      </c>
      <c r="C68" s="58">
        <v>63</v>
      </c>
      <c r="D68" s="58">
        <v>1603</v>
      </c>
      <c r="E68" s="58">
        <v>18665</v>
      </c>
      <c r="F68" s="58">
        <v>1282</v>
      </c>
      <c r="G68" s="58">
        <v>795</v>
      </c>
      <c r="H68" s="58">
        <v>118</v>
      </c>
      <c r="I68" s="58">
        <v>842</v>
      </c>
      <c r="J68" s="58"/>
      <c r="K68" s="58">
        <v>13154</v>
      </c>
      <c r="L68" s="58">
        <v>1082</v>
      </c>
      <c r="M68" s="59">
        <f t="shared" si="12"/>
        <v>37604</v>
      </c>
      <c r="N68" s="59">
        <v>55866</v>
      </c>
      <c r="O68" s="115">
        <f t="shared" si="13"/>
        <v>0.6731106576450793</v>
      </c>
      <c r="R68" s="78"/>
      <c r="S68" s="78"/>
      <c r="T68" s="30"/>
      <c r="U68" s="30"/>
      <c r="V68" s="30"/>
    </row>
    <row r="69" spans="1:22" ht="22.5">
      <c r="A69" s="324"/>
      <c r="B69" s="34" t="s">
        <v>262</v>
      </c>
      <c r="C69" s="58">
        <v>324</v>
      </c>
      <c r="D69" s="58">
        <v>9717</v>
      </c>
      <c r="E69" s="58">
        <v>252</v>
      </c>
      <c r="F69" s="58">
        <v>3022</v>
      </c>
      <c r="G69" s="58">
        <v>1476</v>
      </c>
      <c r="H69" s="58">
        <v>907</v>
      </c>
      <c r="I69" s="58">
        <v>6249</v>
      </c>
      <c r="J69" s="58"/>
      <c r="K69" s="58"/>
      <c r="L69" s="58">
        <v>722</v>
      </c>
      <c r="M69" s="59">
        <f t="shared" si="12"/>
        <v>22669</v>
      </c>
      <c r="N69" s="59">
        <v>43822</v>
      </c>
      <c r="O69" s="115">
        <f t="shared" si="13"/>
        <v>0.5172972479576469</v>
      </c>
      <c r="R69" s="78"/>
      <c r="S69" s="78"/>
      <c r="T69" s="30"/>
      <c r="U69" s="30"/>
      <c r="V69" s="30"/>
    </row>
    <row r="70" spans="1:22" ht="13.5" thickBot="1">
      <c r="A70" s="324"/>
      <c r="B70" s="37" t="s">
        <v>200</v>
      </c>
      <c r="C70" s="71">
        <v>121</v>
      </c>
      <c r="D70" s="71">
        <v>1623</v>
      </c>
      <c r="E70" s="71">
        <v>55</v>
      </c>
      <c r="F70" s="71">
        <v>410</v>
      </c>
      <c r="G70" s="71">
        <v>1616</v>
      </c>
      <c r="H70" s="71">
        <v>817</v>
      </c>
      <c r="I70" s="71">
        <v>917</v>
      </c>
      <c r="J70" s="71"/>
      <c r="K70" s="71"/>
      <c r="L70" s="60">
        <v>1020</v>
      </c>
      <c r="M70" s="72">
        <f t="shared" si="12"/>
        <v>6579</v>
      </c>
      <c r="N70" s="72">
        <v>9821</v>
      </c>
      <c r="O70" s="116">
        <f t="shared" si="13"/>
        <v>0.6698910497912636</v>
      </c>
      <c r="R70" s="78"/>
      <c r="S70" s="78"/>
      <c r="T70" s="30"/>
      <c r="U70" s="30"/>
      <c r="V70" s="30"/>
    </row>
    <row r="71" spans="1:22" ht="13.5" thickBot="1">
      <c r="A71" s="324"/>
      <c r="B71" s="273" t="s">
        <v>267</v>
      </c>
      <c r="C71" s="55">
        <f aca="true" t="shared" si="14" ref="C71:N71">SUM(C61:C70)</f>
        <v>7292</v>
      </c>
      <c r="D71" s="55">
        <f t="shared" si="14"/>
        <v>29008</v>
      </c>
      <c r="E71" s="55">
        <f t="shared" si="14"/>
        <v>19829</v>
      </c>
      <c r="F71" s="55">
        <f t="shared" si="14"/>
        <v>18198</v>
      </c>
      <c r="G71" s="55">
        <f t="shared" si="14"/>
        <v>52431</v>
      </c>
      <c r="H71" s="55">
        <f t="shared" si="14"/>
        <v>9657</v>
      </c>
      <c r="I71" s="55">
        <f t="shared" si="14"/>
        <v>21217</v>
      </c>
      <c r="J71" s="55">
        <f t="shared" si="14"/>
        <v>8394</v>
      </c>
      <c r="K71" s="55">
        <f t="shared" si="14"/>
        <v>13154</v>
      </c>
      <c r="L71" s="55">
        <f t="shared" si="14"/>
        <v>5802</v>
      </c>
      <c r="M71" s="55">
        <f t="shared" si="14"/>
        <v>184982</v>
      </c>
      <c r="N71" s="55">
        <f t="shared" si="14"/>
        <v>279421</v>
      </c>
      <c r="O71" s="112">
        <f>M71/N71</f>
        <v>0.6620189606364589</v>
      </c>
      <c r="R71" s="78"/>
      <c r="S71" s="78"/>
      <c r="T71" s="30"/>
      <c r="U71" s="30"/>
      <c r="V71" s="30"/>
    </row>
    <row r="72" spans="1:19" s="105" customFormat="1" ht="21.75" thickBot="1">
      <c r="A72" s="325"/>
      <c r="B72" s="273" t="s">
        <v>264</v>
      </c>
      <c r="C72" s="112">
        <v>0.025</v>
      </c>
      <c r="D72" s="112">
        <v>0.098</v>
      </c>
      <c r="E72" s="112">
        <v>0.067</v>
      </c>
      <c r="F72" s="112">
        <v>0.061</v>
      </c>
      <c r="G72" s="112">
        <v>0.177</v>
      </c>
      <c r="H72" s="112">
        <v>0.033</v>
      </c>
      <c r="I72" s="112">
        <v>0.071</v>
      </c>
      <c r="J72" s="112">
        <v>0.028</v>
      </c>
      <c r="K72" s="112">
        <v>0.044</v>
      </c>
      <c r="L72" s="176">
        <v>0.02</v>
      </c>
      <c r="M72" s="118">
        <v>0.625</v>
      </c>
      <c r="N72" s="175"/>
      <c r="O72" s="175"/>
      <c r="P72" s="122"/>
      <c r="Q72" s="122"/>
      <c r="R72" s="122"/>
      <c r="S72" s="122"/>
    </row>
    <row r="73" spans="1:20" ht="13.5" thickBot="1">
      <c r="A73" s="332" t="s">
        <v>242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15"/>
      <c r="Q73" s="15"/>
      <c r="R73" s="15"/>
      <c r="S73" s="15"/>
      <c r="T73" s="15"/>
    </row>
    <row r="74" spans="1:22" ht="32.25" customHeight="1" thickBot="1">
      <c r="A74" s="323" t="s">
        <v>275</v>
      </c>
      <c r="B74" s="274" t="s">
        <v>181</v>
      </c>
      <c r="C74" s="77" t="s">
        <v>52</v>
      </c>
      <c r="D74" s="111" t="s">
        <v>72</v>
      </c>
      <c r="E74" s="77" t="s">
        <v>28</v>
      </c>
      <c r="F74" s="111" t="s">
        <v>62</v>
      </c>
      <c r="G74" s="111" t="s">
        <v>205</v>
      </c>
      <c r="H74" s="111" t="s">
        <v>68</v>
      </c>
      <c r="I74" s="111" t="s">
        <v>207</v>
      </c>
      <c r="J74" s="111" t="s">
        <v>215</v>
      </c>
      <c r="K74" s="111" t="s">
        <v>94</v>
      </c>
      <c r="L74" s="77" t="s">
        <v>206</v>
      </c>
      <c r="M74" s="77" t="s">
        <v>268</v>
      </c>
      <c r="N74" s="77" t="s">
        <v>259</v>
      </c>
      <c r="O74" s="77" t="s">
        <v>252</v>
      </c>
      <c r="R74" s="78"/>
      <c r="S74" s="78"/>
      <c r="T74" s="78"/>
      <c r="V74" s="30"/>
    </row>
    <row r="75" spans="1:22" ht="12.75">
      <c r="A75" s="324"/>
      <c r="B75" s="34" t="s">
        <v>184</v>
      </c>
      <c r="C75" s="58">
        <v>1612</v>
      </c>
      <c r="D75" s="58">
        <v>8774</v>
      </c>
      <c r="E75" s="58">
        <v>416</v>
      </c>
      <c r="F75" s="58">
        <v>2175</v>
      </c>
      <c r="G75" s="58">
        <v>3614</v>
      </c>
      <c r="H75" s="58">
        <v>1816</v>
      </c>
      <c r="I75" s="58">
        <v>4018</v>
      </c>
      <c r="J75" s="58"/>
      <c r="K75" s="58"/>
      <c r="L75" s="58">
        <v>2547</v>
      </c>
      <c r="M75" s="59">
        <f aca="true" t="shared" si="15" ref="M75:M84">SUM(C75:L75)</f>
        <v>24972</v>
      </c>
      <c r="N75" s="59">
        <v>43061</v>
      </c>
      <c r="O75" s="114">
        <f>M75/N75</f>
        <v>0.5799215066997979</v>
      </c>
      <c r="R75" s="78"/>
      <c r="S75" s="78"/>
      <c r="T75" s="78"/>
      <c r="V75" s="30"/>
    </row>
    <row r="76" spans="1:22" ht="12.75">
      <c r="A76" s="324"/>
      <c r="B76" s="34" t="s">
        <v>185</v>
      </c>
      <c r="C76" s="58">
        <v>752</v>
      </c>
      <c r="D76" s="58">
        <v>10</v>
      </c>
      <c r="E76" s="58"/>
      <c r="F76" s="58">
        <v>30</v>
      </c>
      <c r="G76" s="58">
        <v>31656</v>
      </c>
      <c r="H76" s="58">
        <v>175</v>
      </c>
      <c r="I76" s="58">
        <v>2</v>
      </c>
      <c r="J76" s="58"/>
      <c r="K76" s="58"/>
      <c r="L76" s="58"/>
      <c r="M76" s="59">
        <f t="shared" si="15"/>
        <v>32625</v>
      </c>
      <c r="N76" s="59">
        <v>36054</v>
      </c>
      <c r="O76" s="115">
        <f>M76/N76</f>
        <v>0.9048926610084873</v>
      </c>
      <c r="R76" s="78"/>
      <c r="S76" s="78"/>
      <c r="T76" s="78"/>
      <c r="V76" s="30"/>
    </row>
    <row r="77" spans="1:22" ht="12.75">
      <c r="A77" s="324"/>
      <c r="B77" s="34" t="s">
        <v>186</v>
      </c>
      <c r="C77" s="58">
        <v>1188</v>
      </c>
      <c r="D77" s="58">
        <v>5074</v>
      </c>
      <c r="E77" s="58">
        <v>11</v>
      </c>
      <c r="F77" s="58">
        <v>4231</v>
      </c>
      <c r="G77" s="58">
        <v>1017</v>
      </c>
      <c r="H77" s="58">
        <v>3161</v>
      </c>
      <c r="I77" s="58">
        <v>2888</v>
      </c>
      <c r="J77" s="58">
        <v>9130</v>
      </c>
      <c r="K77" s="58"/>
      <c r="L77" s="58">
        <v>491</v>
      </c>
      <c r="M77" s="59">
        <f t="shared" si="15"/>
        <v>27191</v>
      </c>
      <c r="N77" s="59">
        <v>36534</v>
      </c>
      <c r="O77" s="115">
        <f>M77/N77</f>
        <v>0.7442656155909564</v>
      </c>
      <c r="R77" s="78"/>
      <c r="S77" s="78"/>
      <c r="T77" s="78"/>
      <c r="V77" s="30"/>
    </row>
    <row r="78" spans="1:22" ht="12.75">
      <c r="A78" s="324"/>
      <c r="B78" s="34" t="s">
        <v>187</v>
      </c>
      <c r="C78" s="58">
        <v>1039</v>
      </c>
      <c r="D78" s="58">
        <v>1046</v>
      </c>
      <c r="E78" s="58">
        <v>31</v>
      </c>
      <c r="F78" s="58">
        <v>448</v>
      </c>
      <c r="G78" s="58">
        <v>1244</v>
      </c>
      <c r="H78" s="58">
        <v>693</v>
      </c>
      <c r="I78" s="58">
        <v>522</v>
      </c>
      <c r="J78" s="58"/>
      <c r="K78" s="58">
        <v>8</v>
      </c>
      <c r="L78" s="58">
        <v>224</v>
      </c>
      <c r="M78" s="59">
        <f t="shared" si="15"/>
        <v>5255</v>
      </c>
      <c r="N78" s="59">
        <v>13058</v>
      </c>
      <c r="O78" s="115">
        <f>M78/N78</f>
        <v>0.40243528871190076</v>
      </c>
      <c r="R78" s="78"/>
      <c r="S78" s="78"/>
      <c r="T78" s="78"/>
      <c r="V78" s="30"/>
    </row>
    <row r="79" spans="1:22" ht="22.5">
      <c r="A79" s="324"/>
      <c r="B79" s="34" t="s">
        <v>190</v>
      </c>
      <c r="C79" s="58">
        <v>448</v>
      </c>
      <c r="D79" s="58">
        <v>2245</v>
      </c>
      <c r="E79" s="58">
        <v>50</v>
      </c>
      <c r="F79" s="58">
        <v>1827</v>
      </c>
      <c r="G79" s="58">
        <v>878</v>
      </c>
      <c r="H79" s="58">
        <v>700</v>
      </c>
      <c r="I79" s="58">
        <v>2323</v>
      </c>
      <c r="J79" s="58"/>
      <c r="K79" s="58"/>
      <c r="L79" s="58">
        <v>223</v>
      </c>
      <c r="M79" s="59">
        <f t="shared" si="15"/>
        <v>8694</v>
      </c>
      <c r="N79" s="59">
        <v>17816</v>
      </c>
      <c r="O79" s="115">
        <f aca="true" t="shared" si="16" ref="O79:O84">M79/N79</f>
        <v>0.4879883251010328</v>
      </c>
      <c r="R79" s="78"/>
      <c r="S79" s="78"/>
      <c r="T79" s="78"/>
      <c r="V79" s="30"/>
    </row>
    <row r="80" spans="1:22" ht="12.75">
      <c r="A80" s="324"/>
      <c r="B80" s="34" t="s">
        <v>191</v>
      </c>
      <c r="C80" s="58">
        <v>192</v>
      </c>
      <c r="D80" s="58">
        <v>2389</v>
      </c>
      <c r="E80" s="58">
        <v>46</v>
      </c>
      <c r="F80" s="58">
        <v>1754</v>
      </c>
      <c r="G80" s="58">
        <v>80</v>
      </c>
      <c r="H80" s="58">
        <v>340</v>
      </c>
      <c r="I80" s="58">
        <v>204</v>
      </c>
      <c r="J80" s="58"/>
      <c r="K80" s="58"/>
      <c r="L80" s="58">
        <v>460</v>
      </c>
      <c r="M80" s="59">
        <f t="shared" si="15"/>
        <v>5465</v>
      </c>
      <c r="N80" s="59">
        <v>9163</v>
      </c>
      <c r="O80" s="115">
        <f t="shared" si="16"/>
        <v>0.5964203863363527</v>
      </c>
      <c r="R80" s="78"/>
      <c r="S80" s="78"/>
      <c r="T80" s="78"/>
      <c r="V80" s="30"/>
    </row>
    <row r="81" spans="1:22" ht="22.5">
      <c r="A81" s="324"/>
      <c r="B81" s="34" t="s">
        <v>194</v>
      </c>
      <c r="C81" s="58">
        <v>1</v>
      </c>
      <c r="D81" s="58">
        <v>846</v>
      </c>
      <c r="E81" s="58"/>
      <c r="F81" s="58">
        <v>7523</v>
      </c>
      <c r="G81" s="58"/>
      <c r="H81" s="58">
        <v>1052</v>
      </c>
      <c r="I81" s="58">
        <v>1</v>
      </c>
      <c r="J81" s="58"/>
      <c r="K81" s="58"/>
      <c r="L81" s="58">
        <v>561</v>
      </c>
      <c r="M81" s="59">
        <f t="shared" si="15"/>
        <v>9984</v>
      </c>
      <c r="N81" s="59">
        <v>15048</v>
      </c>
      <c r="O81" s="115">
        <f t="shared" si="16"/>
        <v>0.6634768740031898</v>
      </c>
      <c r="R81" s="78"/>
      <c r="S81" s="78"/>
      <c r="T81" s="78"/>
      <c r="V81" s="30"/>
    </row>
    <row r="82" spans="1:22" ht="12.75">
      <c r="A82" s="324"/>
      <c r="B82" s="34" t="s">
        <v>195</v>
      </c>
      <c r="C82" s="58">
        <v>69</v>
      </c>
      <c r="D82" s="58">
        <v>1045</v>
      </c>
      <c r="E82" s="58">
        <v>10246</v>
      </c>
      <c r="F82" s="58">
        <v>1319</v>
      </c>
      <c r="G82" s="58">
        <v>530</v>
      </c>
      <c r="H82" s="58">
        <v>186</v>
      </c>
      <c r="I82" s="58">
        <v>310</v>
      </c>
      <c r="J82" s="58"/>
      <c r="K82" s="58">
        <v>9802</v>
      </c>
      <c r="L82" s="58">
        <v>494</v>
      </c>
      <c r="M82" s="59">
        <f t="shared" si="15"/>
        <v>24001</v>
      </c>
      <c r="N82" s="59">
        <v>43382</v>
      </c>
      <c r="O82" s="115">
        <f t="shared" si="16"/>
        <v>0.5532478908302982</v>
      </c>
      <c r="R82" s="78"/>
      <c r="S82" s="78"/>
      <c r="T82" s="78"/>
      <c r="V82" s="30"/>
    </row>
    <row r="83" spans="1:22" ht="22.5">
      <c r="A83" s="324"/>
      <c r="B83" s="34" t="s">
        <v>262</v>
      </c>
      <c r="C83" s="58">
        <v>1056</v>
      </c>
      <c r="D83" s="58">
        <v>5906</v>
      </c>
      <c r="E83" s="58">
        <v>1974</v>
      </c>
      <c r="F83" s="58">
        <v>2976</v>
      </c>
      <c r="G83" s="58">
        <v>1209</v>
      </c>
      <c r="H83" s="58">
        <v>994</v>
      </c>
      <c r="I83" s="58">
        <v>8450</v>
      </c>
      <c r="J83" s="58"/>
      <c r="K83" s="58"/>
      <c r="L83" s="58">
        <v>1059</v>
      </c>
      <c r="M83" s="59">
        <f t="shared" si="15"/>
        <v>23624</v>
      </c>
      <c r="N83" s="59">
        <v>44351</v>
      </c>
      <c r="O83" s="115">
        <f t="shared" si="16"/>
        <v>0.5326599174764943</v>
      </c>
      <c r="R83" s="78"/>
      <c r="S83" s="78"/>
      <c r="T83" s="78"/>
      <c r="V83" s="30"/>
    </row>
    <row r="84" spans="1:22" ht="13.5" thickBot="1">
      <c r="A84" s="324"/>
      <c r="B84" s="37" t="s">
        <v>200</v>
      </c>
      <c r="C84" s="71">
        <v>29</v>
      </c>
      <c r="D84" s="71">
        <v>2055</v>
      </c>
      <c r="E84" s="71">
        <v>19</v>
      </c>
      <c r="F84" s="71">
        <v>745</v>
      </c>
      <c r="G84" s="71">
        <v>1408</v>
      </c>
      <c r="H84" s="71">
        <v>154</v>
      </c>
      <c r="I84" s="71">
        <v>428</v>
      </c>
      <c r="J84" s="71"/>
      <c r="K84" s="71"/>
      <c r="L84" s="60">
        <v>561</v>
      </c>
      <c r="M84" s="59">
        <f t="shared" si="15"/>
        <v>5399</v>
      </c>
      <c r="N84" s="61">
        <v>8238</v>
      </c>
      <c r="O84" s="116">
        <f t="shared" si="16"/>
        <v>0.6553775188152464</v>
      </c>
      <c r="R84" s="78"/>
      <c r="S84" s="78"/>
      <c r="T84" s="78"/>
      <c r="V84" s="30"/>
    </row>
    <row r="85" spans="1:22" ht="13.5" thickBot="1">
      <c r="A85" s="324"/>
      <c r="B85" s="273" t="s">
        <v>268</v>
      </c>
      <c r="C85" s="55">
        <f aca="true" t="shared" si="17" ref="C85:N85">SUM(C75:C84)</f>
        <v>6386</v>
      </c>
      <c r="D85" s="55">
        <f t="shared" si="17"/>
        <v>29390</v>
      </c>
      <c r="E85" s="55">
        <f t="shared" si="17"/>
        <v>12793</v>
      </c>
      <c r="F85" s="55">
        <f t="shared" si="17"/>
        <v>23028</v>
      </c>
      <c r="G85" s="55">
        <f t="shared" si="17"/>
        <v>41636</v>
      </c>
      <c r="H85" s="55">
        <f t="shared" si="17"/>
        <v>9271</v>
      </c>
      <c r="I85" s="55">
        <f t="shared" si="17"/>
        <v>19146</v>
      </c>
      <c r="J85" s="55">
        <f t="shared" si="17"/>
        <v>9130</v>
      </c>
      <c r="K85" s="55">
        <f t="shared" si="17"/>
        <v>9810</v>
      </c>
      <c r="L85" s="55">
        <f t="shared" si="17"/>
        <v>6620</v>
      </c>
      <c r="M85" s="55">
        <f t="shared" si="17"/>
        <v>167210</v>
      </c>
      <c r="N85" s="55">
        <f t="shared" si="17"/>
        <v>266705</v>
      </c>
      <c r="O85" s="112">
        <f>M85/N85</f>
        <v>0.6269473763146548</v>
      </c>
      <c r="P85" s="63"/>
      <c r="Q85" s="63"/>
      <c r="R85" s="63"/>
      <c r="S85" s="117"/>
      <c r="T85" s="78"/>
      <c r="V85" s="30"/>
    </row>
    <row r="86" spans="1:21" s="105" customFormat="1" ht="21.75" thickBot="1">
      <c r="A86" s="325"/>
      <c r="B86" s="273" t="s">
        <v>264</v>
      </c>
      <c r="C86" s="112">
        <v>0.022</v>
      </c>
      <c r="D86" s="112">
        <v>0.103</v>
      </c>
      <c r="E86" s="112">
        <v>0.045</v>
      </c>
      <c r="F86" s="112">
        <v>0.081</v>
      </c>
      <c r="G86" s="112">
        <v>0.147</v>
      </c>
      <c r="H86" s="112">
        <v>0.033</v>
      </c>
      <c r="I86" s="112">
        <v>0.067</v>
      </c>
      <c r="J86" s="112">
        <v>0.032</v>
      </c>
      <c r="K86" s="112">
        <v>0.035</v>
      </c>
      <c r="L86" s="112">
        <v>0.023</v>
      </c>
      <c r="M86" s="112">
        <v>0.589</v>
      </c>
      <c r="N86" s="177"/>
      <c r="O86" s="177"/>
      <c r="P86" s="118"/>
      <c r="Q86" s="68"/>
      <c r="R86" s="122"/>
      <c r="S86" s="122"/>
      <c r="T86" s="122"/>
      <c r="U86" s="122"/>
    </row>
    <row r="87" spans="1:20" ht="13.5" thickBot="1">
      <c r="A87" s="332" t="s">
        <v>243</v>
      </c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15"/>
      <c r="Q87" s="15"/>
      <c r="R87" s="15"/>
      <c r="S87" s="15"/>
      <c r="T87" s="15"/>
    </row>
    <row r="88" spans="1:22" ht="32.25" customHeight="1" thickBot="1">
      <c r="A88" s="323" t="s">
        <v>275</v>
      </c>
      <c r="B88" s="274" t="s">
        <v>181</v>
      </c>
      <c r="C88" s="111" t="s">
        <v>72</v>
      </c>
      <c r="D88" s="111" t="s">
        <v>207</v>
      </c>
      <c r="E88" s="111" t="s">
        <v>62</v>
      </c>
      <c r="F88" s="111" t="s">
        <v>205</v>
      </c>
      <c r="G88" s="111" t="s">
        <v>68</v>
      </c>
      <c r="H88" s="77" t="s">
        <v>28</v>
      </c>
      <c r="I88" s="77" t="s">
        <v>27</v>
      </c>
      <c r="J88" s="178" t="s">
        <v>206</v>
      </c>
      <c r="K88" s="111" t="s">
        <v>94</v>
      </c>
      <c r="L88" s="111" t="s">
        <v>217</v>
      </c>
      <c r="M88" s="77" t="s">
        <v>269</v>
      </c>
      <c r="N88" s="77" t="s">
        <v>259</v>
      </c>
      <c r="O88" s="77" t="s">
        <v>253</v>
      </c>
      <c r="R88" s="78"/>
      <c r="S88" s="78"/>
      <c r="T88" s="78"/>
      <c r="V88" s="30"/>
    </row>
    <row r="89" spans="1:22" ht="12.75">
      <c r="A89" s="324"/>
      <c r="B89" s="34" t="s">
        <v>184</v>
      </c>
      <c r="C89" s="58">
        <v>6775</v>
      </c>
      <c r="D89" s="58">
        <v>3496</v>
      </c>
      <c r="E89" s="58">
        <v>2456</v>
      </c>
      <c r="F89" s="58">
        <v>1739</v>
      </c>
      <c r="G89" s="58">
        <v>2266</v>
      </c>
      <c r="H89" s="56">
        <v>56</v>
      </c>
      <c r="I89" s="56">
        <v>2458</v>
      </c>
      <c r="J89" s="56">
        <v>1629</v>
      </c>
      <c r="K89" s="56"/>
      <c r="L89" s="56">
        <v>278</v>
      </c>
      <c r="M89" s="57">
        <f aca="true" t="shared" si="18" ref="M89:M98">SUM(C89:L89)</f>
        <v>21153</v>
      </c>
      <c r="N89" s="57">
        <v>32319</v>
      </c>
      <c r="O89" s="114">
        <f aca="true" t="shared" si="19" ref="O89:O99">M89/N89</f>
        <v>0.6545066369627773</v>
      </c>
      <c r="R89" s="78"/>
      <c r="S89" s="78"/>
      <c r="T89" s="78"/>
      <c r="V89" s="30"/>
    </row>
    <row r="90" spans="1:22" ht="12.75">
      <c r="A90" s="324"/>
      <c r="B90" s="34" t="s">
        <v>185</v>
      </c>
      <c r="C90" s="58"/>
      <c r="D90" s="58">
        <v>99</v>
      </c>
      <c r="E90" s="58">
        <v>10</v>
      </c>
      <c r="F90" s="58">
        <v>5064</v>
      </c>
      <c r="G90" s="58">
        <v>198</v>
      </c>
      <c r="H90" s="58"/>
      <c r="I90" s="58"/>
      <c r="J90" s="58">
        <v>1</v>
      </c>
      <c r="K90" s="58"/>
      <c r="L90" s="58">
        <v>4</v>
      </c>
      <c r="M90" s="59">
        <f t="shared" si="18"/>
        <v>5376</v>
      </c>
      <c r="N90" s="59">
        <v>7331</v>
      </c>
      <c r="O90" s="115">
        <f t="shared" si="19"/>
        <v>0.7333242395307598</v>
      </c>
      <c r="R90" s="78"/>
      <c r="S90" s="78"/>
      <c r="T90" s="78"/>
      <c r="V90" s="30"/>
    </row>
    <row r="91" spans="1:22" ht="12.75">
      <c r="A91" s="324"/>
      <c r="B91" s="34" t="s">
        <v>186</v>
      </c>
      <c r="C91" s="58">
        <v>3310</v>
      </c>
      <c r="D91" s="58">
        <v>2378</v>
      </c>
      <c r="E91" s="58">
        <v>3212</v>
      </c>
      <c r="F91" s="58">
        <v>1476</v>
      </c>
      <c r="G91" s="58">
        <v>2159</v>
      </c>
      <c r="H91" s="58">
        <v>2019</v>
      </c>
      <c r="I91" s="58">
        <v>122</v>
      </c>
      <c r="J91" s="58">
        <v>640</v>
      </c>
      <c r="K91" s="58"/>
      <c r="L91" s="58">
        <v>115</v>
      </c>
      <c r="M91" s="59">
        <f t="shared" si="18"/>
        <v>15431</v>
      </c>
      <c r="N91" s="59">
        <v>21150</v>
      </c>
      <c r="O91" s="115">
        <f t="shared" si="19"/>
        <v>0.7295981087470449</v>
      </c>
      <c r="R91" s="78"/>
      <c r="S91" s="78"/>
      <c r="T91" s="78"/>
      <c r="V91" s="30"/>
    </row>
    <row r="92" spans="1:22" ht="12.75">
      <c r="A92" s="324"/>
      <c r="B92" s="34" t="s">
        <v>187</v>
      </c>
      <c r="C92" s="58">
        <v>718</v>
      </c>
      <c r="D92" s="58">
        <v>628</v>
      </c>
      <c r="E92" s="58">
        <v>400</v>
      </c>
      <c r="F92" s="58">
        <v>1147</v>
      </c>
      <c r="G92" s="58">
        <v>728</v>
      </c>
      <c r="H92" s="58">
        <v>153</v>
      </c>
      <c r="I92" s="58">
        <v>892</v>
      </c>
      <c r="J92" s="58">
        <v>74</v>
      </c>
      <c r="K92" s="58"/>
      <c r="L92" s="58">
        <v>719</v>
      </c>
      <c r="M92" s="59">
        <f t="shared" si="18"/>
        <v>5459</v>
      </c>
      <c r="N92" s="59">
        <v>12607</v>
      </c>
      <c r="O92" s="115">
        <f t="shared" si="19"/>
        <v>0.433013405251051</v>
      </c>
      <c r="R92" s="78"/>
      <c r="S92" s="78"/>
      <c r="T92" s="78"/>
      <c r="V92" s="30"/>
    </row>
    <row r="93" spans="1:22" ht="22.5">
      <c r="A93" s="324"/>
      <c r="B93" s="34" t="s">
        <v>190</v>
      </c>
      <c r="C93" s="58">
        <v>2435</v>
      </c>
      <c r="D93" s="58">
        <v>2597</v>
      </c>
      <c r="E93" s="58">
        <v>1448</v>
      </c>
      <c r="F93" s="58">
        <v>1019</v>
      </c>
      <c r="G93" s="58">
        <v>905</v>
      </c>
      <c r="H93" s="58">
        <v>4</v>
      </c>
      <c r="I93" s="58">
        <v>8</v>
      </c>
      <c r="J93" s="58">
        <v>204</v>
      </c>
      <c r="K93" s="58"/>
      <c r="L93" s="58">
        <v>172</v>
      </c>
      <c r="M93" s="59">
        <f t="shared" si="18"/>
        <v>8792</v>
      </c>
      <c r="N93" s="59">
        <v>16430</v>
      </c>
      <c r="O93" s="115">
        <f t="shared" si="19"/>
        <v>0.5351186853317103</v>
      </c>
      <c r="R93" s="78"/>
      <c r="S93" s="78"/>
      <c r="T93" s="78"/>
      <c r="V93" s="30"/>
    </row>
    <row r="94" spans="1:22" ht="12.75">
      <c r="A94" s="324"/>
      <c r="B94" s="34" t="s">
        <v>191</v>
      </c>
      <c r="C94" s="58">
        <v>2363</v>
      </c>
      <c r="D94" s="58">
        <v>492</v>
      </c>
      <c r="E94" s="58">
        <v>2122</v>
      </c>
      <c r="F94" s="58">
        <v>140</v>
      </c>
      <c r="G94" s="58">
        <v>269</v>
      </c>
      <c r="H94" s="58">
        <v>158</v>
      </c>
      <c r="I94" s="58">
        <v>20</v>
      </c>
      <c r="J94" s="58">
        <v>601</v>
      </c>
      <c r="K94" s="58"/>
      <c r="L94" s="58">
        <v>25</v>
      </c>
      <c r="M94" s="59">
        <f t="shared" si="18"/>
        <v>6190</v>
      </c>
      <c r="N94" s="59">
        <v>11209</v>
      </c>
      <c r="O94" s="115">
        <f t="shared" si="19"/>
        <v>0.5522348113123383</v>
      </c>
      <c r="R94" s="78"/>
      <c r="S94" s="78"/>
      <c r="T94" s="78"/>
      <c r="V94" s="30"/>
    </row>
    <row r="95" spans="1:22" ht="22.5">
      <c r="A95" s="324"/>
      <c r="B95" s="34" t="s">
        <v>194</v>
      </c>
      <c r="C95" s="58">
        <v>759</v>
      </c>
      <c r="D95" s="58"/>
      <c r="E95" s="58">
        <v>7358</v>
      </c>
      <c r="F95" s="58"/>
      <c r="G95" s="58">
        <v>296</v>
      </c>
      <c r="H95" s="58"/>
      <c r="I95" s="58">
        <v>404</v>
      </c>
      <c r="J95" s="58">
        <v>26</v>
      </c>
      <c r="K95" s="58"/>
      <c r="L95" s="58"/>
      <c r="M95" s="59">
        <f t="shared" si="18"/>
        <v>8843</v>
      </c>
      <c r="N95" s="59">
        <v>12500</v>
      </c>
      <c r="O95" s="115">
        <f t="shared" si="19"/>
        <v>0.70744</v>
      </c>
      <c r="R95" s="78"/>
      <c r="S95" s="78"/>
      <c r="T95" s="78"/>
      <c r="V95" s="30"/>
    </row>
    <row r="96" spans="1:22" ht="12.75">
      <c r="A96" s="324"/>
      <c r="B96" s="34" t="s">
        <v>195</v>
      </c>
      <c r="C96" s="58">
        <v>1439</v>
      </c>
      <c r="D96" s="58">
        <v>801</v>
      </c>
      <c r="E96" s="58">
        <v>3195</v>
      </c>
      <c r="F96" s="58">
        <v>407</v>
      </c>
      <c r="G96" s="58">
        <v>302</v>
      </c>
      <c r="H96" s="58">
        <v>10990</v>
      </c>
      <c r="I96" s="58">
        <v>6</v>
      </c>
      <c r="J96" s="58">
        <v>619</v>
      </c>
      <c r="K96" s="58">
        <v>7552</v>
      </c>
      <c r="L96" s="58">
        <v>728</v>
      </c>
      <c r="M96" s="59">
        <f t="shared" si="18"/>
        <v>26039</v>
      </c>
      <c r="N96" s="59">
        <v>39929</v>
      </c>
      <c r="O96" s="115">
        <f t="shared" si="19"/>
        <v>0.6521325352500689</v>
      </c>
      <c r="R96" s="78"/>
      <c r="S96" s="78"/>
      <c r="T96" s="78"/>
      <c r="V96" s="30"/>
    </row>
    <row r="97" spans="1:22" ht="22.5">
      <c r="A97" s="324"/>
      <c r="B97" s="34" t="s">
        <v>262</v>
      </c>
      <c r="C97" s="58">
        <v>4423</v>
      </c>
      <c r="D97" s="58">
        <v>14332</v>
      </c>
      <c r="E97" s="58">
        <v>2037</v>
      </c>
      <c r="F97" s="58">
        <v>1249</v>
      </c>
      <c r="G97" s="58">
        <v>1272</v>
      </c>
      <c r="H97" s="58">
        <v>574</v>
      </c>
      <c r="I97" s="58">
        <v>38</v>
      </c>
      <c r="J97" s="58">
        <v>832</v>
      </c>
      <c r="K97" s="58"/>
      <c r="L97" s="58">
        <v>2220</v>
      </c>
      <c r="M97" s="59">
        <f t="shared" si="18"/>
        <v>26977</v>
      </c>
      <c r="N97" s="59">
        <v>45440</v>
      </c>
      <c r="O97" s="115">
        <f t="shared" si="19"/>
        <v>0.5936839788732394</v>
      </c>
      <c r="R97" s="78"/>
      <c r="S97" s="78"/>
      <c r="T97" s="78"/>
      <c r="V97" s="30"/>
    </row>
    <row r="98" spans="1:22" ht="13.5" thickBot="1">
      <c r="A98" s="324"/>
      <c r="B98" s="37" t="s">
        <v>200</v>
      </c>
      <c r="C98" s="71">
        <v>2930</v>
      </c>
      <c r="D98" s="71">
        <v>456</v>
      </c>
      <c r="E98" s="71">
        <v>574</v>
      </c>
      <c r="F98" s="71">
        <v>727</v>
      </c>
      <c r="G98" s="71">
        <v>450</v>
      </c>
      <c r="H98" s="71">
        <v>73</v>
      </c>
      <c r="I98" s="71">
        <v>41</v>
      </c>
      <c r="J98" s="71">
        <v>357</v>
      </c>
      <c r="K98" s="71"/>
      <c r="L98" s="71">
        <v>92</v>
      </c>
      <c r="M98" s="59">
        <f t="shared" si="18"/>
        <v>5700</v>
      </c>
      <c r="N98" s="72">
        <v>9283</v>
      </c>
      <c r="O98" s="116">
        <f t="shared" si="19"/>
        <v>0.6140256382634924</v>
      </c>
      <c r="R98" s="78"/>
      <c r="S98" s="78"/>
      <c r="T98" s="78"/>
      <c r="V98" s="30"/>
    </row>
    <row r="99" spans="1:22" ht="13.5" thickBot="1">
      <c r="A99" s="324"/>
      <c r="B99" s="273" t="s">
        <v>269</v>
      </c>
      <c r="C99" s="55">
        <f aca="true" t="shared" si="20" ref="C99:N99">SUM(C89:C98)</f>
        <v>25152</v>
      </c>
      <c r="D99" s="55">
        <f t="shared" si="20"/>
        <v>25279</v>
      </c>
      <c r="E99" s="55">
        <f t="shared" si="20"/>
        <v>22812</v>
      </c>
      <c r="F99" s="55">
        <f t="shared" si="20"/>
        <v>12968</v>
      </c>
      <c r="G99" s="55">
        <f t="shared" si="20"/>
        <v>8845</v>
      </c>
      <c r="H99" s="55">
        <f t="shared" si="20"/>
        <v>14027</v>
      </c>
      <c r="I99" s="55">
        <f t="shared" si="20"/>
        <v>3989</v>
      </c>
      <c r="J99" s="55">
        <f t="shared" si="20"/>
        <v>4983</v>
      </c>
      <c r="K99" s="55">
        <f t="shared" si="20"/>
        <v>7552</v>
      </c>
      <c r="L99" s="55">
        <f t="shared" si="20"/>
        <v>4353</v>
      </c>
      <c r="M99" s="55">
        <f t="shared" si="20"/>
        <v>129960</v>
      </c>
      <c r="N99" s="55">
        <f t="shared" si="20"/>
        <v>208198</v>
      </c>
      <c r="O99" s="112">
        <f t="shared" si="19"/>
        <v>0.624213489082508</v>
      </c>
      <c r="R99" s="78"/>
      <c r="S99" s="78"/>
      <c r="T99" s="78"/>
      <c r="V99" s="30"/>
    </row>
    <row r="100" spans="1:21" s="105" customFormat="1" ht="21.75" thickBot="1">
      <c r="A100" s="325"/>
      <c r="B100" s="273" t="s">
        <v>264</v>
      </c>
      <c r="C100" s="112">
        <v>0.111</v>
      </c>
      <c r="D100" s="112">
        <v>0.112</v>
      </c>
      <c r="E100" s="112">
        <v>0.101</v>
      </c>
      <c r="F100" s="112">
        <v>0.057</v>
      </c>
      <c r="G100" s="112">
        <v>0.039</v>
      </c>
      <c r="H100" s="112">
        <v>0.062</v>
      </c>
      <c r="I100" s="112">
        <v>0.018</v>
      </c>
      <c r="J100" s="112">
        <v>0.022</v>
      </c>
      <c r="K100" s="112">
        <v>0.033</v>
      </c>
      <c r="L100" s="112">
        <v>0.019</v>
      </c>
      <c r="M100" s="112">
        <v>0.576</v>
      </c>
      <c r="N100" s="112">
        <v>0.922</v>
      </c>
      <c r="O100" s="177"/>
      <c r="P100" s="118"/>
      <c r="Q100" s="68"/>
      <c r="R100" s="122"/>
      <c r="S100" s="122"/>
      <c r="T100" s="122"/>
      <c r="U100" s="122"/>
    </row>
    <row r="101" spans="1:20" ht="13.5" thickBot="1">
      <c r="A101" s="332" t="s">
        <v>244</v>
      </c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15"/>
      <c r="Q101" s="15"/>
      <c r="R101" s="15"/>
      <c r="S101" s="15"/>
      <c r="T101" s="15"/>
    </row>
    <row r="102" spans="1:22" ht="32.25" customHeight="1" thickBot="1">
      <c r="A102" s="323" t="s">
        <v>275</v>
      </c>
      <c r="B102" s="274" t="s">
        <v>181</v>
      </c>
      <c r="C102" s="111" t="s">
        <v>72</v>
      </c>
      <c r="D102" s="111" t="s">
        <v>62</v>
      </c>
      <c r="E102" s="111" t="s">
        <v>207</v>
      </c>
      <c r="F102" s="111" t="s">
        <v>205</v>
      </c>
      <c r="G102" s="77" t="s">
        <v>28</v>
      </c>
      <c r="H102" s="180" t="s">
        <v>209</v>
      </c>
      <c r="I102" s="111" t="s">
        <v>68</v>
      </c>
      <c r="J102" s="77" t="s">
        <v>26</v>
      </c>
      <c r="K102" s="77" t="s">
        <v>206</v>
      </c>
      <c r="L102" s="77" t="s">
        <v>217</v>
      </c>
      <c r="M102" s="77" t="s">
        <v>270</v>
      </c>
      <c r="N102" s="77" t="s">
        <v>259</v>
      </c>
      <c r="O102" s="77" t="s">
        <v>254</v>
      </c>
      <c r="R102" s="78"/>
      <c r="S102" s="78"/>
      <c r="T102" s="78"/>
      <c r="V102" s="30"/>
    </row>
    <row r="103" spans="1:22" ht="12.75">
      <c r="A103" s="324"/>
      <c r="B103" s="34" t="s">
        <v>184</v>
      </c>
      <c r="C103" s="56">
        <v>4972</v>
      </c>
      <c r="D103" s="56">
        <v>1044</v>
      </c>
      <c r="E103" s="56">
        <v>5494</v>
      </c>
      <c r="F103" s="56">
        <v>2209</v>
      </c>
      <c r="G103" s="56">
        <v>2</v>
      </c>
      <c r="H103" s="56">
        <v>2142</v>
      </c>
      <c r="I103" s="56">
        <v>915</v>
      </c>
      <c r="J103" s="56">
        <v>392</v>
      </c>
      <c r="K103" s="56">
        <v>974</v>
      </c>
      <c r="L103" s="56">
        <v>247</v>
      </c>
      <c r="M103" s="57">
        <f aca="true" t="shared" si="21" ref="M103:M112">SUM(C103:L103)</f>
        <v>18391</v>
      </c>
      <c r="N103" s="57">
        <v>28851</v>
      </c>
      <c r="O103" s="114">
        <f aca="true" t="shared" si="22" ref="O103:O113">M103/N103</f>
        <v>0.637447575473987</v>
      </c>
      <c r="R103" s="78"/>
      <c r="S103" s="78"/>
      <c r="T103" s="78"/>
      <c r="V103" s="30"/>
    </row>
    <row r="104" spans="1:22" ht="12.75">
      <c r="A104" s="324"/>
      <c r="B104" s="34" t="s">
        <v>185</v>
      </c>
      <c r="C104" s="58">
        <v>5</v>
      </c>
      <c r="D104" s="58">
        <v>4</v>
      </c>
      <c r="E104" s="58">
        <v>69</v>
      </c>
      <c r="F104" s="58">
        <v>4453</v>
      </c>
      <c r="G104" s="58"/>
      <c r="H104" s="58"/>
      <c r="I104" s="58">
        <v>103</v>
      </c>
      <c r="J104" s="58"/>
      <c r="K104" s="58">
        <v>2</v>
      </c>
      <c r="L104" s="58"/>
      <c r="M104" s="59">
        <f t="shared" si="21"/>
        <v>4636</v>
      </c>
      <c r="N104" s="59">
        <v>6796</v>
      </c>
      <c r="O104" s="115">
        <f t="shared" si="22"/>
        <v>0.6821659799882284</v>
      </c>
      <c r="R104" s="78"/>
      <c r="S104" s="78"/>
      <c r="T104" s="78"/>
      <c r="V104" s="30"/>
    </row>
    <row r="105" spans="1:22" ht="12.75">
      <c r="A105" s="324"/>
      <c r="B105" s="34" t="s">
        <v>186</v>
      </c>
      <c r="C105" s="58">
        <v>3022</v>
      </c>
      <c r="D105" s="58">
        <v>3620</v>
      </c>
      <c r="E105" s="58">
        <v>4268</v>
      </c>
      <c r="F105" s="58">
        <v>1705</v>
      </c>
      <c r="G105" s="58">
        <v>1</v>
      </c>
      <c r="H105" s="58">
        <v>120</v>
      </c>
      <c r="I105" s="58">
        <v>1411</v>
      </c>
      <c r="J105" s="58">
        <v>109</v>
      </c>
      <c r="K105" s="58">
        <v>649</v>
      </c>
      <c r="L105" s="58">
        <v>190</v>
      </c>
      <c r="M105" s="59">
        <f t="shared" si="21"/>
        <v>15095</v>
      </c>
      <c r="N105" s="59">
        <v>25664</v>
      </c>
      <c r="O105" s="115">
        <f t="shared" si="22"/>
        <v>0.5881779925187033</v>
      </c>
      <c r="R105" s="78"/>
      <c r="S105" s="78"/>
      <c r="T105" s="78"/>
      <c r="V105" s="30"/>
    </row>
    <row r="106" spans="1:22" ht="12.75">
      <c r="A106" s="324"/>
      <c r="B106" s="34" t="s">
        <v>187</v>
      </c>
      <c r="C106" s="58">
        <v>524</v>
      </c>
      <c r="D106" s="58">
        <v>296</v>
      </c>
      <c r="E106" s="58">
        <v>761</v>
      </c>
      <c r="F106" s="58">
        <v>1218</v>
      </c>
      <c r="G106" s="58">
        <v>75</v>
      </c>
      <c r="H106" s="58">
        <v>323</v>
      </c>
      <c r="I106" s="58">
        <v>244</v>
      </c>
      <c r="J106" s="58">
        <v>6</v>
      </c>
      <c r="K106" s="58">
        <v>104</v>
      </c>
      <c r="L106" s="58">
        <v>242</v>
      </c>
      <c r="M106" s="59">
        <f t="shared" si="21"/>
        <v>3793</v>
      </c>
      <c r="N106" s="59">
        <v>11851</v>
      </c>
      <c r="O106" s="115">
        <f t="shared" si="22"/>
        <v>0.3200573791241245</v>
      </c>
      <c r="R106" s="78"/>
      <c r="S106" s="78"/>
      <c r="T106" s="78"/>
      <c r="V106" s="30"/>
    </row>
    <row r="107" spans="1:22" ht="22.5">
      <c r="A107" s="324"/>
      <c r="B107" s="34" t="s">
        <v>190</v>
      </c>
      <c r="C107" s="58">
        <v>2010</v>
      </c>
      <c r="D107" s="58">
        <v>738</v>
      </c>
      <c r="E107" s="58">
        <v>3832</v>
      </c>
      <c r="F107" s="58">
        <v>736</v>
      </c>
      <c r="G107" s="58">
        <v>107</v>
      </c>
      <c r="H107" s="58">
        <v>90</v>
      </c>
      <c r="I107" s="58">
        <v>553</v>
      </c>
      <c r="J107" s="58">
        <v>21</v>
      </c>
      <c r="K107" s="58">
        <v>255</v>
      </c>
      <c r="L107" s="58">
        <v>215</v>
      </c>
      <c r="M107" s="59">
        <f t="shared" si="21"/>
        <v>8557</v>
      </c>
      <c r="N107" s="59">
        <v>14114</v>
      </c>
      <c r="O107" s="115">
        <f t="shared" si="22"/>
        <v>0.6062774550092107</v>
      </c>
      <c r="R107" s="78"/>
      <c r="S107" s="78"/>
      <c r="T107" s="78"/>
      <c r="V107" s="30"/>
    </row>
    <row r="108" spans="1:22" ht="12.75">
      <c r="A108" s="324"/>
      <c r="B108" s="34" t="s">
        <v>191</v>
      </c>
      <c r="C108" s="58">
        <v>865</v>
      </c>
      <c r="D108" s="58">
        <v>1441</v>
      </c>
      <c r="E108" s="58">
        <v>663</v>
      </c>
      <c r="F108" s="58">
        <v>34</v>
      </c>
      <c r="G108" s="58">
        <v>82</v>
      </c>
      <c r="H108" s="58">
        <v>257</v>
      </c>
      <c r="I108" s="58">
        <v>161</v>
      </c>
      <c r="J108" s="58">
        <v>1022</v>
      </c>
      <c r="K108" s="58">
        <v>497</v>
      </c>
      <c r="L108" s="58">
        <v>70</v>
      </c>
      <c r="M108" s="59">
        <f t="shared" si="21"/>
        <v>5092</v>
      </c>
      <c r="N108" s="59">
        <v>9445</v>
      </c>
      <c r="O108" s="115">
        <f t="shared" si="22"/>
        <v>0.5391212281630492</v>
      </c>
      <c r="R108" s="78"/>
      <c r="S108" s="78"/>
      <c r="T108" s="78"/>
      <c r="V108" s="30"/>
    </row>
    <row r="109" spans="1:22" ht="22.5">
      <c r="A109" s="324"/>
      <c r="B109" s="34" t="s">
        <v>194</v>
      </c>
      <c r="C109" s="58">
        <v>988</v>
      </c>
      <c r="D109" s="58">
        <v>6992</v>
      </c>
      <c r="E109" s="58"/>
      <c r="F109" s="58"/>
      <c r="G109" s="58">
        <v>196</v>
      </c>
      <c r="H109" s="58"/>
      <c r="I109" s="58">
        <v>1010</v>
      </c>
      <c r="J109" s="58">
        <v>1552</v>
      </c>
      <c r="K109" s="58">
        <v>1</v>
      </c>
      <c r="L109" s="58"/>
      <c r="M109" s="59">
        <f t="shared" si="21"/>
        <v>10739</v>
      </c>
      <c r="N109" s="59">
        <v>12574</v>
      </c>
      <c r="O109" s="115">
        <f t="shared" si="22"/>
        <v>0.8540639414665182</v>
      </c>
      <c r="R109" s="78"/>
      <c r="S109" s="78"/>
      <c r="T109" s="78"/>
      <c r="V109" s="30"/>
    </row>
    <row r="110" spans="1:22" ht="12.75">
      <c r="A110" s="324"/>
      <c r="B110" s="34" t="s">
        <v>195</v>
      </c>
      <c r="C110" s="58">
        <v>2437</v>
      </c>
      <c r="D110" s="58">
        <v>1652</v>
      </c>
      <c r="E110" s="58">
        <v>655</v>
      </c>
      <c r="F110" s="58">
        <v>534</v>
      </c>
      <c r="G110" s="58">
        <v>9373</v>
      </c>
      <c r="H110" s="58">
        <v>150</v>
      </c>
      <c r="I110" s="58">
        <v>1821</v>
      </c>
      <c r="J110" s="58">
        <v>13</v>
      </c>
      <c r="K110" s="58">
        <v>551</v>
      </c>
      <c r="L110" s="58">
        <v>619</v>
      </c>
      <c r="M110" s="59">
        <f t="shared" si="21"/>
        <v>17805</v>
      </c>
      <c r="N110" s="59">
        <v>35878</v>
      </c>
      <c r="O110" s="115">
        <f t="shared" si="22"/>
        <v>0.49626512068677187</v>
      </c>
      <c r="R110" s="78"/>
      <c r="S110" s="78"/>
      <c r="T110" s="78"/>
      <c r="V110" s="30"/>
    </row>
    <row r="111" spans="1:22" ht="22.5">
      <c r="A111" s="324"/>
      <c r="B111" s="34" t="s">
        <v>262</v>
      </c>
      <c r="C111" s="58">
        <v>3089</v>
      </c>
      <c r="D111" s="58">
        <v>2526</v>
      </c>
      <c r="E111" s="58">
        <v>6401</v>
      </c>
      <c r="F111" s="58">
        <v>1617</v>
      </c>
      <c r="G111" s="58">
        <v>150</v>
      </c>
      <c r="H111" s="58">
        <v>1366</v>
      </c>
      <c r="I111" s="58">
        <v>474</v>
      </c>
      <c r="J111" s="58">
        <v>2669</v>
      </c>
      <c r="K111" s="58">
        <v>1416</v>
      </c>
      <c r="L111" s="58">
        <v>18936</v>
      </c>
      <c r="M111" s="59">
        <f t="shared" si="21"/>
        <v>38644</v>
      </c>
      <c r="N111" s="59">
        <v>54234</v>
      </c>
      <c r="O111" s="115">
        <f t="shared" si="22"/>
        <v>0.7125419478555888</v>
      </c>
      <c r="R111" s="78"/>
      <c r="S111" s="78"/>
      <c r="T111" s="78"/>
      <c r="V111" s="30"/>
    </row>
    <row r="112" spans="1:22" ht="13.5" thickBot="1">
      <c r="A112" s="324"/>
      <c r="B112" s="37" t="s">
        <v>200</v>
      </c>
      <c r="C112" s="71">
        <v>1021</v>
      </c>
      <c r="D112" s="71">
        <v>324</v>
      </c>
      <c r="E112" s="71">
        <v>584</v>
      </c>
      <c r="F112" s="71">
        <v>344</v>
      </c>
      <c r="G112" s="71"/>
      <c r="H112" s="71">
        <v>294</v>
      </c>
      <c r="I112" s="71">
        <v>447</v>
      </c>
      <c r="J112" s="71">
        <v>47</v>
      </c>
      <c r="K112" s="71">
        <v>458</v>
      </c>
      <c r="L112" s="71">
        <v>280</v>
      </c>
      <c r="M112" s="59">
        <f t="shared" si="21"/>
        <v>3799</v>
      </c>
      <c r="N112" s="72">
        <v>6735</v>
      </c>
      <c r="O112" s="116">
        <f t="shared" si="22"/>
        <v>0.5640682999257609</v>
      </c>
      <c r="R112" s="78"/>
      <c r="S112" s="78"/>
      <c r="T112" s="78"/>
      <c r="V112" s="30"/>
    </row>
    <row r="113" spans="1:22" ht="13.5" thickBot="1">
      <c r="A113" s="324"/>
      <c r="B113" s="273" t="s">
        <v>270</v>
      </c>
      <c r="C113" s="55">
        <f aca="true" t="shared" si="23" ref="C113:N113">SUM(C103:C112)</f>
        <v>18933</v>
      </c>
      <c r="D113" s="55">
        <f t="shared" si="23"/>
        <v>18637</v>
      </c>
      <c r="E113" s="55">
        <f t="shared" si="23"/>
        <v>22727</v>
      </c>
      <c r="F113" s="55">
        <f t="shared" si="23"/>
        <v>12850</v>
      </c>
      <c r="G113" s="55">
        <f t="shared" si="23"/>
        <v>9986</v>
      </c>
      <c r="H113" s="55">
        <f t="shared" si="23"/>
        <v>4742</v>
      </c>
      <c r="I113" s="55">
        <f t="shared" si="23"/>
        <v>7139</v>
      </c>
      <c r="J113" s="55">
        <f t="shared" si="23"/>
        <v>5831</v>
      </c>
      <c r="K113" s="55">
        <f t="shared" si="23"/>
        <v>4907</v>
      </c>
      <c r="L113" s="55">
        <f t="shared" si="23"/>
        <v>20799</v>
      </c>
      <c r="M113" s="55">
        <f t="shared" si="23"/>
        <v>126551</v>
      </c>
      <c r="N113" s="55">
        <f t="shared" si="23"/>
        <v>206142</v>
      </c>
      <c r="O113" s="119">
        <f t="shared" si="22"/>
        <v>0.6139020675068642</v>
      </c>
      <c r="R113" s="78"/>
      <c r="S113" s="78"/>
      <c r="T113" s="78"/>
      <c r="V113" s="30"/>
    </row>
    <row r="114" spans="1:21" s="105" customFormat="1" ht="21.75" thickBot="1">
      <c r="A114" s="325"/>
      <c r="B114" s="273" t="s">
        <v>264</v>
      </c>
      <c r="C114" s="112">
        <v>0.087</v>
      </c>
      <c r="D114" s="112">
        <v>0.085</v>
      </c>
      <c r="E114" s="112">
        <v>0.104</v>
      </c>
      <c r="F114" s="112">
        <v>0.059</v>
      </c>
      <c r="G114" s="112">
        <v>0.046</v>
      </c>
      <c r="H114" s="112">
        <v>0.022</v>
      </c>
      <c r="I114" s="112">
        <v>0.033</v>
      </c>
      <c r="J114" s="112">
        <v>0.027</v>
      </c>
      <c r="K114" s="112">
        <v>0.022</v>
      </c>
      <c r="L114" s="112">
        <v>0.095</v>
      </c>
      <c r="M114" s="112">
        <v>0.578</v>
      </c>
      <c r="N114" s="112">
        <v>0.942</v>
      </c>
      <c r="O114" s="179"/>
      <c r="P114" s="122"/>
      <c r="Q114" s="122"/>
      <c r="R114" s="122"/>
      <c r="S114" s="122"/>
      <c r="T114" s="122"/>
      <c r="U114" s="122"/>
    </row>
    <row r="115" spans="1:20" ht="13.5" thickBot="1">
      <c r="A115" s="332" t="s">
        <v>245</v>
      </c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15"/>
      <c r="Q115" s="15"/>
      <c r="R115" s="15"/>
      <c r="S115" s="15"/>
      <c r="T115" s="15"/>
    </row>
    <row r="116" spans="1:20" ht="32.25" customHeight="1" thickBot="1">
      <c r="A116" s="323" t="s">
        <v>275</v>
      </c>
      <c r="B116" s="274" t="s">
        <v>181</v>
      </c>
      <c r="C116" s="123" t="s">
        <v>205</v>
      </c>
      <c r="D116" s="123" t="s">
        <v>72</v>
      </c>
      <c r="E116" s="123" t="s">
        <v>62</v>
      </c>
      <c r="F116" s="123" t="s">
        <v>207</v>
      </c>
      <c r="G116" s="124" t="s">
        <v>28</v>
      </c>
      <c r="H116" s="111" t="s">
        <v>68</v>
      </c>
      <c r="I116" s="83" t="s">
        <v>94</v>
      </c>
      <c r="J116" s="83" t="s">
        <v>213</v>
      </c>
      <c r="K116" s="83" t="s">
        <v>52</v>
      </c>
      <c r="L116" s="77" t="s">
        <v>211</v>
      </c>
      <c r="M116" s="124" t="s">
        <v>271</v>
      </c>
      <c r="N116" s="77" t="s">
        <v>259</v>
      </c>
      <c r="O116" s="124" t="s">
        <v>255</v>
      </c>
      <c r="P116" s="104"/>
      <c r="R116" s="78"/>
      <c r="S116" s="78"/>
      <c r="T116" s="78"/>
    </row>
    <row r="117" spans="1:20" ht="12.75">
      <c r="A117" s="324"/>
      <c r="B117" s="34" t="s">
        <v>184</v>
      </c>
      <c r="C117" s="58">
        <v>2295</v>
      </c>
      <c r="D117" s="58">
        <v>5201</v>
      </c>
      <c r="E117" s="58">
        <v>1557</v>
      </c>
      <c r="F117" s="58">
        <v>6796</v>
      </c>
      <c r="G117" s="58">
        <v>1</v>
      </c>
      <c r="H117" s="56">
        <v>1616</v>
      </c>
      <c r="I117" s="56"/>
      <c r="J117" s="56">
        <v>538</v>
      </c>
      <c r="K117" s="56">
        <v>1169</v>
      </c>
      <c r="L117" s="56">
        <v>340</v>
      </c>
      <c r="M117" s="59">
        <f aca="true" t="shared" si="24" ref="M117:M123">SUM(C117:L117)</f>
        <v>19513</v>
      </c>
      <c r="N117" s="59">
        <v>36889</v>
      </c>
      <c r="O117" s="115">
        <f aca="true" t="shared" si="25" ref="O117:O127">M117/N117</f>
        <v>0.5289652742009813</v>
      </c>
      <c r="R117" s="78"/>
      <c r="S117" s="78"/>
      <c r="T117" s="78"/>
    </row>
    <row r="118" spans="1:20" ht="12.75">
      <c r="A118" s="324"/>
      <c r="B118" s="34" t="s">
        <v>185</v>
      </c>
      <c r="C118" s="58">
        <v>4029</v>
      </c>
      <c r="D118" s="58"/>
      <c r="E118" s="58">
        <v>17</v>
      </c>
      <c r="F118" s="58">
        <v>11</v>
      </c>
      <c r="G118" s="58"/>
      <c r="H118" s="58">
        <v>151</v>
      </c>
      <c r="I118" s="58"/>
      <c r="J118" s="58"/>
      <c r="K118" s="58">
        <v>22</v>
      </c>
      <c r="L118" s="58">
        <v>21</v>
      </c>
      <c r="M118" s="59">
        <f t="shared" si="24"/>
        <v>4251</v>
      </c>
      <c r="N118" s="59">
        <v>7012</v>
      </c>
      <c r="O118" s="115">
        <f t="shared" si="25"/>
        <v>0.6062464346833999</v>
      </c>
      <c r="R118" s="78"/>
      <c r="S118" s="78"/>
      <c r="T118" s="78"/>
    </row>
    <row r="119" spans="1:20" ht="12.75">
      <c r="A119" s="324"/>
      <c r="B119" s="34" t="s">
        <v>186</v>
      </c>
      <c r="C119" s="58">
        <v>2078</v>
      </c>
      <c r="D119" s="58">
        <v>2249</v>
      </c>
      <c r="E119" s="58">
        <v>2999</v>
      </c>
      <c r="F119" s="58">
        <v>3025</v>
      </c>
      <c r="G119" s="58">
        <v>1214</v>
      </c>
      <c r="H119" s="58">
        <v>2531</v>
      </c>
      <c r="I119" s="58"/>
      <c r="J119" s="58">
        <v>2685</v>
      </c>
      <c r="K119" s="58">
        <v>288</v>
      </c>
      <c r="L119" s="58">
        <v>259</v>
      </c>
      <c r="M119" s="59">
        <f t="shared" si="24"/>
        <v>17328</v>
      </c>
      <c r="N119" s="59">
        <v>23973</v>
      </c>
      <c r="O119" s="115">
        <f t="shared" si="25"/>
        <v>0.7228131648104117</v>
      </c>
      <c r="R119" s="78"/>
      <c r="S119" s="78"/>
      <c r="T119" s="78"/>
    </row>
    <row r="120" spans="1:20" ht="12.75">
      <c r="A120" s="324"/>
      <c r="B120" s="34" t="s">
        <v>187</v>
      </c>
      <c r="C120" s="58">
        <v>793</v>
      </c>
      <c r="D120" s="58">
        <v>599</v>
      </c>
      <c r="E120" s="58">
        <v>294</v>
      </c>
      <c r="F120" s="58">
        <v>790</v>
      </c>
      <c r="G120" s="58">
        <v>32</v>
      </c>
      <c r="H120" s="58">
        <v>362</v>
      </c>
      <c r="I120" s="58">
        <v>7</v>
      </c>
      <c r="J120" s="58">
        <v>105</v>
      </c>
      <c r="K120" s="58">
        <v>839</v>
      </c>
      <c r="L120" s="58">
        <v>555</v>
      </c>
      <c r="M120" s="59">
        <f t="shared" si="24"/>
        <v>4376</v>
      </c>
      <c r="N120" s="59">
        <v>10140</v>
      </c>
      <c r="O120" s="115">
        <f t="shared" si="25"/>
        <v>0.43155818540433927</v>
      </c>
      <c r="R120" s="78"/>
      <c r="S120" s="78"/>
      <c r="T120" s="78"/>
    </row>
    <row r="121" spans="1:20" ht="22.5">
      <c r="A121" s="324"/>
      <c r="B121" s="34" t="s">
        <v>190</v>
      </c>
      <c r="C121" s="58">
        <v>1483</v>
      </c>
      <c r="D121" s="58">
        <v>1785</v>
      </c>
      <c r="E121" s="58">
        <v>952</v>
      </c>
      <c r="F121" s="58">
        <v>4809</v>
      </c>
      <c r="G121" s="58">
        <v>92</v>
      </c>
      <c r="H121" s="58">
        <v>767</v>
      </c>
      <c r="J121" s="30">
        <v>1844</v>
      </c>
      <c r="K121" s="30">
        <v>331</v>
      </c>
      <c r="L121" s="58">
        <v>177</v>
      </c>
      <c r="M121" s="59">
        <f t="shared" si="24"/>
        <v>12240</v>
      </c>
      <c r="N121" s="59">
        <v>18553</v>
      </c>
      <c r="O121" s="115">
        <f t="shared" si="25"/>
        <v>0.6597315797984153</v>
      </c>
      <c r="R121" s="78"/>
      <c r="S121" s="78"/>
      <c r="T121" s="78"/>
    </row>
    <row r="122" spans="1:20" ht="12.75">
      <c r="A122" s="324"/>
      <c r="B122" s="34" t="s">
        <v>191</v>
      </c>
      <c r="C122" s="58">
        <v>55</v>
      </c>
      <c r="D122" s="58">
        <v>1425</v>
      </c>
      <c r="E122" s="58">
        <v>2511</v>
      </c>
      <c r="F122" s="58">
        <v>208</v>
      </c>
      <c r="G122" s="58">
        <v>306</v>
      </c>
      <c r="H122" s="58">
        <v>282</v>
      </c>
      <c r="I122" s="58"/>
      <c r="J122" s="58">
        <v>4</v>
      </c>
      <c r="K122" s="58">
        <v>376</v>
      </c>
      <c r="L122" s="58">
        <v>52</v>
      </c>
      <c r="M122" s="59">
        <f t="shared" si="24"/>
        <v>5219</v>
      </c>
      <c r="N122" s="59">
        <v>10015</v>
      </c>
      <c r="O122" s="115">
        <f t="shared" si="25"/>
        <v>0.5211183225162257</v>
      </c>
      <c r="R122" s="78"/>
      <c r="S122" s="78"/>
      <c r="T122" s="78"/>
    </row>
    <row r="123" spans="1:20" ht="22.5">
      <c r="A123" s="324"/>
      <c r="B123" s="34" t="s">
        <v>194</v>
      </c>
      <c r="C123" s="58"/>
      <c r="D123" s="58">
        <v>445</v>
      </c>
      <c r="E123" s="58">
        <v>11503</v>
      </c>
      <c r="F123" s="58"/>
      <c r="G123" s="58">
        <v>220</v>
      </c>
      <c r="H123" s="58">
        <v>1081</v>
      </c>
      <c r="I123" s="58"/>
      <c r="J123" s="58"/>
      <c r="K123" s="58"/>
      <c r="L123" s="58">
        <v>3</v>
      </c>
      <c r="M123" s="59">
        <f t="shared" si="24"/>
        <v>13252</v>
      </c>
      <c r="N123" s="59">
        <v>19998</v>
      </c>
      <c r="O123" s="115">
        <f t="shared" si="25"/>
        <v>0.6626662666266626</v>
      </c>
      <c r="R123" s="78"/>
      <c r="S123" s="78"/>
      <c r="T123" s="78"/>
    </row>
    <row r="124" spans="1:20" ht="12.75">
      <c r="A124" s="324"/>
      <c r="B124" s="34" t="s">
        <v>195</v>
      </c>
      <c r="C124" s="58">
        <v>442</v>
      </c>
      <c r="D124" s="58">
        <v>2132</v>
      </c>
      <c r="E124" s="58">
        <v>2116</v>
      </c>
      <c r="F124" s="58">
        <v>576</v>
      </c>
      <c r="G124" s="58">
        <v>10299</v>
      </c>
      <c r="H124" s="58">
        <v>2499</v>
      </c>
      <c r="I124" s="58">
        <v>7493</v>
      </c>
      <c r="J124" s="58">
        <v>84</v>
      </c>
      <c r="K124" s="58">
        <v>80</v>
      </c>
      <c r="L124" s="58">
        <v>833</v>
      </c>
      <c r="M124" s="59">
        <f>SUM(C124:L124)</f>
        <v>26554</v>
      </c>
      <c r="N124" s="59">
        <v>42829</v>
      </c>
      <c r="O124" s="115">
        <f t="shared" si="25"/>
        <v>0.6200004669733125</v>
      </c>
      <c r="R124" s="78"/>
      <c r="S124" s="78"/>
      <c r="T124" s="78"/>
    </row>
    <row r="125" spans="1:20" ht="22.5">
      <c r="A125" s="324"/>
      <c r="B125" s="34" t="s">
        <v>262</v>
      </c>
      <c r="C125" s="58">
        <v>1354</v>
      </c>
      <c r="D125" s="58">
        <v>2917</v>
      </c>
      <c r="E125" s="58">
        <v>2165</v>
      </c>
      <c r="F125" s="58">
        <v>7272</v>
      </c>
      <c r="G125" s="58">
        <v>1005</v>
      </c>
      <c r="H125" s="58">
        <v>130</v>
      </c>
      <c r="I125" s="58"/>
      <c r="J125" s="58">
        <v>119</v>
      </c>
      <c r="K125" s="58">
        <v>2518</v>
      </c>
      <c r="L125" s="58">
        <v>2134</v>
      </c>
      <c r="M125" s="59">
        <f>SUM(C125:L125)</f>
        <v>19614</v>
      </c>
      <c r="N125" s="59">
        <v>37142</v>
      </c>
      <c r="O125" s="115">
        <f t="shared" si="25"/>
        <v>0.5280814172634754</v>
      </c>
      <c r="R125" s="78"/>
      <c r="S125" s="78"/>
      <c r="T125" s="78"/>
    </row>
    <row r="126" spans="1:20" ht="13.5" thickBot="1">
      <c r="A126" s="324"/>
      <c r="B126" s="37" t="s">
        <v>200</v>
      </c>
      <c r="C126" s="71">
        <v>700</v>
      </c>
      <c r="D126" s="71">
        <v>3281</v>
      </c>
      <c r="E126" s="71">
        <v>902</v>
      </c>
      <c r="F126" s="71">
        <v>672</v>
      </c>
      <c r="H126" s="71">
        <v>1174</v>
      </c>
      <c r="J126" s="30">
        <v>651</v>
      </c>
      <c r="K126" s="30">
        <v>32</v>
      </c>
      <c r="L126" s="71">
        <v>246</v>
      </c>
      <c r="M126" s="59">
        <f>SUM(C126:L126)</f>
        <v>7658</v>
      </c>
      <c r="N126" s="72">
        <v>10926</v>
      </c>
      <c r="O126" s="116">
        <f t="shared" si="25"/>
        <v>0.7008969430715724</v>
      </c>
      <c r="R126" s="78"/>
      <c r="S126" s="78"/>
      <c r="T126" s="78"/>
    </row>
    <row r="127" spans="1:20" ht="13.5" thickBot="1">
      <c r="A127" s="324"/>
      <c r="B127" s="274" t="s">
        <v>271</v>
      </c>
      <c r="C127" s="55">
        <f aca="true" t="shared" si="26" ref="C127:N127">SUM(C117:C126)</f>
        <v>13229</v>
      </c>
      <c r="D127" s="55">
        <f t="shared" si="26"/>
        <v>20034</v>
      </c>
      <c r="E127" s="55">
        <f t="shared" si="26"/>
        <v>25016</v>
      </c>
      <c r="F127" s="55">
        <f t="shared" si="26"/>
        <v>24159</v>
      </c>
      <c r="G127" s="55">
        <f t="shared" si="26"/>
        <v>13169</v>
      </c>
      <c r="H127" s="55">
        <f t="shared" si="26"/>
        <v>10593</v>
      </c>
      <c r="I127" s="55">
        <f t="shared" si="26"/>
        <v>7500</v>
      </c>
      <c r="J127" s="55">
        <f t="shared" si="26"/>
        <v>6030</v>
      </c>
      <c r="K127" s="55">
        <f t="shared" si="26"/>
        <v>5655</v>
      </c>
      <c r="L127" s="55">
        <f t="shared" si="26"/>
        <v>4620</v>
      </c>
      <c r="M127" s="55">
        <f t="shared" si="26"/>
        <v>130005</v>
      </c>
      <c r="N127" s="55">
        <f t="shared" si="26"/>
        <v>217477</v>
      </c>
      <c r="O127" s="119">
        <f t="shared" si="25"/>
        <v>0.5977873522257526</v>
      </c>
      <c r="R127" s="78"/>
      <c r="S127" s="78"/>
      <c r="T127" s="78"/>
    </row>
    <row r="128" spans="1:20" ht="21.75" thickBot="1">
      <c r="A128" s="325"/>
      <c r="B128" s="273" t="s">
        <v>264</v>
      </c>
      <c r="C128" s="112">
        <v>0.056</v>
      </c>
      <c r="D128" s="112">
        <v>0.085</v>
      </c>
      <c r="E128" s="112">
        <v>0.107</v>
      </c>
      <c r="F128" s="112">
        <v>0.103</v>
      </c>
      <c r="G128" s="112">
        <v>0.056</v>
      </c>
      <c r="H128" s="112">
        <v>0.045</v>
      </c>
      <c r="I128" s="112">
        <v>0.032</v>
      </c>
      <c r="J128" s="112">
        <v>0.026</v>
      </c>
      <c r="K128" s="112">
        <v>0.024</v>
      </c>
      <c r="L128" s="112">
        <v>0.02</v>
      </c>
      <c r="M128" s="112">
        <v>0.554</v>
      </c>
      <c r="N128" s="112">
        <v>0.927</v>
      </c>
      <c r="O128" s="181"/>
      <c r="P128" s="122"/>
      <c r="Q128" s="122"/>
      <c r="T128" s="122"/>
    </row>
    <row r="129" spans="1:20" ht="13.5" thickBot="1">
      <c r="A129" s="332" t="s">
        <v>246</v>
      </c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15"/>
      <c r="Q129" s="15"/>
      <c r="R129" s="15"/>
      <c r="S129" s="15"/>
      <c r="T129" s="15"/>
    </row>
    <row r="130" spans="1:20" ht="32.25" customHeight="1" thickBot="1">
      <c r="A130" s="323" t="s">
        <v>275</v>
      </c>
      <c r="B130" s="274" t="s">
        <v>181</v>
      </c>
      <c r="C130" s="123" t="s">
        <v>205</v>
      </c>
      <c r="D130" s="123" t="s">
        <v>72</v>
      </c>
      <c r="E130" s="123" t="s">
        <v>62</v>
      </c>
      <c r="F130" s="123" t="s">
        <v>207</v>
      </c>
      <c r="G130" s="124" t="s">
        <v>28</v>
      </c>
      <c r="H130" s="83" t="s">
        <v>213</v>
      </c>
      <c r="I130" s="111" t="s">
        <v>68</v>
      </c>
      <c r="J130" s="77" t="s">
        <v>211</v>
      </c>
      <c r="K130" s="83" t="s">
        <v>209</v>
      </c>
      <c r="L130" s="77" t="s">
        <v>206</v>
      </c>
      <c r="M130" s="77" t="s">
        <v>272</v>
      </c>
      <c r="N130" s="77" t="s">
        <v>259</v>
      </c>
      <c r="O130" s="77" t="s">
        <v>256</v>
      </c>
      <c r="R130" s="78"/>
      <c r="S130" s="78"/>
      <c r="T130" s="78"/>
    </row>
    <row r="131" spans="1:20" ht="12.75">
      <c r="A131" s="324"/>
      <c r="B131" s="34" t="s">
        <v>184</v>
      </c>
      <c r="C131" s="56">
        <v>4040</v>
      </c>
      <c r="D131" s="56">
        <v>4899</v>
      </c>
      <c r="E131" s="56">
        <v>2387</v>
      </c>
      <c r="F131" s="56">
        <v>6582</v>
      </c>
      <c r="G131" s="56">
        <v>282</v>
      </c>
      <c r="H131" s="56">
        <v>214</v>
      </c>
      <c r="I131" s="56">
        <v>1150</v>
      </c>
      <c r="J131" s="56">
        <v>294</v>
      </c>
      <c r="K131" s="56">
        <v>3014</v>
      </c>
      <c r="L131" s="56">
        <v>1558</v>
      </c>
      <c r="M131" s="57">
        <f aca="true" t="shared" si="27" ref="M131:M140">SUM(C131:L131)</f>
        <v>24420</v>
      </c>
      <c r="N131" s="57">
        <v>37457</v>
      </c>
      <c r="O131" s="169">
        <f aca="true" t="shared" si="28" ref="O131:O141">M131/N131</f>
        <v>0.6519475665429693</v>
      </c>
      <c r="R131" s="78"/>
      <c r="S131" s="78"/>
      <c r="T131" s="78"/>
    </row>
    <row r="132" spans="1:20" ht="12.75">
      <c r="A132" s="324"/>
      <c r="B132" s="34" t="s">
        <v>185</v>
      </c>
      <c r="C132" s="58">
        <v>2786</v>
      </c>
      <c r="D132" s="58"/>
      <c r="E132" s="58">
        <v>12</v>
      </c>
      <c r="F132" s="58">
        <v>14</v>
      </c>
      <c r="G132" s="58"/>
      <c r="H132" s="58"/>
      <c r="I132" s="58">
        <v>76</v>
      </c>
      <c r="J132" s="58">
        <v>126</v>
      </c>
      <c r="K132" s="58">
        <v>2</v>
      </c>
      <c r="L132" s="58"/>
      <c r="M132" s="59">
        <f t="shared" si="27"/>
        <v>3016</v>
      </c>
      <c r="N132" s="59">
        <v>5323</v>
      </c>
      <c r="O132" s="115">
        <f t="shared" si="28"/>
        <v>0.5665977832049596</v>
      </c>
      <c r="R132" s="78"/>
      <c r="S132" s="78"/>
      <c r="T132" s="78"/>
    </row>
    <row r="133" spans="1:20" ht="12.75">
      <c r="A133" s="324"/>
      <c r="B133" s="34" t="s">
        <v>186</v>
      </c>
      <c r="C133" s="58">
        <v>2291</v>
      </c>
      <c r="D133" s="58">
        <v>3061</v>
      </c>
      <c r="E133" s="58">
        <v>4796</v>
      </c>
      <c r="F133" s="58">
        <v>2988</v>
      </c>
      <c r="G133" s="58">
        <v>1502</v>
      </c>
      <c r="H133" s="58">
        <v>4759</v>
      </c>
      <c r="I133" s="58">
        <v>1954</v>
      </c>
      <c r="J133" s="58">
        <v>299</v>
      </c>
      <c r="K133" s="58">
        <v>370</v>
      </c>
      <c r="L133" s="58">
        <v>762</v>
      </c>
      <c r="M133" s="59">
        <f t="shared" si="27"/>
        <v>22782</v>
      </c>
      <c r="N133" s="59">
        <v>30614</v>
      </c>
      <c r="O133" s="115">
        <f t="shared" si="28"/>
        <v>0.7441693342915007</v>
      </c>
      <c r="R133" s="78"/>
      <c r="S133" s="78"/>
      <c r="T133" s="78"/>
    </row>
    <row r="134" spans="1:20" ht="12.75">
      <c r="A134" s="324"/>
      <c r="B134" s="34" t="s">
        <v>187</v>
      </c>
      <c r="C134" s="58">
        <v>1501</v>
      </c>
      <c r="D134" s="58">
        <v>903</v>
      </c>
      <c r="E134" s="58">
        <v>505</v>
      </c>
      <c r="F134" s="58">
        <v>1024</v>
      </c>
      <c r="G134" s="58">
        <v>35</v>
      </c>
      <c r="H134" s="58">
        <v>77</v>
      </c>
      <c r="I134" s="58">
        <v>352</v>
      </c>
      <c r="J134" s="58">
        <v>525</v>
      </c>
      <c r="K134" s="58">
        <v>439</v>
      </c>
      <c r="L134" s="58">
        <v>234</v>
      </c>
      <c r="M134" s="59">
        <f t="shared" si="27"/>
        <v>5595</v>
      </c>
      <c r="N134" s="59">
        <v>13304</v>
      </c>
      <c r="O134" s="115">
        <f t="shared" si="28"/>
        <v>0.42055021046301866</v>
      </c>
      <c r="R134" s="78"/>
      <c r="S134" s="78"/>
      <c r="T134" s="78"/>
    </row>
    <row r="135" spans="1:20" ht="22.5">
      <c r="A135" s="324"/>
      <c r="B135" s="34" t="s">
        <v>190</v>
      </c>
      <c r="C135" s="58">
        <v>1267</v>
      </c>
      <c r="D135" s="58">
        <v>1252</v>
      </c>
      <c r="E135" s="58">
        <v>903</v>
      </c>
      <c r="F135" s="58">
        <v>3606</v>
      </c>
      <c r="G135" s="58">
        <v>102</v>
      </c>
      <c r="H135" s="58">
        <v>1321</v>
      </c>
      <c r="I135" s="58">
        <v>540</v>
      </c>
      <c r="J135" s="58">
        <v>221</v>
      </c>
      <c r="K135" s="58">
        <v>76</v>
      </c>
      <c r="L135" s="58">
        <v>383</v>
      </c>
      <c r="M135" s="59">
        <f t="shared" si="27"/>
        <v>9671</v>
      </c>
      <c r="N135" s="59">
        <v>16109</v>
      </c>
      <c r="O135" s="115">
        <f t="shared" si="28"/>
        <v>0.6003476317586443</v>
      </c>
      <c r="R135" s="78"/>
      <c r="S135" s="78"/>
      <c r="T135" s="78"/>
    </row>
    <row r="136" spans="1:20" ht="12.75">
      <c r="A136" s="324"/>
      <c r="B136" s="34" t="s">
        <v>191</v>
      </c>
      <c r="C136" s="58">
        <v>267</v>
      </c>
      <c r="D136" s="58">
        <v>1300</v>
      </c>
      <c r="E136" s="58">
        <v>1890</v>
      </c>
      <c r="F136" s="58">
        <v>348</v>
      </c>
      <c r="G136" s="58">
        <v>66</v>
      </c>
      <c r="H136" s="58"/>
      <c r="I136" s="58">
        <v>493</v>
      </c>
      <c r="J136" s="58">
        <v>15</v>
      </c>
      <c r="K136" s="58">
        <v>235</v>
      </c>
      <c r="L136" s="58">
        <v>303</v>
      </c>
      <c r="M136" s="59">
        <f t="shared" si="27"/>
        <v>4917</v>
      </c>
      <c r="N136" s="59">
        <v>9215</v>
      </c>
      <c r="O136" s="115">
        <f t="shared" si="28"/>
        <v>0.5335865436787846</v>
      </c>
      <c r="R136" s="78"/>
      <c r="S136" s="78"/>
      <c r="T136" s="78"/>
    </row>
    <row r="137" spans="1:20" ht="22.5">
      <c r="A137" s="324"/>
      <c r="B137" s="34" t="s">
        <v>194</v>
      </c>
      <c r="C137" s="58"/>
      <c r="D137" s="58">
        <v>551</v>
      </c>
      <c r="E137" s="58">
        <v>6143</v>
      </c>
      <c r="F137" s="58"/>
      <c r="G137" s="58">
        <v>542</v>
      </c>
      <c r="H137" s="58"/>
      <c r="I137" s="58">
        <v>61</v>
      </c>
      <c r="J137" s="58"/>
      <c r="K137" s="58"/>
      <c r="L137" s="58"/>
      <c r="M137" s="59">
        <f t="shared" si="27"/>
        <v>7297</v>
      </c>
      <c r="N137" s="59">
        <v>10158</v>
      </c>
      <c r="O137" s="115">
        <f t="shared" si="28"/>
        <v>0.718350068911203</v>
      </c>
      <c r="R137" s="78"/>
      <c r="S137" s="78"/>
      <c r="T137" s="78"/>
    </row>
    <row r="138" spans="1:20" ht="12.75">
      <c r="A138" s="324"/>
      <c r="B138" s="34" t="s">
        <v>195</v>
      </c>
      <c r="C138" s="58">
        <v>664</v>
      </c>
      <c r="D138" s="58">
        <v>704</v>
      </c>
      <c r="E138" s="58">
        <v>1520</v>
      </c>
      <c r="F138" s="58">
        <v>654</v>
      </c>
      <c r="G138" s="58">
        <v>8133</v>
      </c>
      <c r="H138" s="58">
        <v>8</v>
      </c>
      <c r="I138" s="58">
        <v>2686</v>
      </c>
      <c r="J138" s="58">
        <v>1161</v>
      </c>
      <c r="K138" s="58">
        <v>391</v>
      </c>
      <c r="L138" s="58">
        <v>346</v>
      </c>
      <c r="M138" s="59">
        <f t="shared" si="27"/>
        <v>16267</v>
      </c>
      <c r="N138" s="59">
        <v>35238</v>
      </c>
      <c r="O138" s="115">
        <f t="shared" si="28"/>
        <v>0.4616323287360236</v>
      </c>
      <c r="R138" s="78"/>
      <c r="S138" s="78"/>
      <c r="T138" s="78"/>
    </row>
    <row r="139" spans="1:20" ht="22.5">
      <c r="A139" s="324"/>
      <c r="B139" s="34" t="s">
        <v>262</v>
      </c>
      <c r="C139" s="58">
        <v>3285</v>
      </c>
      <c r="D139" s="58">
        <v>2804</v>
      </c>
      <c r="E139" s="58">
        <v>1708</v>
      </c>
      <c r="F139" s="58">
        <v>4932</v>
      </c>
      <c r="G139" s="58">
        <v>658</v>
      </c>
      <c r="H139" s="58">
        <v>113</v>
      </c>
      <c r="I139" s="58">
        <v>602</v>
      </c>
      <c r="J139" s="58">
        <v>2496</v>
      </c>
      <c r="K139" s="58">
        <v>1342</v>
      </c>
      <c r="L139" s="58">
        <v>1154</v>
      </c>
      <c r="M139" s="59">
        <f t="shared" si="27"/>
        <v>19094</v>
      </c>
      <c r="N139" s="59">
        <v>37116</v>
      </c>
      <c r="O139" s="115">
        <f t="shared" si="28"/>
        <v>0.5144412113374286</v>
      </c>
      <c r="R139" s="78"/>
      <c r="S139" s="78"/>
      <c r="T139" s="78"/>
    </row>
    <row r="140" spans="1:20" ht="13.5" thickBot="1">
      <c r="A140" s="324"/>
      <c r="B140" s="37" t="s">
        <v>200</v>
      </c>
      <c r="C140" s="71">
        <v>1021</v>
      </c>
      <c r="D140" s="71">
        <v>1265</v>
      </c>
      <c r="E140" s="71">
        <v>250</v>
      </c>
      <c r="F140" s="71">
        <v>476</v>
      </c>
      <c r="G140" s="71"/>
      <c r="H140" s="71">
        <v>234</v>
      </c>
      <c r="I140" s="71">
        <v>305</v>
      </c>
      <c r="J140" s="71">
        <v>198</v>
      </c>
      <c r="K140" s="71">
        <v>694</v>
      </c>
      <c r="L140" s="71">
        <v>599</v>
      </c>
      <c r="M140" s="59">
        <f t="shared" si="27"/>
        <v>5042</v>
      </c>
      <c r="N140" s="59">
        <v>8686</v>
      </c>
      <c r="O140" s="125">
        <f t="shared" si="28"/>
        <v>0.5804743265024177</v>
      </c>
      <c r="R140" s="78"/>
      <c r="S140" s="78"/>
      <c r="T140" s="78"/>
    </row>
    <row r="141" spans="1:20" ht="13.5" thickBot="1">
      <c r="A141" s="324"/>
      <c r="B141" s="274" t="s">
        <v>272</v>
      </c>
      <c r="C141" s="55">
        <f aca="true" t="shared" si="29" ref="C141:N141">SUM(C131:C140)</f>
        <v>17122</v>
      </c>
      <c r="D141" s="55">
        <f t="shared" si="29"/>
        <v>16739</v>
      </c>
      <c r="E141" s="55">
        <f t="shared" si="29"/>
        <v>20114</v>
      </c>
      <c r="F141" s="55">
        <f t="shared" si="29"/>
        <v>20624</v>
      </c>
      <c r="G141" s="55">
        <f t="shared" si="29"/>
        <v>11320</v>
      </c>
      <c r="H141" s="55">
        <f t="shared" si="29"/>
        <v>6726</v>
      </c>
      <c r="I141" s="55">
        <f t="shared" si="29"/>
        <v>8219</v>
      </c>
      <c r="J141" s="55">
        <f t="shared" si="29"/>
        <v>5335</v>
      </c>
      <c r="K141" s="55">
        <f t="shared" si="29"/>
        <v>6563</v>
      </c>
      <c r="L141" s="55">
        <f t="shared" si="29"/>
        <v>5339</v>
      </c>
      <c r="M141" s="55">
        <f t="shared" si="29"/>
        <v>118101</v>
      </c>
      <c r="N141" s="55">
        <f t="shared" si="29"/>
        <v>203220</v>
      </c>
      <c r="O141" s="119">
        <f t="shared" si="28"/>
        <v>0.5811485090050192</v>
      </c>
      <c r="R141" s="78"/>
      <c r="S141" s="78"/>
      <c r="T141" s="78"/>
    </row>
    <row r="142" spans="1:20" ht="21.75" thickBot="1">
      <c r="A142" s="325"/>
      <c r="B142" s="273" t="s">
        <v>264</v>
      </c>
      <c r="C142" s="112">
        <v>0.078</v>
      </c>
      <c r="D142" s="112">
        <v>0.077</v>
      </c>
      <c r="E142" s="112">
        <v>0.092</v>
      </c>
      <c r="F142" s="112">
        <v>0.094</v>
      </c>
      <c r="G142" s="112">
        <v>0.052</v>
      </c>
      <c r="H142" s="112">
        <v>0.031</v>
      </c>
      <c r="I142" s="112">
        <v>0.038</v>
      </c>
      <c r="J142" s="112">
        <v>0.024</v>
      </c>
      <c r="K142" s="112">
        <v>0.03</v>
      </c>
      <c r="L142" s="112">
        <v>0.024</v>
      </c>
      <c r="M142" s="112">
        <v>0.54</v>
      </c>
      <c r="N142" s="112">
        <v>0.929</v>
      </c>
      <c r="O142" s="171"/>
      <c r="P142" s="122"/>
      <c r="Q142" s="122"/>
      <c r="T142" s="78"/>
    </row>
    <row r="143" spans="1:16" ht="13.5" thickBot="1">
      <c r="A143" s="332" t="s">
        <v>247</v>
      </c>
      <c r="B143" s="332"/>
      <c r="C143" s="332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15"/>
    </row>
    <row r="144" spans="1:20" ht="32.25" customHeight="1" thickBot="1">
      <c r="A144" s="323" t="s">
        <v>275</v>
      </c>
      <c r="B144" s="274" t="s">
        <v>181</v>
      </c>
      <c r="C144" s="123" t="s">
        <v>205</v>
      </c>
      <c r="D144" s="123" t="s">
        <v>62</v>
      </c>
      <c r="E144" s="123" t="s">
        <v>72</v>
      </c>
      <c r="F144" s="123" t="s">
        <v>207</v>
      </c>
      <c r="G144" s="124" t="s">
        <v>28</v>
      </c>
      <c r="H144" s="111" t="s">
        <v>68</v>
      </c>
      <c r="I144" s="83" t="s">
        <v>209</v>
      </c>
      <c r="J144" s="83" t="s">
        <v>27</v>
      </c>
      <c r="K144" s="83" t="s">
        <v>217</v>
      </c>
      <c r="L144" s="77" t="s">
        <v>52</v>
      </c>
      <c r="M144" s="77" t="s">
        <v>273</v>
      </c>
      <c r="N144" s="77" t="s">
        <v>259</v>
      </c>
      <c r="O144" s="77" t="s">
        <v>257</v>
      </c>
      <c r="Q144" s="122"/>
      <c r="S144" s="117"/>
      <c r="T144" s="78"/>
    </row>
    <row r="145" spans="1:20" ht="12.75">
      <c r="A145" s="324"/>
      <c r="B145" s="34" t="s">
        <v>184</v>
      </c>
      <c r="C145" s="56">
        <v>10675</v>
      </c>
      <c r="D145" s="56">
        <v>2359</v>
      </c>
      <c r="E145" s="56">
        <v>5646</v>
      </c>
      <c r="F145" s="56">
        <v>5517</v>
      </c>
      <c r="G145" s="56">
        <v>353</v>
      </c>
      <c r="H145" s="56">
        <v>1409</v>
      </c>
      <c r="I145" s="56">
        <v>3295</v>
      </c>
      <c r="J145" s="56">
        <v>2375</v>
      </c>
      <c r="K145" s="56">
        <v>583</v>
      </c>
      <c r="L145" s="56">
        <v>482</v>
      </c>
      <c r="M145" s="57">
        <f aca="true" t="shared" si="30" ref="M145:M154">SUM(C145:L145)</f>
        <v>32694</v>
      </c>
      <c r="N145" s="57">
        <v>47496</v>
      </c>
      <c r="O145" s="169">
        <f aca="true" t="shared" si="31" ref="O145:O155">M145/N145</f>
        <v>0.6883527033855482</v>
      </c>
      <c r="Q145" s="122"/>
      <c r="S145" s="117"/>
      <c r="T145" s="78"/>
    </row>
    <row r="146" spans="1:20" ht="12.75">
      <c r="A146" s="324"/>
      <c r="B146" s="34" t="s">
        <v>185</v>
      </c>
      <c r="C146" s="58">
        <v>4178</v>
      </c>
      <c r="D146" s="58">
        <v>16</v>
      </c>
      <c r="E146" s="58">
        <v>4</v>
      </c>
      <c r="F146" s="58">
        <v>78</v>
      </c>
      <c r="G146" s="58"/>
      <c r="H146" s="58">
        <v>5</v>
      </c>
      <c r="I146" s="58">
        <v>65</v>
      </c>
      <c r="J146" s="58"/>
      <c r="K146" s="58">
        <v>5</v>
      </c>
      <c r="L146" s="58">
        <v>72</v>
      </c>
      <c r="M146" s="59">
        <f t="shared" si="30"/>
        <v>4423</v>
      </c>
      <c r="N146" s="59">
        <v>5201</v>
      </c>
      <c r="O146" s="115">
        <f t="shared" si="31"/>
        <v>0.850413382041915</v>
      </c>
      <c r="Q146" s="122"/>
      <c r="S146" s="117"/>
      <c r="T146" s="78"/>
    </row>
    <row r="147" spans="1:20" ht="12.75">
      <c r="A147" s="324"/>
      <c r="B147" s="34" t="s">
        <v>186</v>
      </c>
      <c r="C147" s="58">
        <v>1940</v>
      </c>
      <c r="D147" s="58">
        <v>3002</v>
      </c>
      <c r="E147" s="58">
        <v>4496</v>
      </c>
      <c r="F147" s="58">
        <v>4750</v>
      </c>
      <c r="G147" s="58">
        <v>1165</v>
      </c>
      <c r="H147" s="58">
        <v>2217</v>
      </c>
      <c r="I147" s="58">
        <v>65</v>
      </c>
      <c r="J147" s="58">
        <v>147</v>
      </c>
      <c r="K147" s="58">
        <v>330</v>
      </c>
      <c r="L147" s="58">
        <v>419</v>
      </c>
      <c r="M147" s="59">
        <f t="shared" si="30"/>
        <v>18531</v>
      </c>
      <c r="N147" s="59">
        <v>25499</v>
      </c>
      <c r="O147" s="115">
        <f t="shared" si="31"/>
        <v>0.7267343817404605</v>
      </c>
      <c r="Q147" s="122"/>
      <c r="S147" s="117"/>
      <c r="T147" s="78"/>
    </row>
    <row r="148" spans="1:20" ht="12.75">
      <c r="A148" s="324"/>
      <c r="B148" s="34" t="s">
        <v>187</v>
      </c>
      <c r="C148" s="58">
        <v>1341</v>
      </c>
      <c r="D148" s="58">
        <v>263</v>
      </c>
      <c r="E148" s="58">
        <v>867</v>
      </c>
      <c r="F148" s="58">
        <v>1421</v>
      </c>
      <c r="G148" s="58">
        <v>7</v>
      </c>
      <c r="H148" s="58">
        <v>325</v>
      </c>
      <c r="I148" s="58">
        <v>433</v>
      </c>
      <c r="J148" s="58">
        <v>1776</v>
      </c>
      <c r="K148" s="58">
        <v>130</v>
      </c>
      <c r="L148" s="58">
        <v>1381</v>
      </c>
      <c r="M148" s="59">
        <f t="shared" si="30"/>
        <v>7944</v>
      </c>
      <c r="N148" s="59">
        <v>13104</v>
      </c>
      <c r="O148" s="115">
        <f t="shared" si="31"/>
        <v>0.6062271062271062</v>
      </c>
      <c r="Q148" s="122"/>
      <c r="S148" s="117"/>
      <c r="T148" s="78"/>
    </row>
    <row r="149" spans="1:20" ht="22.5">
      <c r="A149" s="324"/>
      <c r="B149" s="34" t="s">
        <v>190</v>
      </c>
      <c r="C149" s="58">
        <v>1312</v>
      </c>
      <c r="D149" s="58">
        <v>946</v>
      </c>
      <c r="E149" s="58">
        <v>1599</v>
      </c>
      <c r="F149" s="58">
        <v>1400</v>
      </c>
      <c r="G149" s="58">
        <v>27</v>
      </c>
      <c r="H149" s="58">
        <v>959</v>
      </c>
      <c r="I149" s="58">
        <v>54</v>
      </c>
      <c r="J149" s="58">
        <v>41</v>
      </c>
      <c r="K149" s="58">
        <v>281</v>
      </c>
      <c r="L149" s="58">
        <v>239</v>
      </c>
      <c r="M149" s="59">
        <f t="shared" si="30"/>
        <v>6858</v>
      </c>
      <c r="N149" s="59">
        <v>13651</v>
      </c>
      <c r="O149" s="115">
        <f t="shared" si="31"/>
        <v>0.5023807779649843</v>
      </c>
      <c r="Q149" s="122"/>
      <c r="S149" s="117"/>
      <c r="T149" s="78"/>
    </row>
    <row r="150" spans="1:20" ht="12.75">
      <c r="A150" s="324"/>
      <c r="B150" s="34" t="s">
        <v>191</v>
      </c>
      <c r="C150" s="58">
        <v>272</v>
      </c>
      <c r="D150" s="58">
        <v>3056</v>
      </c>
      <c r="E150" s="58">
        <v>1201</v>
      </c>
      <c r="F150" s="58">
        <v>457</v>
      </c>
      <c r="G150" s="58">
        <v>207</v>
      </c>
      <c r="H150" s="58">
        <v>464</v>
      </c>
      <c r="I150" s="58">
        <v>48</v>
      </c>
      <c r="J150" s="58">
        <v>60</v>
      </c>
      <c r="K150" s="58">
        <v>78</v>
      </c>
      <c r="L150" s="58">
        <v>472</v>
      </c>
      <c r="M150" s="59">
        <f t="shared" si="30"/>
        <v>6315</v>
      </c>
      <c r="N150" s="59">
        <v>11000</v>
      </c>
      <c r="O150" s="115">
        <f t="shared" si="31"/>
        <v>0.5740909090909091</v>
      </c>
      <c r="Q150" s="122"/>
      <c r="S150" s="117"/>
      <c r="T150" s="78"/>
    </row>
    <row r="151" spans="1:20" ht="22.5">
      <c r="A151" s="324"/>
      <c r="B151" s="34" t="s">
        <v>194</v>
      </c>
      <c r="C151" s="58"/>
      <c r="D151" s="58">
        <v>6907</v>
      </c>
      <c r="E151" s="58">
        <v>970</v>
      </c>
      <c r="F151" s="58">
        <v>65</v>
      </c>
      <c r="G151" s="58">
        <v>272</v>
      </c>
      <c r="H151" s="58">
        <v>452</v>
      </c>
      <c r="I151" s="58"/>
      <c r="J151" s="58">
        <v>163</v>
      </c>
      <c r="K151" s="58"/>
      <c r="L151" s="58"/>
      <c r="M151" s="59">
        <f t="shared" si="30"/>
        <v>8829</v>
      </c>
      <c r="N151" s="59">
        <v>9835</v>
      </c>
      <c r="O151" s="115">
        <f t="shared" si="31"/>
        <v>0.8977122521606508</v>
      </c>
      <c r="Q151" s="122"/>
      <c r="S151" s="117"/>
      <c r="T151" s="78"/>
    </row>
    <row r="152" spans="1:20" ht="12.75">
      <c r="A152" s="324"/>
      <c r="B152" s="34" t="s">
        <v>195</v>
      </c>
      <c r="C152" s="58">
        <v>895</v>
      </c>
      <c r="D152" s="58">
        <v>1591</v>
      </c>
      <c r="E152" s="58">
        <v>869</v>
      </c>
      <c r="F152" s="58">
        <v>811</v>
      </c>
      <c r="G152" s="58">
        <v>13126</v>
      </c>
      <c r="H152" s="58">
        <v>2000</v>
      </c>
      <c r="I152" s="58">
        <v>716</v>
      </c>
      <c r="J152" s="58">
        <v>66</v>
      </c>
      <c r="K152" s="58">
        <v>630</v>
      </c>
      <c r="L152" s="58">
        <v>336</v>
      </c>
      <c r="M152" s="59">
        <f t="shared" si="30"/>
        <v>21040</v>
      </c>
      <c r="N152" s="59">
        <v>35351</v>
      </c>
      <c r="O152" s="115">
        <f t="shared" si="31"/>
        <v>0.5951741110576787</v>
      </c>
      <c r="Q152" s="122"/>
      <c r="S152" s="117"/>
      <c r="T152" s="78"/>
    </row>
    <row r="153" spans="1:20" ht="22.5">
      <c r="A153" s="324"/>
      <c r="B153" s="34" t="s">
        <v>262</v>
      </c>
      <c r="C153" s="58">
        <v>2542</v>
      </c>
      <c r="D153" s="58">
        <v>2021</v>
      </c>
      <c r="E153" s="58">
        <v>2670</v>
      </c>
      <c r="F153" s="58">
        <v>3356</v>
      </c>
      <c r="G153" s="58">
        <v>179</v>
      </c>
      <c r="H153" s="58">
        <v>699</v>
      </c>
      <c r="I153" s="58">
        <v>1766</v>
      </c>
      <c r="J153" s="58">
        <v>69</v>
      </c>
      <c r="K153" s="58">
        <v>2559</v>
      </c>
      <c r="L153" s="58">
        <v>948</v>
      </c>
      <c r="M153" s="59">
        <f t="shared" si="30"/>
        <v>16809</v>
      </c>
      <c r="N153" s="59">
        <v>31806</v>
      </c>
      <c r="O153" s="115">
        <f t="shared" si="31"/>
        <v>0.528485191473307</v>
      </c>
      <c r="Q153" s="122"/>
      <c r="S153" s="117"/>
      <c r="T153" s="78"/>
    </row>
    <row r="154" spans="1:20" ht="13.5" thickBot="1">
      <c r="A154" s="324"/>
      <c r="B154" s="37" t="s">
        <v>200</v>
      </c>
      <c r="C154" s="71">
        <v>600</v>
      </c>
      <c r="D154" s="71">
        <v>1375</v>
      </c>
      <c r="E154" s="71">
        <v>2102</v>
      </c>
      <c r="F154" s="71">
        <v>616</v>
      </c>
      <c r="G154" s="71">
        <v>9</v>
      </c>
      <c r="H154" s="71">
        <v>237</v>
      </c>
      <c r="I154" s="71">
        <v>165</v>
      </c>
      <c r="J154" s="71">
        <v>201</v>
      </c>
      <c r="K154" s="71">
        <v>193</v>
      </c>
      <c r="L154" s="71">
        <v>39</v>
      </c>
      <c r="M154" s="59">
        <f t="shared" si="30"/>
        <v>5537</v>
      </c>
      <c r="N154" s="59">
        <v>8871</v>
      </c>
      <c r="O154" s="115">
        <f t="shared" si="31"/>
        <v>0.6241686393867658</v>
      </c>
      <c r="Q154" s="122"/>
      <c r="S154" s="117"/>
      <c r="T154" s="78"/>
    </row>
    <row r="155" spans="1:20" ht="13.5" thickBot="1">
      <c r="A155" s="324"/>
      <c r="B155" s="274" t="s">
        <v>273</v>
      </c>
      <c r="C155" s="55">
        <f aca="true" t="shared" si="32" ref="C155:N155">SUM(C145:C154)</f>
        <v>23755</v>
      </c>
      <c r="D155" s="55">
        <f t="shared" si="32"/>
        <v>21536</v>
      </c>
      <c r="E155" s="55">
        <f t="shared" si="32"/>
        <v>20424</v>
      </c>
      <c r="F155" s="55">
        <f t="shared" si="32"/>
        <v>18471</v>
      </c>
      <c r="G155" s="55">
        <f t="shared" si="32"/>
        <v>15345</v>
      </c>
      <c r="H155" s="55">
        <f t="shared" si="32"/>
        <v>8767</v>
      </c>
      <c r="I155" s="55">
        <f t="shared" si="32"/>
        <v>6607</v>
      </c>
      <c r="J155" s="55">
        <f t="shared" si="32"/>
        <v>4898</v>
      </c>
      <c r="K155" s="55">
        <f t="shared" si="32"/>
        <v>4789</v>
      </c>
      <c r="L155" s="55">
        <f t="shared" si="32"/>
        <v>4388</v>
      </c>
      <c r="M155" s="55">
        <f t="shared" si="32"/>
        <v>128980</v>
      </c>
      <c r="N155" s="55">
        <f t="shared" si="32"/>
        <v>201814</v>
      </c>
      <c r="O155" s="115">
        <f t="shared" si="31"/>
        <v>0.6391033327717601</v>
      </c>
      <c r="Q155" s="122"/>
      <c r="S155" s="117"/>
      <c r="T155" s="78"/>
    </row>
    <row r="156" spans="1:20" ht="21.75" thickBot="1">
      <c r="A156" s="325"/>
      <c r="B156" s="273" t="s">
        <v>264</v>
      </c>
      <c r="C156" s="112">
        <v>0.108</v>
      </c>
      <c r="D156" s="112">
        <v>0.098</v>
      </c>
      <c r="E156" s="112">
        <v>0.093</v>
      </c>
      <c r="F156" s="112">
        <v>0.084</v>
      </c>
      <c r="G156" s="112">
        <v>0.07</v>
      </c>
      <c r="H156" s="112">
        <v>0.04</v>
      </c>
      <c r="I156" s="112">
        <v>0.03</v>
      </c>
      <c r="J156" s="112">
        <v>0.022</v>
      </c>
      <c r="K156" s="112">
        <v>0.022</v>
      </c>
      <c r="L156" s="112">
        <v>0.02</v>
      </c>
      <c r="M156" s="112">
        <v>0.588</v>
      </c>
      <c r="N156" s="112">
        <v>0.919</v>
      </c>
      <c r="O156" s="171"/>
      <c r="Q156" s="122"/>
      <c r="S156" s="117"/>
      <c r="T156" s="78"/>
    </row>
    <row r="157" spans="1:16" ht="13.5" thickBot="1">
      <c r="A157" s="332" t="s">
        <v>248</v>
      </c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15"/>
    </row>
    <row r="158" spans="1:20" ht="32.25" customHeight="1" thickBot="1">
      <c r="A158" s="323" t="s">
        <v>275</v>
      </c>
      <c r="B158" s="274" t="s">
        <v>181</v>
      </c>
      <c r="C158" s="123" t="s">
        <v>72</v>
      </c>
      <c r="D158" s="123" t="s">
        <v>62</v>
      </c>
      <c r="E158" s="123" t="s">
        <v>207</v>
      </c>
      <c r="F158" s="123" t="s">
        <v>205</v>
      </c>
      <c r="G158" s="124" t="s">
        <v>28</v>
      </c>
      <c r="H158" s="111" t="s">
        <v>68</v>
      </c>
      <c r="I158" s="83" t="s">
        <v>27</v>
      </c>
      <c r="J158" s="77" t="s">
        <v>52</v>
      </c>
      <c r="K158" s="83" t="s">
        <v>217</v>
      </c>
      <c r="L158" s="77" t="s">
        <v>206</v>
      </c>
      <c r="M158" s="77" t="s">
        <v>274</v>
      </c>
      <c r="N158" s="77" t="s">
        <v>259</v>
      </c>
      <c r="O158" s="77" t="s">
        <v>258</v>
      </c>
      <c r="Q158" s="122"/>
      <c r="S158" s="117"/>
      <c r="T158" s="78"/>
    </row>
    <row r="159" spans="1:20" ht="12.75">
      <c r="A159" s="324"/>
      <c r="B159" s="34" t="s">
        <v>184</v>
      </c>
      <c r="C159" s="58">
        <v>5552</v>
      </c>
      <c r="D159" s="58">
        <v>2994</v>
      </c>
      <c r="E159" s="58">
        <v>4374</v>
      </c>
      <c r="F159" s="58">
        <v>11203</v>
      </c>
      <c r="G159" s="58">
        <v>709</v>
      </c>
      <c r="H159" s="58">
        <v>1050</v>
      </c>
      <c r="I159" s="58">
        <v>2292</v>
      </c>
      <c r="J159" s="58">
        <v>946</v>
      </c>
      <c r="K159" s="58">
        <v>498</v>
      </c>
      <c r="L159" s="58">
        <v>1408</v>
      </c>
      <c r="M159" s="59">
        <f aca="true" t="shared" si="33" ref="M159:M169">SUM(C159:L159)</f>
        <v>31026</v>
      </c>
      <c r="N159" s="59">
        <v>45100</v>
      </c>
      <c r="O159" s="115">
        <f>M159/N159</f>
        <v>0.6879379157427938</v>
      </c>
      <c r="Q159" s="122"/>
      <c r="S159" s="117"/>
      <c r="T159" s="78"/>
    </row>
    <row r="160" spans="1:20" ht="12.75">
      <c r="A160" s="324"/>
      <c r="B160" s="34" t="s">
        <v>185</v>
      </c>
      <c r="C160" s="58"/>
      <c r="D160" s="58">
        <v>12</v>
      </c>
      <c r="E160" s="58">
        <v>45</v>
      </c>
      <c r="F160" s="58">
        <v>4320</v>
      </c>
      <c r="G160" s="58"/>
      <c r="H160" s="58"/>
      <c r="I160" s="58">
        <v>10</v>
      </c>
      <c r="J160" s="58">
        <v>39</v>
      </c>
      <c r="K160" s="58">
        <v>1</v>
      </c>
      <c r="L160" s="58"/>
      <c r="M160" s="59">
        <f t="shared" si="33"/>
        <v>4427</v>
      </c>
      <c r="N160" s="59">
        <v>6550</v>
      </c>
      <c r="O160" s="115">
        <f>M160/N160</f>
        <v>0.6758778625954198</v>
      </c>
      <c r="Q160" s="122"/>
      <c r="S160" s="117"/>
      <c r="T160" s="78"/>
    </row>
    <row r="161" spans="1:20" ht="12.75">
      <c r="A161" s="324"/>
      <c r="B161" s="34" t="s">
        <v>186</v>
      </c>
      <c r="C161" s="58">
        <v>2502</v>
      </c>
      <c r="D161" s="58">
        <v>3093</v>
      </c>
      <c r="E161" s="58">
        <v>3413</v>
      </c>
      <c r="F161" s="58">
        <v>1403</v>
      </c>
      <c r="G161" s="58">
        <v>5</v>
      </c>
      <c r="H161" s="58">
        <v>1089</v>
      </c>
      <c r="I161" s="58">
        <v>265</v>
      </c>
      <c r="J161" s="58">
        <v>507</v>
      </c>
      <c r="K161" s="58">
        <v>83</v>
      </c>
      <c r="L161" s="58">
        <v>863</v>
      </c>
      <c r="M161" s="59">
        <f t="shared" si="33"/>
        <v>13223</v>
      </c>
      <c r="N161" s="59">
        <v>19857</v>
      </c>
      <c r="O161" s="115">
        <f aca="true" t="shared" si="34" ref="O161:O169">M161/N161</f>
        <v>0.665911265548673</v>
      </c>
      <c r="Q161" s="122"/>
      <c r="S161" s="117"/>
      <c r="T161" s="78"/>
    </row>
    <row r="162" spans="1:20" ht="12.75">
      <c r="A162" s="324"/>
      <c r="B162" s="34" t="s">
        <v>187</v>
      </c>
      <c r="C162" s="58">
        <v>687</v>
      </c>
      <c r="D162" s="58">
        <v>530</v>
      </c>
      <c r="E162" s="58">
        <v>1708</v>
      </c>
      <c r="F162" s="58">
        <v>874</v>
      </c>
      <c r="G162" s="58">
        <v>12</v>
      </c>
      <c r="H162" s="58">
        <v>551</v>
      </c>
      <c r="I162" s="58">
        <v>1055</v>
      </c>
      <c r="J162" s="58">
        <v>1098</v>
      </c>
      <c r="K162" s="58">
        <v>347</v>
      </c>
      <c r="L162" s="58">
        <v>46</v>
      </c>
      <c r="M162" s="59">
        <f t="shared" si="33"/>
        <v>6908</v>
      </c>
      <c r="N162" s="59">
        <v>11472</v>
      </c>
      <c r="O162" s="115">
        <f t="shared" si="34"/>
        <v>0.6021617852161785</v>
      </c>
      <c r="Q162" s="122"/>
      <c r="S162" s="117"/>
      <c r="T162" s="78"/>
    </row>
    <row r="163" spans="1:20" ht="22.5">
      <c r="A163" s="324"/>
      <c r="B163" s="34" t="s">
        <v>190</v>
      </c>
      <c r="C163" s="58">
        <v>1330</v>
      </c>
      <c r="D163" s="58">
        <v>1456</v>
      </c>
      <c r="E163" s="58">
        <v>1644</v>
      </c>
      <c r="F163" s="58">
        <v>1342</v>
      </c>
      <c r="G163" s="58">
        <v>60</v>
      </c>
      <c r="H163" s="58">
        <v>1048</v>
      </c>
      <c r="I163" s="58">
        <v>19</v>
      </c>
      <c r="J163" s="58">
        <v>639</v>
      </c>
      <c r="K163" s="58">
        <v>276</v>
      </c>
      <c r="L163" s="58">
        <v>167</v>
      </c>
      <c r="M163" s="59">
        <f t="shared" si="33"/>
        <v>7981</v>
      </c>
      <c r="N163" s="59">
        <v>15335</v>
      </c>
      <c r="O163" s="115">
        <f t="shared" si="34"/>
        <v>0.5204434300619498</v>
      </c>
      <c r="Q163" s="122"/>
      <c r="S163" s="117"/>
      <c r="T163" s="78"/>
    </row>
    <row r="164" spans="1:20" ht="12.75">
      <c r="A164" s="324"/>
      <c r="B164" s="34" t="s">
        <v>191</v>
      </c>
      <c r="C164" s="58">
        <v>1522</v>
      </c>
      <c r="D164" s="58">
        <v>1924</v>
      </c>
      <c r="E164" s="58">
        <v>341</v>
      </c>
      <c r="F164" s="58">
        <v>1354</v>
      </c>
      <c r="G164" s="58">
        <v>182</v>
      </c>
      <c r="H164" s="58">
        <v>400</v>
      </c>
      <c r="I164" s="58">
        <v>91</v>
      </c>
      <c r="J164" s="58">
        <v>342</v>
      </c>
      <c r="K164" s="58"/>
      <c r="L164" s="58">
        <v>167</v>
      </c>
      <c r="M164" s="59">
        <f t="shared" si="33"/>
        <v>6323</v>
      </c>
      <c r="N164" s="59">
        <v>10498</v>
      </c>
      <c r="O164" s="115">
        <f t="shared" si="34"/>
        <v>0.6023052009906649</v>
      </c>
      <c r="Q164" s="122"/>
      <c r="S164" s="117"/>
      <c r="T164" s="78"/>
    </row>
    <row r="165" spans="1:20" ht="22.5">
      <c r="A165" s="324"/>
      <c r="B165" s="34" t="s">
        <v>194</v>
      </c>
      <c r="C165" s="58">
        <v>771</v>
      </c>
      <c r="D165" s="58">
        <v>6375</v>
      </c>
      <c r="E165" s="58">
        <v>66</v>
      </c>
      <c r="F165" s="58"/>
      <c r="G165" s="58">
        <v>567</v>
      </c>
      <c r="H165" s="58">
        <v>466</v>
      </c>
      <c r="I165" s="58">
        <v>792</v>
      </c>
      <c r="J165" s="58"/>
      <c r="K165" s="58"/>
      <c r="L165" s="58"/>
      <c r="M165" s="59">
        <f t="shared" si="33"/>
        <v>9037</v>
      </c>
      <c r="N165" s="59">
        <v>14368</v>
      </c>
      <c r="O165" s="115">
        <f t="shared" si="34"/>
        <v>0.62896714922049</v>
      </c>
      <c r="Q165" s="122"/>
      <c r="S165" s="117"/>
      <c r="T165" s="78"/>
    </row>
    <row r="166" spans="1:20" ht="12.75">
      <c r="A166" s="324"/>
      <c r="B166" s="34" t="s">
        <v>195</v>
      </c>
      <c r="C166" s="58">
        <v>1002</v>
      </c>
      <c r="D166" s="58">
        <v>888</v>
      </c>
      <c r="E166" s="58">
        <v>436</v>
      </c>
      <c r="F166" s="58">
        <v>856</v>
      </c>
      <c r="G166" s="58">
        <v>9801</v>
      </c>
      <c r="H166" s="58">
        <v>1390</v>
      </c>
      <c r="I166" s="58">
        <v>22</v>
      </c>
      <c r="J166" s="58">
        <v>3</v>
      </c>
      <c r="K166" s="58">
        <v>596</v>
      </c>
      <c r="L166" s="58">
        <v>306</v>
      </c>
      <c r="M166" s="59">
        <f t="shared" si="33"/>
        <v>15300</v>
      </c>
      <c r="N166" s="59">
        <v>30675</v>
      </c>
      <c r="O166" s="115">
        <f t="shared" si="34"/>
        <v>0.49877750611246946</v>
      </c>
      <c r="Q166" s="122"/>
      <c r="S166" s="117"/>
      <c r="T166" s="78"/>
    </row>
    <row r="167" spans="1:20" ht="22.5">
      <c r="A167" s="324"/>
      <c r="B167" s="34" t="s">
        <v>262</v>
      </c>
      <c r="C167" s="58">
        <v>3543</v>
      </c>
      <c r="D167" s="58">
        <v>1621</v>
      </c>
      <c r="E167" s="58">
        <v>5439</v>
      </c>
      <c r="F167" s="58">
        <v>2730</v>
      </c>
      <c r="G167" s="58">
        <v>93</v>
      </c>
      <c r="H167" s="58">
        <v>788</v>
      </c>
      <c r="I167" s="58">
        <v>169</v>
      </c>
      <c r="J167" s="58">
        <v>1780</v>
      </c>
      <c r="K167" s="58">
        <v>2425</v>
      </c>
      <c r="L167" s="58">
        <v>955</v>
      </c>
      <c r="M167" s="59">
        <f t="shared" si="33"/>
        <v>19543</v>
      </c>
      <c r="N167" s="59">
        <v>37533</v>
      </c>
      <c r="O167" s="115">
        <f t="shared" si="34"/>
        <v>0.5206884608211441</v>
      </c>
      <c r="Q167" s="122"/>
      <c r="S167" s="117"/>
      <c r="T167" s="78"/>
    </row>
    <row r="168" spans="1:20" ht="13.5" thickBot="1">
      <c r="A168" s="324"/>
      <c r="B168" s="37" t="s">
        <v>200</v>
      </c>
      <c r="C168" s="71">
        <v>2389</v>
      </c>
      <c r="D168" s="71">
        <v>660</v>
      </c>
      <c r="E168" s="71">
        <v>514</v>
      </c>
      <c r="F168" s="71">
        <v>537</v>
      </c>
      <c r="G168" s="71">
        <v>6</v>
      </c>
      <c r="H168" s="71">
        <v>145</v>
      </c>
      <c r="I168" s="71">
        <v>58</v>
      </c>
      <c r="J168" s="71">
        <v>333</v>
      </c>
      <c r="K168" s="71">
        <v>431</v>
      </c>
      <c r="L168" s="71">
        <v>410</v>
      </c>
      <c r="M168" s="59">
        <f t="shared" si="33"/>
        <v>5483</v>
      </c>
      <c r="N168" s="61">
        <v>8148</v>
      </c>
      <c r="O168" s="125">
        <f t="shared" si="34"/>
        <v>0.6729258713794797</v>
      </c>
      <c r="Q168" s="122"/>
      <c r="S168" s="117"/>
      <c r="T168" s="78"/>
    </row>
    <row r="169" spans="1:20" ht="13.5" thickBot="1">
      <c r="A169" s="324"/>
      <c r="B169" s="274" t="s">
        <v>274</v>
      </c>
      <c r="C169" s="55">
        <f aca="true" t="shared" si="35" ref="C169:L169">SUM(C159:C168)</f>
        <v>19298</v>
      </c>
      <c r="D169" s="55">
        <f t="shared" si="35"/>
        <v>19553</v>
      </c>
      <c r="E169" s="55">
        <f t="shared" si="35"/>
        <v>17980</v>
      </c>
      <c r="F169" s="55">
        <f t="shared" si="35"/>
        <v>24619</v>
      </c>
      <c r="G169" s="55">
        <f t="shared" si="35"/>
        <v>11435</v>
      </c>
      <c r="H169" s="55">
        <f t="shared" si="35"/>
        <v>6927</v>
      </c>
      <c r="I169" s="55">
        <f t="shared" si="35"/>
        <v>4773</v>
      </c>
      <c r="J169" s="55">
        <f t="shared" si="35"/>
        <v>5687</v>
      </c>
      <c r="K169" s="55">
        <f t="shared" si="35"/>
        <v>4657</v>
      </c>
      <c r="L169" s="55">
        <f t="shared" si="35"/>
        <v>4322</v>
      </c>
      <c r="M169" s="55">
        <f t="shared" si="33"/>
        <v>119251</v>
      </c>
      <c r="N169" s="55">
        <f>SUM(N159:N168)</f>
        <v>199536</v>
      </c>
      <c r="O169" s="119">
        <f t="shared" si="34"/>
        <v>0.5976415283457621</v>
      </c>
      <c r="Q169" s="122"/>
      <c r="S169" s="117"/>
      <c r="T169" s="78"/>
    </row>
    <row r="170" spans="1:20" ht="21.75" thickBot="1">
      <c r="A170" s="325"/>
      <c r="B170" s="273" t="s">
        <v>264</v>
      </c>
      <c r="C170" s="112">
        <v>0.09</v>
      </c>
      <c r="D170" s="112">
        <v>0.091</v>
      </c>
      <c r="E170" s="112">
        <v>0.084</v>
      </c>
      <c r="F170" s="112">
        <v>0.115</v>
      </c>
      <c r="G170" s="112">
        <v>0.053</v>
      </c>
      <c r="H170" s="112">
        <v>0.032</v>
      </c>
      <c r="I170" s="112">
        <v>0.022</v>
      </c>
      <c r="J170" s="112">
        <v>0.026</v>
      </c>
      <c r="K170" s="112">
        <v>0.022</v>
      </c>
      <c r="L170" s="112">
        <v>0.02</v>
      </c>
      <c r="M170" s="112">
        <v>0.555</v>
      </c>
      <c r="N170" s="112">
        <v>0.928</v>
      </c>
      <c r="O170" s="171"/>
      <c r="Q170" s="122"/>
      <c r="S170" s="117"/>
      <c r="T170" s="78"/>
    </row>
    <row r="182" ht="12.75">
      <c r="E182" s="168"/>
    </row>
    <row r="183" ht="12.75">
      <c r="E183" s="168"/>
    </row>
    <row r="184" ht="12.75">
      <c r="E184" s="168"/>
    </row>
    <row r="185" ht="12.75">
      <c r="E185" s="168"/>
    </row>
    <row r="186" ht="12.75">
      <c r="E186" s="168"/>
    </row>
    <row r="187" ht="12.75">
      <c r="E187" s="168"/>
    </row>
    <row r="188" ht="12.75">
      <c r="E188" s="168"/>
    </row>
    <row r="189" ht="12.75">
      <c r="E189" s="168"/>
    </row>
    <row r="190" ht="12.75">
      <c r="E190" s="168"/>
    </row>
    <row r="191" ht="12.75">
      <c r="E191" s="168"/>
    </row>
    <row r="192" ht="12.75">
      <c r="E192" s="168"/>
    </row>
    <row r="193" ht="12.75">
      <c r="E193" s="168"/>
    </row>
    <row r="194" ht="12.75">
      <c r="E194" s="168"/>
    </row>
    <row r="195" ht="12.75">
      <c r="E195" s="168"/>
    </row>
    <row r="196" ht="12.75">
      <c r="E196" s="168"/>
    </row>
    <row r="197" ht="12.75">
      <c r="E197" s="168"/>
    </row>
    <row r="198" ht="12.75">
      <c r="E198" s="168"/>
    </row>
    <row r="199" ht="12.75">
      <c r="E199" s="168"/>
    </row>
    <row r="200" ht="12.75">
      <c r="E200" s="168"/>
    </row>
  </sheetData>
  <sheetProtection/>
  <mergeCells count="24">
    <mergeCell ref="A3:O3"/>
    <mergeCell ref="A17:O17"/>
    <mergeCell ref="A31:O31"/>
    <mergeCell ref="A45:O45"/>
    <mergeCell ref="A59:O59"/>
    <mergeCell ref="A73:O73"/>
    <mergeCell ref="A46:A58"/>
    <mergeCell ref="A60:A72"/>
    <mergeCell ref="A158:A170"/>
    <mergeCell ref="A115:O115"/>
    <mergeCell ref="A129:O129"/>
    <mergeCell ref="A116:A128"/>
    <mergeCell ref="A130:A142"/>
    <mergeCell ref="A102:A114"/>
    <mergeCell ref="A157:O157"/>
    <mergeCell ref="A143:O143"/>
    <mergeCell ref="A74:A86"/>
    <mergeCell ref="A18:A30"/>
    <mergeCell ref="A4:A16"/>
    <mergeCell ref="A87:O87"/>
    <mergeCell ref="A144:A156"/>
    <mergeCell ref="A32:A44"/>
    <mergeCell ref="A101:O101"/>
    <mergeCell ref="A88:A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48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25.57421875" style="10" customWidth="1"/>
    <col min="3" max="3" width="7.7109375" style="275" customWidth="1"/>
    <col min="4" max="12" width="7.7109375" style="103" customWidth="1"/>
    <col min="13" max="14" width="7.7109375" style="1" customWidth="1"/>
    <col min="15" max="15" width="9.00390625" style="1" bestFit="1" customWidth="1"/>
    <col min="16" max="16384" width="9.140625" style="1" customWidth="1"/>
  </cols>
  <sheetData>
    <row r="1" spans="1:12" ht="19.5" customHeight="1">
      <c r="A1" s="2" t="s">
        <v>276</v>
      </c>
      <c r="C1" s="276"/>
      <c r="D1" s="100"/>
      <c r="E1" s="100"/>
      <c r="F1" s="100"/>
      <c r="G1" s="100"/>
      <c r="H1" s="100"/>
      <c r="I1" s="100"/>
      <c r="J1" s="100"/>
      <c r="K1" s="100"/>
      <c r="L1" s="100"/>
    </row>
    <row r="2" ht="6.75" customHeight="1" thickBot="1"/>
    <row r="3" spans="2:15" ht="13.5" thickBot="1">
      <c r="B3" s="256"/>
      <c r="C3" s="307">
        <v>2013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1:15" ht="13.5" thickBot="1">
      <c r="A4" s="3"/>
      <c r="B4" s="257"/>
      <c r="C4" s="180" t="s">
        <v>137</v>
      </c>
      <c r="D4" s="180" t="s">
        <v>138</v>
      </c>
      <c r="E4" s="180" t="s">
        <v>11</v>
      </c>
      <c r="F4" s="180" t="s">
        <v>12</v>
      </c>
      <c r="G4" s="180" t="s">
        <v>13</v>
      </c>
      <c r="H4" s="180" t="s">
        <v>14</v>
      </c>
      <c r="I4" s="180" t="s">
        <v>15</v>
      </c>
      <c r="J4" s="180" t="s">
        <v>139</v>
      </c>
      <c r="K4" s="180" t="s">
        <v>140</v>
      </c>
      <c r="L4" s="180" t="s">
        <v>141</v>
      </c>
      <c r="M4" s="180" t="s">
        <v>142</v>
      </c>
      <c r="N4" s="180" t="s">
        <v>143</v>
      </c>
      <c r="O4" s="77" t="s">
        <v>93</v>
      </c>
    </row>
    <row r="5" spans="1:15" s="30" customFormat="1" ht="13.5" thickBot="1">
      <c r="A5" s="323" t="s">
        <v>204</v>
      </c>
      <c r="B5" s="240" t="s">
        <v>115</v>
      </c>
      <c r="C5" s="26">
        <f aca="true" t="shared" si="0" ref="C5:O5">C6+C19+C26+C37</f>
        <v>193205</v>
      </c>
      <c r="D5" s="26">
        <f t="shared" si="0"/>
        <v>232331</v>
      </c>
      <c r="E5" s="26">
        <f t="shared" si="0"/>
        <v>259383</v>
      </c>
      <c r="F5" s="26">
        <f t="shared" si="0"/>
        <v>239873</v>
      </c>
      <c r="G5" s="26">
        <f t="shared" si="0"/>
        <v>221363</v>
      </c>
      <c r="H5" s="26">
        <f t="shared" si="0"/>
        <v>208170</v>
      </c>
      <c r="I5" s="26">
        <f t="shared" si="0"/>
        <v>173959</v>
      </c>
      <c r="J5" s="26">
        <f t="shared" si="0"/>
        <v>169411</v>
      </c>
      <c r="K5" s="26">
        <f t="shared" si="0"/>
        <v>180562</v>
      </c>
      <c r="L5" s="26">
        <f t="shared" si="0"/>
        <v>163492</v>
      </c>
      <c r="M5" s="26">
        <f t="shared" si="0"/>
        <v>174165</v>
      </c>
      <c r="N5" s="26">
        <f t="shared" si="0"/>
        <v>167433</v>
      </c>
      <c r="O5" s="26">
        <f t="shared" si="0"/>
        <v>2383347</v>
      </c>
    </row>
    <row r="6" spans="1:15" s="30" customFormat="1" ht="13.5" thickBot="1">
      <c r="A6" s="324"/>
      <c r="B6" s="29" t="s">
        <v>129</v>
      </c>
      <c r="C6" s="26">
        <f aca="true" t="shared" si="1" ref="C6:N6">SUM(C7:C18)</f>
        <v>134814</v>
      </c>
      <c r="D6" s="26">
        <f t="shared" si="1"/>
        <v>181581</v>
      </c>
      <c r="E6" s="26">
        <f t="shared" si="1"/>
        <v>177390</v>
      </c>
      <c r="F6" s="26">
        <f t="shared" si="1"/>
        <v>185053</v>
      </c>
      <c r="G6" s="26">
        <f t="shared" si="1"/>
        <v>162634</v>
      </c>
      <c r="H6" s="26">
        <f t="shared" si="1"/>
        <v>150860</v>
      </c>
      <c r="I6" s="26">
        <f t="shared" si="1"/>
        <v>121762</v>
      </c>
      <c r="J6" s="26">
        <f t="shared" si="1"/>
        <v>101086</v>
      </c>
      <c r="K6" s="26">
        <f t="shared" si="1"/>
        <v>122259</v>
      </c>
      <c r="L6" s="26">
        <f t="shared" si="1"/>
        <v>115739</v>
      </c>
      <c r="M6" s="26">
        <f t="shared" si="1"/>
        <v>119591</v>
      </c>
      <c r="N6" s="26">
        <f t="shared" si="1"/>
        <v>112900</v>
      </c>
      <c r="O6" s="26">
        <f aca="true" t="shared" si="2" ref="O6:O47">SUM(C6:N6)</f>
        <v>1685669</v>
      </c>
    </row>
    <row r="7" spans="1:15" s="30" customFormat="1" ht="12.75">
      <c r="A7" s="324"/>
      <c r="B7" s="107" t="s">
        <v>205</v>
      </c>
      <c r="C7" s="21">
        <v>51116</v>
      </c>
      <c r="D7" s="52">
        <v>84176</v>
      </c>
      <c r="E7" s="21">
        <v>79808</v>
      </c>
      <c r="F7" s="21">
        <v>59265</v>
      </c>
      <c r="G7" s="21">
        <v>53390</v>
      </c>
      <c r="H7" s="21">
        <v>43004</v>
      </c>
      <c r="I7" s="21">
        <v>15006</v>
      </c>
      <c r="J7" s="21">
        <v>14196</v>
      </c>
      <c r="K7" s="52">
        <v>14185</v>
      </c>
      <c r="L7" s="52">
        <v>18654</v>
      </c>
      <c r="M7" s="52">
        <v>25403</v>
      </c>
      <c r="N7" s="52">
        <v>26317</v>
      </c>
      <c r="O7" s="53">
        <f t="shared" si="2"/>
        <v>484520</v>
      </c>
    </row>
    <row r="8" spans="1:15" s="30" customFormat="1" ht="12.75">
      <c r="A8" s="324"/>
      <c r="B8" s="108" t="s">
        <v>72</v>
      </c>
      <c r="C8" s="52">
        <v>25468</v>
      </c>
      <c r="D8" s="52">
        <v>27925</v>
      </c>
      <c r="E8" s="22">
        <v>26635</v>
      </c>
      <c r="F8" s="22">
        <v>44915</v>
      </c>
      <c r="G8" s="52">
        <v>31501</v>
      </c>
      <c r="H8" s="52">
        <v>33097</v>
      </c>
      <c r="I8" s="22">
        <v>27585</v>
      </c>
      <c r="J8" s="52">
        <v>20398</v>
      </c>
      <c r="K8" s="52">
        <v>21649</v>
      </c>
      <c r="L8" s="52">
        <v>19045</v>
      </c>
      <c r="M8" s="52">
        <v>22865</v>
      </c>
      <c r="N8" s="52">
        <v>21380</v>
      </c>
      <c r="O8" s="23">
        <f t="shared" si="2"/>
        <v>322463</v>
      </c>
    </row>
    <row r="9" spans="1:15" s="30" customFormat="1" ht="12.75">
      <c r="A9" s="324"/>
      <c r="B9" s="109" t="s">
        <v>62</v>
      </c>
      <c r="C9" s="22">
        <v>19584</v>
      </c>
      <c r="D9" s="22">
        <v>21203</v>
      </c>
      <c r="E9" s="22">
        <v>26286</v>
      </c>
      <c r="F9" s="22">
        <v>21051</v>
      </c>
      <c r="G9" s="22">
        <v>19880</v>
      </c>
      <c r="H9" s="22">
        <v>25009</v>
      </c>
      <c r="I9" s="22">
        <v>24710</v>
      </c>
      <c r="J9" s="22">
        <v>20116</v>
      </c>
      <c r="K9" s="22">
        <v>26545</v>
      </c>
      <c r="L9" s="22">
        <v>21301</v>
      </c>
      <c r="M9" s="22">
        <v>23309</v>
      </c>
      <c r="N9" s="22">
        <v>21090</v>
      </c>
      <c r="O9" s="23">
        <f t="shared" si="2"/>
        <v>270084</v>
      </c>
    </row>
    <row r="10" spans="1:15" s="30" customFormat="1" ht="12.75">
      <c r="A10" s="324"/>
      <c r="B10" s="109" t="s">
        <v>207</v>
      </c>
      <c r="C10" s="22">
        <v>14736</v>
      </c>
      <c r="D10" s="22">
        <v>21349</v>
      </c>
      <c r="E10" s="22">
        <v>17592</v>
      </c>
      <c r="F10" s="22">
        <v>19968</v>
      </c>
      <c r="G10" s="22">
        <v>22495</v>
      </c>
      <c r="H10" s="22">
        <v>20143</v>
      </c>
      <c r="I10" s="22">
        <v>26521</v>
      </c>
      <c r="J10" s="22">
        <v>23693</v>
      </c>
      <c r="K10" s="22">
        <v>27532</v>
      </c>
      <c r="L10" s="22">
        <v>21724</v>
      </c>
      <c r="M10" s="22">
        <v>20092</v>
      </c>
      <c r="N10" s="22">
        <v>18934</v>
      </c>
      <c r="O10" s="23">
        <f t="shared" si="2"/>
        <v>254779</v>
      </c>
    </row>
    <row r="11" spans="1:15" s="30" customFormat="1" ht="12.75">
      <c r="A11" s="324"/>
      <c r="B11" s="108" t="s">
        <v>68</v>
      </c>
      <c r="C11" s="22">
        <v>8324</v>
      </c>
      <c r="D11" s="22">
        <v>9061</v>
      </c>
      <c r="E11" s="22">
        <v>9533</v>
      </c>
      <c r="F11" s="22">
        <v>11059</v>
      </c>
      <c r="G11" s="22">
        <v>10713</v>
      </c>
      <c r="H11" s="22">
        <v>9481</v>
      </c>
      <c r="I11" s="22">
        <v>9343</v>
      </c>
      <c r="J11" s="22">
        <v>7649</v>
      </c>
      <c r="K11" s="22">
        <v>10997</v>
      </c>
      <c r="L11" s="22">
        <v>8809</v>
      </c>
      <c r="M11" s="22">
        <v>9446</v>
      </c>
      <c r="N11" s="22">
        <v>7548</v>
      </c>
      <c r="O11" s="23">
        <f t="shared" si="2"/>
        <v>111963</v>
      </c>
    </row>
    <row r="12" spans="1:15" s="30" customFormat="1" ht="12.75">
      <c r="A12" s="324"/>
      <c r="B12" s="108" t="s">
        <v>206</v>
      </c>
      <c r="C12" s="22">
        <v>7151</v>
      </c>
      <c r="D12" s="22">
        <v>8648</v>
      </c>
      <c r="E12" s="22">
        <v>6542</v>
      </c>
      <c r="F12" s="22">
        <v>8643</v>
      </c>
      <c r="G12" s="22">
        <v>7077</v>
      </c>
      <c r="H12" s="22">
        <v>7961</v>
      </c>
      <c r="I12" s="22">
        <v>6374</v>
      </c>
      <c r="J12" s="22">
        <v>5792</v>
      </c>
      <c r="K12" s="22">
        <v>4508</v>
      </c>
      <c r="L12" s="22">
        <v>6314</v>
      </c>
      <c r="M12" s="22">
        <v>4263</v>
      </c>
      <c r="N12" s="22">
        <v>4871</v>
      </c>
      <c r="O12" s="23">
        <f t="shared" si="2"/>
        <v>78144</v>
      </c>
    </row>
    <row r="13" spans="1:15" s="30" customFormat="1" ht="12.75">
      <c r="A13" s="324"/>
      <c r="B13" s="108" t="s">
        <v>52</v>
      </c>
      <c r="C13" s="22">
        <v>2669</v>
      </c>
      <c r="D13" s="22">
        <v>5037</v>
      </c>
      <c r="E13" s="22">
        <v>6447</v>
      </c>
      <c r="F13" s="22">
        <v>4603</v>
      </c>
      <c r="G13" s="22">
        <v>4541</v>
      </c>
      <c r="H13" s="22">
        <v>6529</v>
      </c>
      <c r="I13" s="22">
        <v>2937</v>
      </c>
      <c r="J13" s="22">
        <v>3804</v>
      </c>
      <c r="K13" s="22">
        <v>5892</v>
      </c>
      <c r="L13" s="22">
        <v>4929</v>
      </c>
      <c r="M13" s="22">
        <v>4476</v>
      </c>
      <c r="N13" s="22">
        <v>5829</v>
      </c>
      <c r="O13" s="23">
        <f t="shared" si="2"/>
        <v>57693</v>
      </c>
    </row>
    <row r="14" spans="1:15" s="30" customFormat="1" ht="12.75">
      <c r="A14" s="324"/>
      <c r="B14" s="106" t="s">
        <v>87</v>
      </c>
      <c r="C14" s="24">
        <v>5766</v>
      </c>
      <c r="D14" s="24">
        <v>4182</v>
      </c>
      <c r="E14" s="24">
        <v>4547</v>
      </c>
      <c r="F14" s="24">
        <v>5372</v>
      </c>
      <c r="G14" s="24">
        <v>5828</v>
      </c>
      <c r="H14" s="24">
        <v>5636</v>
      </c>
      <c r="I14" s="24">
        <v>4090</v>
      </c>
      <c r="J14" s="24">
        <v>3312</v>
      </c>
      <c r="K14" s="24">
        <v>4921</v>
      </c>
      <c r="L14" s="24">
        <v>3712</v>
      </c>
      <c r="M14" s="24">
        <v>4426</v>
      </c>
      <c r="N14" s="24">
        <v>4748</v>
      </c>
      <c r="O14" s="25">
        <f t="shared" si="2"/>
        <v>56540</v>
      </c>
    </row>
    <row r="15" spans="1:15" s="30" customFormat="1" ht="12.75">
      <c r="A15" s="324"/>
      <c r="B15" s="69" t="s">
        <v>213</v>
      </c>
      <c r="C15" s="24"/>
      <c r="D15" s="24"/>
      <c r="E15" s="24"/>
      <c r="F15" s="24">
        <v>3281</v>
      </c>
      <c r="G15" s="24"/>
      <c r="H15" s="24"/>
      <c r="I15" s="24">
        <v>2977</v>
      </c>
      <c r="J15" s="24">
        <v>2126</v>
      </c>
      <c r="K15" s="24">
        <v>6030</v>
      </c>
      <c r="L15" s="24">
        <v>6746</v>
      </c>
      <c r="M15" s="24">
        <v>3038</v>
      </c>
      <c r="N15" s="24"/>
      <c r="O15" s="25">
        <f t="shared" si="2"/>
        <v>24198</v>
      </c>
    </row>
    <row r="16" spans="1:15" s="30" customFormat="1" ht="12.75">
      <c r="A16" s="324"/>
      <c r="B16" s="106" t="s">
        <v>210</v>
      </c>
      <c r="C16" s="24"/>
      <c r="D16" s="24"/>
      <c r="E16" s="24"/>
      <c r="F16" s="24">
        <v>3477</v>
      </c>
      <c r="G16" s="24">
        <v>2351</v>
      </c>
      <c r="H16" s="24"/>
      <c r="I16" s="22">
        <v>2219</v>
      </c>
      <c r="J16" s="24"/>
      <c r="K16" s="24"/>
      <c r="L16" s="24">
        <v>2174</v>
      </c>
      <c r="M16" s="24"/>
      <c r="N16" s="24"/>
      <c r="O16" s="25">
        <f t="shared" si="2"/>
        <v>10221</v>
      </c>
    </row>
    <row r="17" spans="1:15" s="30" customFormat="1" ht="12.75">
      <c r="A17" s="324"/>
      <c r="B17" s="279" t="s">
        <v>123</v>
      </c>
      <c r="C17" s="24"/>
      <c r="D17" s="24"/>
      <c r="E17" s="24"/>
      <c r="F17" s="24">
        <v>3419</v>
      </c>
      <c r="G17" s="24">
        <v>4858</v>
      </c>
      <c r="H17" s="24"/>
      <c r="I17" s="24"/>
      <c r="J17" s="24"/>
      <c r="K17" s="24"/>
      <c r="L17" s="24"/>
      <c r="M17" s="24"/>
      <c r="N17" s="24"/>
      <c r="O17" s="25">
        <f t="shared" si="2"/>
        <v>8277</v>
      </c>
    </row>
    <row r="18" spans="1:15" s="30" customFormat="1" ht="13.5" thickBot="1">
      <c r="A18" s="324"/>
      <c r="B18" s="106" t="s">
        <v>226</v>
      </c>
      <c r="C18" s="27"/>
      <c r="D18" s="24"/>
      <c r="E18" s="27"/>
      <c r="F18" s="27"/>
      <c r="G18" s="27"/>
      <c r="H18" s="27"/>
      <c r="I18" s="27"/>
      <c r="J18" s="27"/>
      <c r="K18" s="24"/>
      <c r="L18" s="24">
        <v>2331</v>
      </c>
      <c r="M18" s="24">
        <v>2273</v>
      </c>
      <c r="N18" s="24">
        <v>2183</v>
      </c>
      <c r="O18" s="25">
        <f t="shared" si="2"/>
        <v>6787</v>
      </c>
    </row>
    <row r="19" spans="1:15" s="30" customFormat="1" ht="13.5" thickBot="1">
      <c r="A19" s="324"/>
      <c r="B19" s="29" t="s">
        <v>130</v>
      </c>
      <c r="C19" s="26">
        <f aca="true" t="shared" si="3" ref="C19:N19">SUM(C20:C25)</f>
        <v>12284</v>
      </c>
      <c r="D19" s="26">
        <f t="shared" si="3"/>
        <v>11739</v>
      </c>
      <c r="E19" s="26">
        <f t="shared" si="3"/>
        <v>14538</v>
      </c>
      <c r="F19" s="26">
        <f t="shared" si="3"/>
        <v>12526</v>
      </c>
      <c r="G19" s="26">
        <f t="shared" si="3"/>
        <v>15396</v>
      </c>
      <c r="H19" s="26">
        <f t="shared" si="3"/>
        <v>21849</v>
      </c>
      <c r="I19" s="26">
        <f t="shared" si="3"/>
        <v>16464</v>
      </c>
      <c r="J19" s="26">
        <f t="shared" si="3"/>
        <v>35771</v>
      </c>
      <c r="K19" s="26">
        <f t="shared" si="3"/>
        <v>22089</v>
      </c>
      <c r="L19" s="26">
        <f t="shared" si="3"/>
        <v>22671</v>
      </c>
      <c r="M19" s="26">
        <f t="shared" si="3"/>
        <v>20108</v>
      </c>
      <c r="N19" s="26">
        <f t="shared" si="3"/>
        <v>18294</v>
      </c>
      <c r="O19" s="26">
        <f t="shared" si="2"/>
        <v>223729</v>
      </c>
    </row>
    <row r="20" spans="1:15" s="30" customFormat="1" ht="12.75">
      <c r="A20" s="324"/>
      <c r="B20" s="259" t="s">
        <v>217</v>
      </c>
      <c r="C20" s="22">
        <v>3559</v>
      </c>
      <c r="D20" s="22">
        <v>3085</v>
      </c>
      <c r="E20" s="22">
        <v>4879</v>
      </c>
      <c r="F20" s="22">
        <v>4514</v>
      </c>
      <c r="G20" s="22">
        <v>4333</v>
      </c>
      <c r="H20" s="22">
        <v>5667</v>
      </c>
      <c r="I20" s="22">
        <v>4809</v>
      </c>
      <c r="J20" s="22">
        <v>21209</v>
      </c>
      <c r="K20" s="22">
        <v>4235</v>
      </c>
      <c r="L20" s="22">
        <v>5190</v>
      </c>
      <c r="M20" s="22">
        <v>5240</v>
      </c>
      <c r="N20" s="22">
        <v>4922</v>
      </c>
      <c r="O20" s="23">
        <f t="shared" si="2"/>
        <v>71642</v>
      </c>
    </row>
    <row r="21" spans="1:15" s="30" customFormat="1" ht="12.75">
      <c r="A21" s="324"/>
      <c r="B21" s="259" t="s">
        <v>209</v>
      </c>
      <c r="C21" s="22">
        <v>5332</v>
      </c>
      <c r="D21" s="22">
        <v>2662</v>
      </c>
      <c r="E21" s="22">
        <v>2575</v>
      </c>
      <c r="F21" s="22"/>
      <c r="G21" s="22">
        <v>3886</v>
      </c>
      <c r="H21" s="22">
        <v>4279</v>
      </c>
      <c r="I21" s="22">
        <v>3369</v>
      </c>
      <c r="J21" s="22">
        <v>4894</v>
      </c>
      <c r="K21" s="22">
        <v>5047</v>
      </c>
      <c r="L21" s="22">
        <v>6689</v>
      </c>
      <c r="M21" s="22">
        <v>6858</v>
      </c>
      <c r="N21" s="22">
        <v>4833</v>
      </c>
      <c r="O21" s="23">
        <f t="shared" si="2"/>
        <v>50424</v>
      </c>
    </row>
    <row r="22" spans="1:15" s="30" customFormat="1" ht="12.75">
      <c r="A22" s="324"/>
      <c r="B22" s="259" t="s">
        <v>211</v>
      </c>
      <c r="C22" s="22">
        <v>3393</v>
      </c>
      <c r="D22" s="22">
        <v>2732</v>
      </c>
      <c r="E22" s="22">
        <v>3779</v>
      </c>
      <c r="F22" s="22">
        <v>4510</v>
      </c>
      <c r="G22" s="22">
        <v>3517</v>
      </c>
      <c r="H22" s="22">
        <v>5905</v>
      </c>
      <c r="I22" s="22">
        <v>4208</v>
      </c>
      <c r="J22" s="22">
        <v>3398</v>
      </c>
      <c r="K22" s="22">
        <v>5261</v>
      </c>
      <c r="L22" s="22">
        <v>5662</v>
      </c>
      <c r="M22" s="22">
        <v>3378</v>
      </c>
      <c r="N22" s="22">
        <v>3841</v>
      </c>
      <c r="O22" s="23">
        <f t="shared" si="2"/>
        <v>49584</v>
      </c>
    </row>
    <row r="23" spans="1:15" s="30" customFormat="1" ht="12.75">
      <c r="A23" s="324"/>
      <c r="B23" s="259" t="s">
        <v>218</v>
      </c>
      <c r="C23" s="22"/>
      <c r="D23" s="22">
        <v>3260</v>
      </c>
      <c r="E23" s="22">
        <v>3305</v>
      </c>
      <c r="F23" s="22">
        <v>3502</v>
      </c>
      <c r="G23" s="22">
        <v>3660</v>
      </c>
      <c r="H23" s="22">
        <v>3425</v>
      </c>
      <c r="I23" s="22">
        <v>2290</v>
      </c>
      <c r="J23" s="22">
        <v>3879</v>
      </c>
      <c r="K23" s="22">
        <v>2549</v>
      </c>
      <c r="L23" s="22">
        <v>2970</v>
      </c>
      <c r="M23" s="22">
        <v>2591</v>
      </c>
      <c r="N23" s="22">
        <v>2171</v>
      </c>
      <c r="O23" s="23">
        <f t="shared" si="2"/>
        <v>33602</v>
      </c>
    </row>
    <row r="24" spans="1:15" s="30" customFormat="1" ht="12.75">
      <c r="A24" s="324"/>
      <c r="B24" s="259" t="s">
        <v>1</v>
      </c>
      <c r="C24" s="22"/>
      <c r="D24" s="22"/>
      <c r="E24" s="22"/>
      <c r="F24" s="22"/>
      <c r="G24" s="22"/>
      <c r="H24" s="22">
        <v>2573</v>
      </c>
      <c r="I24" s="22"/>
      <c r="J24" s="22">
        <v>2391</v>
      </c>
      <c r="K24" s="22">
        <v>2603</v>
      </c>
      <c r="L24" s="22">
        <v>2160</v>
      </c>
      <c r="M24" s="22">
        <v>2041</v>
      </c>
      <c r="N24" s="22">
        <v>2527</v>
      </c>
      <c r="O24" s="23">
        <f t="shared" si="2"/>
        <v>14295</v>
      </c>
    </row>
    <row r="25" spans="1:15" s="30" customFormat="1" ht="13.5" thickBot="1">
      <c r="A25" s="324"/>
      <c r="B25" s="259" t="s">
        <v>231</v>
      </c>
      <c r="C25" s="22"/>
      <c r="D25" s="22"/>
      <c r="E25" s="22"/>
      <c r="F25" s="22"/>
      <c r="G25" s="22"/>
      <c r="H25" s="22"/>
      <c r="I25" s="22">
        <v>1788</v>
      </c>
      <c r="J25" s="22"/>
      <c r="K25" s="22">
        <v>2394</v>
      </c>
      <c r="L25" s="22"/>
      <c r="M25" s="22"/>
      <c r="N25" s="22"/>
      <c r="O25" s="23">
        <f t="shared" si="2"/>
        <v>4182</v>
      </c>
    </row>
    <row r="26" spans="1:15" s="30" customFormat="1" ht="13.5" thickBot="1">
      <c r="A26" s="324"/>
      <c r="B26" s="252" t="s">
        <v>131</v>
      </c>
      <c r="C26" s="26">
        <f aca="true" t="shared" si="4" ref="C26:N26">SUM(C27:C30)</f>
        <v>3403</v>
      </c>
      <c r="D26" s="26">
        <f t="shared" si="4"/>
        <v>4110</v>
      </c>
      <c r="E26" s="26">
        <f t="shared" si="4"/>
        <v>27409</v>
      </c>
      <c r="F26" s="26">
        <f t="shared" si="4"/>
        <v>4515</v>
      </c>
      <c r="G26" s="26">
        <f t="shared" si="4"/>
        <v>8075</v>
      </c>
      <c r="H26" s="26">
        <f t="shared" si="4"/>
        <v>4623</v>
      </c>
      <c r="I26" s="26">
        <f t="shared" si="4"/>
        <v>5123</v>
      </c>
      <c r="J26" s="26">
        <f t="shared" si="4"/>
        <v>9675</v>
      </c>
      <c r="K26" s="26">
        <f t="shared" si="4"/>
        <v>4346</v>
      </c>
      <c r="L26" s="26">
        <f t="shared" si="4"/>
        <v>5349</v>
      </c>
      <c r="M26" s="26">
        <f t="shared" si="4"/>
        <v>5706</v>
      </c>
      <c r="N26" s="26">
        <f t="shared" si="4"/>
        <v>5270</v>
      </c>
      <c r="O26" s="26">
        <f t="shared" si="2"/>
        <v>87604</v>
      </c>
    </row>
    <row r="27" spans="1:15" s="30" customFormat="1" ht="12.75">
      <c r="A27" s="324"/>
      <c r="B27" s="131" t="s">
        <v>27</v>
      </c>
      <c r="C27" s="52">
        <v>3403</v>
      </c>
      <c r="D27" s="52">
        <v>4110</v>
      </c>
      <c r="E27" s="52">
        <v>5361</v>
      </c>
      <c r="F27" s="52">
        <v>4515</v>
      </c>
      <c r="G27" s="52">
        <v>8075</v>
      </c>
      <c r="H27" s="52">
        <v>4623</v>
      </c>
      <c r="I27" s="52">
        <v>5123</v>
      </c>
      <c r="J27" s="52">
        <v>4520</v>
      </c>
      <c r="K27" s="52">
        <v>4346</v>
      </c>
      <c r="L27" s="52">
        <v>5349</v>
      </c>
      <c r="M27" s="52">
        <v>5706</v>
      </c>
      <c r="N27" s="52">
        <v>5270</v>
      </c>
      <c r="O27" s="53">
        <f t="shared" si="2"/>
        <v>60401</v>
      </c>
    </row>
    <row r="28" spans="1:15" s="30" customFormat="1" ht="12.75">
      <c r="A28" s="324"/>
      <c r="B28" s="131" t="s">
        <v>43</v>
      </c>
      <c r="C28" s="52"/>
      <c r="D28" s="52"/>
      <c r="E28" s="52">
        <v>22048</v>
      </c>
      <c r="F28" s="52"/>
      <c r="G28" s="52"/>
      <c r="H28" s="52"/>
      <c r="I28" s="52"/>
      <c r="J28" s="52"/>
      <c r="K28" s="52"/>
      <c r="L28" s="52"/>
      <c r="M28" s="52"/>
      <c r="N28" s="52"/>
      <c r="O28" s="23">
        <f t="shared" si="2"/>
        <v>22048</v>
      </c>
    </row>
    <row r="29" spans="1:15" s="30" customFormat="1" ht="15.75" customHeight="1">
      <c r="A29" s="324"/>
      <c r="B29" s="280" t="s">
        <v>277</v>
      </c>
      <c r="C29" s="22"/>
      <c r="D29" s="22"/>
      <c r="E29" s="22"/>
      <c r="F29" s="22"/>
      <c r="G29" s="22"/>
      <c r="H29" s="22"/>
      <c r="I29" s="22"/>
      <c r="J29" s="22">
        <v>2605</v>
      </c>
      <c r="K29" s="22"/>
      <c r="L29" s="22"/>
      <c r="M29" s="22"/>
      <c r="N29" s="22"/>
      <c r="O29" s="23">
        <f t="shared" si="2"/>
        <v>2605</v>
      </c>
    </row>
    <row r="30" spans="1:15" s="30" customFormat="1" ht="13.5" thickBot="1">
      <c r="A30" s="324"/>
      <c r="B30" s="248" t="s">
        <v>79</v>
      </c>
      <c r="C30" s="24"/>
      <c r="D30" s="24"/>
      <c r="E30" s="24"/>
      <c r="F30" s="24"/>
      <c r="G30" s="24"/>
      <c r="H30" s="24"/>
      <c r="I30" s="24"/>
      <c r="J30" s="24">
        <v>2550</v>
      </c>
      <c r="K30" s="24"/>
      <c r="L30" s="24"/>
      <c r="M30" s="24"/>
      <c r="N30" s="24"/>
      <c r="O30" s="23">
        <f t="shared" si="2"/>
        <v>2550</v>
      </c>
    </row>
    <row r="31" spans="1:15" s="30" customFormat="1" ht="13.5" thickBot="1">
      <c r="A31" s="324"/>
      <c r="B31" s="262" t="s">
        <v>212</v>
      </c>
      <c r="C31" s="26">
        <f aca="true" t="shared" si="5" ref="C31:N31">SUM(C32:C36)</f>
        <v>17479</v>
      </c>
      <c r="D31" s="26">
        <f t="shared" si="5"/>
        <v>15175</v>
      </c>
      <c r="E31" s="26">
        <f t="shared" si="5"/>
        <v>14655</v>
      </c>
      <c r="F31" s="26">
        <f t="shared" si="5"/>
        <v>16299</v>
      </c>
      <c r="G31" s="26">
        <f t="shared" si="5"/>
        <v>25754</v>
      </c>
      <c r="H31" s="26">
        <f t="shared" si="5"/>
        <v>24942</v>
      </c>
      <c r="I31" s="26">
        <f t="shared" si="5"/>
        <v>9553</v>
      </c>
      <c r="J31" s="26">
        <f t="shared" si="5"/>
        <v>9986</v>
      </c>
      <c r="K31" s="26">
        <f t="shared" si="5"/>
        <v>10261</v>
      </c>
      <c r="L31" s="26">
        <f t="shared" si="5"/>
        <v>10084</v>
      </c>
      <c r="M31" s="26">
        <f t="shared" si="5"/>
        <v>5207</v>
      </c>
      <c r="N31" s="26">
        <f t="shared" si="5"/>
        <v>5120</v>
      </c>
      <c r="O31" s="26">
        <f t="shared" si="2"/>
        <v>164515</v>
      </c>
    </row>
    <row r="32" spans="1:15" s="30" customFormat="1" ht="12.75">
      <c r="A32" s="324"/>
      <c r="B32" s="263" t="s">
        <v>94</v>
      </c>
      <c r="C32" s="52">
        <v>9720</v>
      </c>
      <c r="D32" s="52">
        <v>5384</v>
      </c>
      <c r="E32" s="52">
        <v>8741</v>
      </c>
      <c r="F32" s="52">
        <v>11443</v>
      </c>
      <c r="G32" s="52">
        <v>13154</v>
      </c>
      <c r="H32" s="52">
        <v>9809</v>
      </c>
      <c r="I32" s="52">
        <v>7553</v>
      </c>
      <c r="J32" s="52">
        <v>4254</v>
      </c>
      <c r="K32" s="52">
        <v>7500</v>
      </c>
      <c r="L32" s="52">
        <v>4779</v>
      </c>
      <c r="M32" s="52">
        <v>3034</v>
      </c>
      <c r="N32" s="52">
        <v>3129</v>
      </c>
      <c r="O32" s="53">
        <f t="shared" si="2"/>
        <v>88500</v>
      </c>
    </row>
    <row r="33" spans="1:15" s="30" customFormat="1" ht="12.75">
      <c r="A33" s="324"/>
      <c r="B33" s="33" t="s">
        <v>25</v>
      </c>
      <c r="C33" s="52">
        <v>2417</v>
      </c>
      <c r="D33" s="52">
        <v>4238</v>
      </c>
      <c r="E33" s="52">
        <v>2756</v>
      </c>
      <c r="F33" s="52">
        <v>2331</v>
      </c>
      <c r="G33" s="52"/>
      <c r="H33" s="52">
        <v>3007</v>
      </c>
      <c r="I33" s="52"/>
      <c r="J33" s="52">
        <v>2972</v>
      </c>
      <c r="K33" s="52">
        <v>2761</v>
      </c>
      <c r="L33" s="52">
        <v>3132</v>
      </c>
      <c r="M33" s="52"/>
      <c r="N33" s="52"/>
      <c r="O33" s="23">
        <f t="shared" si="2"/>
        <v>23614</v>
      </c>
    </row>
    <row r="34" spans="1:15" s="30" customFormat="1" ht="12.75">
      <c r="A34" s="324"/>
      <c r="B34" s="34" t="s">
        <v>39</v>
      </c>
      <c r="C34" s="22">
        <v>3194</v>
      </c>
      <c r="D34" s="22">
        <v>2996</v>
      </c>
      <c r="E34" s="22">
        <v>3158</v>
      </c>
      <c r="F34" s="22"/>
      <c r="G34" s="22"/>
      <c r="H34" s="22"/>
      <c r="I34" s="22">
        <v>2000</v>
      </c>
      <c r="J34" s="22">
        <v>2760</v>
      </c>
      <c r="K34" s="22"/>
      <c r="L34" s="22">
        <v>2173</v>
      </c>
      <c r="M34" s="22">
        <v>2173</v>
      </c>
      <c r="N34" s="22">
        <v>1991</v>
      </c>
      <c r="O34" s="23">
        <f t="shared" si="2"/>
        <v>20445</v>
      </c>
    </row>
    <row r="35" spans="1:15" s="30" customFormat="1" ht="12.75">
      <c r="A35" s="324"/>
      <c r="B35" s="34" t="s">
        <v>215</v>
      </c>
      <c r="C35" s="22"/>
      <c r="D35" s="22"/>
      <c r="E35" s="22"/>
      <c r="F35" s="22"/>
      <c r="G35" s="22">
        <v>8394</v>
      </c>
      <c r="H35" s="22">
        <v>9130</v>
      </c>
      <c r="I35" s="22"/>
      <c r="J35" s="22"/>
      <c r="K35" s="22"/>
      <c r="L35" s="22"/>
      <c r="M35" s="22"/>
      <c r="N35" s="22"/>
      <c r="O35" s="23">
        <f t="shared" si="2"/>
        <v>17524</v>
      </c>
    </row>
    <row r="36" spans="1:15" s="30" customFormat="1" ht="13.5" thickBot="1">
      <c r="A36" s="324"/>
      <c r="B36" s="34" t="s">
        <v>42</v>
      </c>
      <c r="C36" s="22">
        <v>2148</v>
      </c>
      <c r="D36" s="22">
        <v>2557</v>
      </c>
      <c r="E36" s="22"/>
      <c r="F36" s="22">
        <v>2525</v>
      </c>
      <c r="G36" s="22">
        <v>4206</v>
      </c>
      <c r="H36" s="22">
        <v>2996</v>
      </c>
      <c r="I36" s="22"/>
      <c r="J36" s="22"/>
      <c r="K36" s="22"/>
      <c r="L36" s="22"/>
      <c r="M36" s="22"/>
      <c r="N36" s="22"/>
      <c r="O36" s="23">
        <f t="shared" si="2"/>
        <v>14432</v>
      </c>
    </row>
    <row r="37" spans="1:15" s="30" customFormat="1" ht="13.5" thickBot="1">
      <c r="A37" s="324"/>
      <c r="B37" s="253" t="s">
        <v>133</v>
      </c>
      <c r="C37" s="26">
        <f aca="true" t="shared" si="6" ref="C37:N37">SUM(C38:C47)</f>
        <v>42704</v>
      </c>
      <c r="D37" s="26">
        <f t="shared" si="6"/>
        <v>34901</v>
      </c>
      <c r="E37" s="26">
        <f t="shared" si="6"/>
        <v>40046</v>
      </c>
      <c r="F37" s="26">
        <f t="shared" si="6"/>
        <v>37779</v>
      </c>
      <c r="G37" s="26">
        <f t="shared" si="6"/>
        <v>35258</v>
      </c>
      <c r="H37" s="26">
        <f t="shared" si="6"/>
        <v>30838</v>
      </c>
      <c r="I37" s="26">
        <f t="shared" si="6"/>
        <v>30610</v>
      </c>
      <c r="J37" s="26">
        <f t="shared" si="6"/>
        <v>22879</v>
      </c>
      <c r="K37" s="26">
        <f t="shared" si="6"/>
        <v>31868</v>
      </c>
      <c r="L37" s="26">
        <f t="shared" si="6"/>
        <v>19733</v>
      </c>
      <c r="M37" s="26">
        <f t="shared" si="6"/>
        <v>28760</v>
      </c>
      <c r="N37" s="26">
        <f t="shared" si="6"/>
        <v>30969</v>
      </c>
      <c r="O37" s="26">
        <f t="shared" si="2"/>
        <v>386345</v>
      </c>
    </row>
    <row r="38" spans="1:15" s="30" customFormat="1" ht="12.75">
      <c r="A38" s="324"/>
      <c r="B38" s="263" t="s">
        <v>28</v>
      </c>
      <c r="C38" s="52">
        <v>17140</v>
      </c>
      <c r="D38" s="52">
        <v>11557</v>
      </c>
      <c r="E38" s="52">
        <v>19523</v>
      </c>
      <c r="F38" s="52">
        <v>17127</v>
      </c>
      <c r="G38" s="52">
        <v>20248</v>
      </c>
      <c r="H38" s="52">
        <v>12928</v>
      </c>
      <c r="I38" s="52">
        <v>14300</v>
      </c>
      <c r="J38" s="52">
        <v>10210</v>
      </c>
      <c r="K38" s="52">
        <v>13359</v>
      </c>
      <c r="L38" s="52">
        <v>11456</v>
      </c>
      <c r="M38" s="52">
        <v>15531</v>
      </c>
      <c r="N38" s="52">
        <v>11795</v>
      </c>
      <c r="O38" s="53">
        <f t="shared" si="2"/>
        <v>175174</v>
      </c>
    </row>
    <row r="39" spans="1:15" s="30" customFormat="1" ht="12.75">
      <c r="A39" s="324"/>
      <c r="B39" s="34" t="s">
        <v>29</v>
      </c>
      <c r="C39" s="22">
        <v>5821</v>
      </c>
      <c r="D39" s="22">
        <v>3316</v>
      </c>
      <c r="E39" s="22">
        <v>3893</v>
      </c>
      <c r="F39" s="22">
        <v>3351</v>
      </c>
      <c r="G39" s="22">
        <v>3561</v>
      </c>
      <c r="H39" s="22">
        <v>4741</v>
      </c>
      <c r="I39" s="22">
        <v>4005</v>
      </c>
      <c r="J39" s="22">
        <v>3236</v>
      </c>
      <c r="K39" s="22">
        <v>4042</v>
      </c>
      <c r="L39" s="22">
        <v>3786</v>
      </c>
      <c r="M39" s="22">
        <v>3018</v>
      </c>
      <c r="N39" s="22">
        <v>4553</v>
      </c>
      <c r="O39" s="23">
        <f t="shared" si="2"/>
        <v>47323</v>
      </c>
    </row>
    <row r="40" spans="1:15" s="30" customFormat="1" ht="12.75">
      <c r="A40" s="324"/>
      <c r="B40" s="34" t="s">
        <v>26</v>
      </c>
      <c r="C40" s="22">
        <v>3146</v>
      </c>
      <c r="D40" s="22"/>
      <c r="E40" s="22">
        <v>3262</v>
      </c>
      <c r="F40" s="22">
        <v>5429</v>
      </c>
      <c r="G40" s="22">
        <v>3591</v>
      </c>
      <c r="H40" s="22">
        <v>3355</v>
      </c>
      <c r="I40" s="22">
        <v>3912</v>
      </c>
      <c r="J40" s="22">
        <v>6134</v>
      </c>
      <c r="K40" s="22"/>
      <c r="L40" s="22"/>
      <c r="M40" s="22">
        <v>2807</v>
      </c>
      <c r="N40" s="22">
        <v>2033</v>
      </c>
      <c r="O40" s="23">
        <f t="shared" si="2"/>
        <v>33669</v>
      </c>
    </row>
    <row r="41" spans="1:15" s="30" customFormat="1" ht="12.75">
      <c r="A41" s="324"/>
      <c r="B41" s="34" t="s">
        <v>33</v>
      </c>
      <c r="C41" s="22">
        <v>4064</v>
      </c>
      <c r="D41" s="22">
        <v>2973</v>
      </c>
      <c r="E41" s="22">
        <v>4582</v>
      </c>
      <c r="F41" s="22">
        <v>3837</v>
      </c>
      <c r="G41" s="22">
        <v>2361</v>
      </c>
      <c r="H41" s="22"/>
      <c r="I41" s="22">
        <v>2918</v>
      </c>
      <c r="J41" s="22">
        <v>3299</v>
      </c>
      <c r="K41" s="22"/>
      <c r="L41" s="22">
        <v>2041</v>
      </c>
      <c r="M41" s="22">
        <v>2563</v>
      </c>
      <c r="N41" s="22">
        <v>1996</v>
      </c>
      <c r="O41" s="23">
        <f t="shared" si="2"/>
        <v>30634</v>
      </c>
    </row>
    <row r="42" spans="1:15" s="30" customFormat="1" ht="12.75">
      <c r="A42" s="324"/>
      <c r="B42" s="34" t="s">
        <v>24</v>
      </c>
      <c r="C42" s="22">
        <v>3460</v>
      </c>
      <c r="D42" s="22">
        <v>4874</v>
      </c>
      <c r="E42" s="22">
        <v>2472</v>
      </c>
      <c r="F42" s="22">
        <v>4132</v>
      </c>
      <c r="G42" s="22"/>
      <c r="H42" s="22">
        <v>4118</v>
      </c>
      <c r="I42" s="22">
        <v>1959</v>
      </c>
      <c r="J42" s="22"/>
      <c r="K42" s="22">
        <v>3046</v>
      </c>
      <c r="L42" s="22"/>
      <c r="M42" s="22">
        <v>2177</v>
      </c>
      <c r="N42" s="22"/>
      <c r="O42" s="23">
        <f t="shared" si="2"/>
        <v>26238</v>
      </c>
    </row>
    <row r="43" spans="1:15" s="30" customFormat="1" ht="12.75">
      <c r="A43" s="324"/>
      <c r="B43" s="34" t="s">
        <v>38</v>
      </c>
      <c r="C43" s="22">
        <v>2195</v>
      </c>
      <c r="D43" s="22">
        <v>3884</v>
      </c>
      <c r="E43" s="22">
        <v>2684</v>
      </c>
      <c r="F43" s="22"/>
      <c r="G43" s="22"/>
      <c r="H43" s="22"/>
      <c r="I43" s="22">
        <v>3516</v>
      </c>
      <c r="J43" s="22"/>
      <c r="K43" s="22">
        <v>3949</v>
      </c>
      <c r="L43" s="22">
        <v>2450</v>
      </c>
      <c r="M43" s="22"/>
      <c r="N43" s="22">
        <v>3815</v>
      </c>
      <c r="O43" s="23">
        <f t="shared" si="2"/>
        <v>22493</v>
      </c>
    </row>
    <row r="44" spans="1:15" s="30" customFormat="1" ht="12.75">
      <c r="A44" s="324"/>
      <c r="B44" s="34" t="s">
        <v>55</v>
      </c>
      <c r="C44" s="22">
        <v>4804</v>
      </c>
      <c r="D44" s="22">
        <v>3777</v>
      </c>
      <c r="E44" s="22">
        <v>3630</v>
      </c>
      <c r="F44" s="22">
        <v>3903</v>
      </c>
      <c r="G44" s="22"/>
      <c r="H44" s="22"/>
      <c r="I44" s="22"/>
      <c r="J44" s="22"/>
      <c r="K44" s="22">
        <v>2365</v>
      </c>
      <c r="L44" s="22"/>
      <c r="M44" s="22">
        <v>2664</v>
      </c>
      <c r="N44" s="22"/>
      <c r="O44" s="23">
        <f t="shared" si="2"/>
        <v>21143</v>
      </c>
    </row>
    <row r="45" spans="1:15" s="30" customFormat="1" ht="12.75">
      <c r="A45" s="324"/>
      <c r="B45" s="34" t="s">
        <v>37</v>
      </c>
      <c r="C45" s="22"/>
      <c r="D45" s="22">
        <v>4520</v>
      </c>
      <c r="E45" s="22"/>
      <c r="F45" s="22"/>
      <c r="G45" s="22">
        <v>2288</v>
      </c>
      <c r="H45" s="22">
        <v>2720</v>
      </c>
      <c r="I45" s="22"/>
      <c r="J45" s="22"/>
      <c r="K45" s="22">
        <v>5107</v>
      </c>
      <c r="L45" s="22"/>
      <c r="M45" s="22"/>
      <c r="N45" s="22">
        <v>4586</v>
      </c>
      <c r="O45" s="23">
        <f t="shared" si="2"/>
        <v>19221</v>
      </c>
    </row>
    <row r="46" spans="1:15" s="30" customFormat="1" ht="12.75">
      <c r="A46" s="324"/>
      <c r="B46" s="34" t="s">
        <v>56</v>
      </c>
      <c r="C46" s="22">
        <v>2074</v>
      </c>
      <c r="D46" s="22"/>
      <c r="E46" s="22"/>
      <c r="F46" s="22"/>
      <c r="G46" s="22">
        <v>3209</v>
      </c>
      <c r="H46" s="22">
        <v>2976</v>
      </c>
      <c r="I46" s="22"/>
      <c r="J46" s="22"/>
      <c r="K46" s="22"/>
      <c r="L46" s="22"/>
      <c r="M46" s="22"/>
      <c r="N46" s="22"/>
      <c r="O46" s="23">
        <f t="shared" si="2"/>
        <v>8259</v>
      </c>
    </row>
    <row r="47" spans="1:15" s="30" customFormat="1" ht="13.5" thickBot="1">
      <c r="A47" s="325"/>
      <c r="B47" s="37" t="s">
        <v>53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>
        <v>2191</v>
      </c>
      <c r="O47" s="182">
        <f t="shared" si="2"/>
        <v>2191</v>
      </c>
    </row>
    <row r="48" spans="1:15" ht="12.75">
      <c r="A48" s="1" t="s">
        <v>8</v>
      </c>
      <c r="B48" s="277"/>
      <c r="C48" s="15"/>
      <c r="D48" s="7"/>
      <c r="E48" s="1" t="s">
        <v>136</v>
      </c>
      <c r="F48" s="1"/>
      <c r="G48" s="1"/>
      <c r="H48" s="1"/>
      <c r="I48" s="76"/>
      <c r="J48" s="1"/>
      <c r="K48" s="1"/>
      <c r="L48" s="1"/>
      <c r="O48" s="10"/>
    </row>
  </sheetData>
  <sheetProtection/>
  <mergeCells count="2">
    <mergeCell ref="C3:O3"/>
    <mergeCell ref="A5:A47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277"/>
  <sheetViews>
    <sheetView zoomScalePageLayoutView="0" workbookViewId="0" topLeftCell="A256">
      <selection activeCell="B276" sqref="B276:H276"/>
    </sheetView>
  </sheetViews>
  <sheetFormatPr defaultColWidth="9.140625" defaultRowHeight="12.75"/>
  <cols>
    <col min="1" max="1" width="31.7109375" style="30" customWidth="1"/>
    <col min="2" max="4" width="12.421875" style="98" customWidth="1"/>
    <col min="5" max="5" width="17.00390625" style="98" customWidth="1"/>
    <col min="6" max="7" width="12.421875" style="98" customWidth="1"/>
    <col min="8" max="8" width="12.421875" style="30" customWidth="1"/>
    <col min="9" max="9" width="18.8515625" style="99" customWidth="1"/>
    <col min="10" max="16384" width="9.140625" style="78" customWidth="1"/>
  </cols>
  <sheetData>
    <row r="1" spans="1:9" s="6" customFormat="1" ht="18.75">
      <c r="A1" s="2" t="s">
        <v>278</v>
      </c>
      <c r="B1" s="73"/>
      <c r="C1" s="73"/>
      <c r="D1" s="76"/>
      <c r="E1" s="76"/>
      <c r="F1" s="76"/>
      <c r="G1" s="76"/>
      <c r="H1" s="1"/>
      <c r="I1" s="73"/>
    </row>
    <row r="2" spans="1:9" s="6" customFormat="1" ht="13.5" thickBot="1">
      <c r="A2" s="7"/>
      <c r="B2" s="73"/>
      <c r="C2" s="73"/>
      <c r="D2" s="76"/>
      <c r="E2" s="76"/>
      <c r="F2" s="76"/>
      <c r="G2" s="76"/>
      <c r="H2" s="1"/>
      <c r="I2" s="73"/>
    </row>
    <row r="3" spans="1:9" s="6" customFormat="1" ht="13.5" thickBot="1">
      <c r="A3" s="307">
        <v>2013</v>
      </c>
      <c r="B3" s="307"/>
      <c r="C3" s="307"/>
      <c r="D3" s="307"/>
      <c r="E3" s="307"/>
      <c r="F3" s="307"/>
      <c r="G3" s="307"/>
      <c r="H3" s="307"/>
      <c r="I3" s="307"/>
    </row>
    <row r="4" spans="1:9" s="6" customFormat="1" ht="13.5" thickBot="1">
      <c r="A4" s="332" t="s">
        <v>282</v>
      </c>
      <c r="B4" s="332"/>
      <c r="C4" s="332"/>
      <c r="D4" s="332"/>
      <c r="E4" s="332"/>
      <c r="F4" s="332"/>
      <c r="G4" s="332"/>
      <c r="H4" s="332"/>
      <c r="I4" s="332"/>
    </row>
    <row r="5" spans="1:9" ht="23.25" thickBot="1">
      <c r="A5" s="79" t="s">
        <v>279</v>
      </c>
      <c r="B5" s="77" t="s">
        <v>129</v>
      </c>
      <c r="C5" s="80" t="s">
        <v>133</v>
      </c>
      <c r="D5" s="77" t="s">
        <v>134</v>
      </c>
      <c r="E5" s="80" t="s">
        <v>212</v>
      </c>
      <c r="F5" s="81" t="s">
        <v>131</v>
      </c>
      <c r="G5" s="77" t="s">
        <v>130</v>
      </c>
      <c r="H5" s="82" t="s">
        <v>89</v>
      </c>
      <c r="I5" s="83" t="s">
        <v>263</v>
      </c>
    </row>
    <row r="6" spans="1:9" ht="12.75">
      <c r="A6" s="84" t="s">
        <v>201</v>
      </c>
      <c r="B6" s="85">
        <v>1747</v>
      </c>
      <c r="C6" s="85">
        <v>153</v>
      </c>
      <c r="D6" s="85">
        <v>91</v>
      </c>
      <c r="E6" s="85">
        <v>0</v>
      </c>
      <c r="F6" s="85">
        <v>224</v>
      </c>
      <c r="G6" s="85">
        <v>99</v>
      </c>
      <c r="H6" s="85">
        <v>4</v>
      </c>
      <c r="I6" s="86">
        <f>SUM(B6:H6)</f>
        <v>2318</v>
      </c>
    </row>
    <row r="7" spans="1:9" ht="12.75">
      <c r="A7" s="87" t="s">
        <v>184</v>
      </c>
      <c r="B7" s="88">
        <v>16970</v>
      </c>
      <c r="C7" s="88">
        <v>3450</v>
      </c>
      <c r="D7" s="88">
        <v>653</v>
      </c>
      <c r="E7" s="88">
        <v>1478</v>
      </c>
      <c r="F7" s="88">
        <v>2376</v>
      </c>
      <c r="G7" s="88">
        <v>3683</v>
      </c>
      <c r="H7" s="89">
        <v>201</v>
      </c>
      <c r="I7" s="90">
        <f aca="true" t="shared" si="0" ref="I7:I23">SUM(B7:H7)</f>
        <v>28811</v>
      </c>
    </row>
    <row r="8" spans="1:9" ht="12.75">
      <c r="A8" s="87" t="s">
        <v>185</v>
      </c>
      <c r="B8" s="88">
        <v>38049</v>
      </c>
      <c r="C8" s="88">
        <v>422</v>
      </c>
      <c r="D8" s="88">
        <v>1</v>
      </c>
      <c r="E8" s="88">
        <v>72</v>
      </c>
      <c r="F8" s="88">
        <v>0</v>
      </c>
      <c r="G8" s="88">
        <v>94</v>
      </c>
      <c r="H8" s="89">
        <v>1661</v>
      </c>
      <c r="I8" s="90">
        <f t="shared" si="0"/>
        <v>40299</v>
      </c>
    </row>
    <row r="9" spans="1:9" ht="12.75">
      <c r="A9" s="87" t="s">
        <v>186</v>
      </c>
      <c r="B9" s="88">
        <v>14876</v>
      </c>
      <c r="C9" s="88">
        <v>5411</v>
      </c>
      <c r="D9" s="88">
        <v>47</v>
      </c>
      <c r="E9" s="88">
        <v>2578</v>
      </c>
      <c r="F9" s="88">
        <v>102</v>
      </c>
      <c r="G9" s="88">
        <v>1264</v>
      </c>
      <c r="H9" s="89">
        <v>229</v>
      </c>
      <c r="I9" s="90">
        <f t="shared" si="0"/>
        <v>24507</v>
      </c>
    </row>
    <row r="10" spans="1:9" ht="12.75">
      <c r="A10" s="87" t="s">
        <v>187</v>
      </c>
      <c r="B10" s="88">
        <v>4705</v>
      </c>
      <c r="C10" s="88">
        <v>1332</v>
      </c>
      <c r="D10" s="88">
        <v>0</v>
      </c>
      <c r="E10" s="88">
        <v>429</v>
      </c>
      <c r="F10" s="88">
        <v>774</v>
      </c>
      <c r="G10" s="88">
        <v>2654</v>
      </c>
      <c r="H10" s="89">
        <v>116</v>
      </c>
      <c r="I10" s="90">
        <f t="shared" si="0"/>
        <v>10010</v>
      </c>
    </row>
    <row r="11" spans="1:9" ht="12.75">
      <c r="A11" s="87" t="s">
        <v>188</v>
      </c>
      <c r="B11" s="88">
        <v>335</v>
      </c>
      <c r="C11" s="88">
        <v>370</v>
      </c>
      <c r="D11" s="88">
        <v>0</v>
      </c>
      <c r="E11" s="88">
        <v>741</v>
      </c>
      <c r="F11" s="88">
        <v>24</v>
      </c>
      <c r="G11" s="88">
        <v>12</v>
      </c>
      <c r="H11" s="89">
        <v>3</v>
      </c>
      <c r="I11" s="90">
        <f t="shared" si="0"/>
        <v>1485</v>
      </c>
    </row>
    <row r="12" spans="1:9" ht="12.75">
      <c r="A12" s="87" t="s">
        <v>189</v>
      </c>
      <c r="B12" s="88">
        <v>1001</v>
      </c>
      <c r="C12" s="88">
        <v>4</v>
      </c>
      <c r="D12" s="88">
        <v>0</v>
      </c>
      <c r="E12" s="88">
        <v>1</v>
      </c>
      <c r="F12" s="88">
        <v>1</v>
      </c>
      <c r="G12" s="88">
        <v>266</v>
      </c>
      <c r="H12" s="89">
        <v>0</v>
      </c>
      <c r="I12" s="90">
        <f t="shared" si="0"/>
        <v>1273</v>
      </c>
    </row>
    <row r="13" spans="1:9" ht="25.5">
      <c r="A13" s="87" t="s">
        <v>190</v>
      </c>
      <c r="B13" s="88">
        <v>7348</v>
      </c>
      <c r="C13" s="88">
        <v>1570</v>
      </c>
      <c r="D13" s="88">
        <v>75</v>
      </c>
      <c r="E13" s="88">
        <v>314</v>
      </c>
      <c r="F13" s="88">
        <v>32</v>
      </c>
      <c r="G13" s="88">
        <v>1064</v>
      </c>
      <c r="H13" s="89">
        <v>4</v>
      </c>
      <c r="I13" s="90">
        <f t="shared" si="0"/>
        <v>10407</v>
      </c>
    </row>
    <row r="14" spans="1:9" ht="12.75">
      <c r="A14" s="87" t="s">
        <v>191</v>
      </c>
      <c r="B14" s="88">
        <v>6600</v>
      </c>
      <c r="C14" s="88">
        <v>1711</v>
      </c>
      <c r="D14" s="88">
        <v>30</v>
      </c>
      <c r="E14" s="88">
        <v>153</v>
      </c>
      <c r="F14" s="88">
        <v>523</v>
      </c>
      <c r="G14" s="88">
        <v>532</v>
      </c>
      <c r="H14" s="89">
        <v>111</v>
      </c>
      <c r="I14" s="90">
        <f t="shared" si="0"/>
        <v>9660</v>
      </c>
    </row>
    <row r="15" spans="1:9" ht="12.75">
      <c r="A15" s="87" t="s">
        <v>192</v>
      </c>
      <c r="B15" s="88">
        <v>1491</v>
      </c>
      <c r="C15" s="88">
        <v>24</v>
      </c>
      <c r="D15" s="88">
        <v>7</v>
      </c>
      <c r="E15" s="88">
        <v>0</v>
      </c>
      <c r="F15" s="88">
        <v>1</v>
      </c>
      <c r="G15" s="88">
        <v>21</v>
      </c>
      <c r="H15" s="89">
        <v>0</v>
      </c>
      <c r="I15" s="90">
        <f t="shared" si="0"/>
        <v>1544</v>
      </c>
    </row>
    <row r="16" spans="1:9" ht="25.5">
      <c r="A16" s="87" t="s">
        <v>230</v>
      </c>
      <c r="B16" s="88">
        <v>2181</v>
      </c>
      <c r="C16" s="88">
        <v>435</v>
      </c>
      <c r="D16" s="88">
        <v>5</v>
      </c>
      <c r="E16" s="88">
        <v>73</v>
      </c>
      <c r="F16" s="88">
        <v>32</v>
      </c>
      <c r="G16" s="88">
        <v>673</v>
      </c>
      <c r="H16" s="89">
        <v>3</v>
      </c>
      <c r="I16" s="90">
        <f t="shared" si="0"/>
        <v>3402</v>
      </c>
    </row>
    <row r="17" spans="1:9" ht="25.5">
      <c r="A17" s="87" t="s">
        <v>194</v>
      </c>
      <c r="B17" s="91">
        <v>7949</v>
      </c>
      <c r="C17" s="91">
        <v>1451</v>
      </c>
      <c r="D17" s="91">
        <v>0</v>
      </c>
      <c r="E17" s="91">
        <v>110</v>
      </c>
      <c r="F17" s="91">
        <v>695</v>
      </c>
      <c r="G17" s="91">
        <v>85</v>
      </c>
      <c r="H17" s="92">
        <v>118</v>
      </c>
      <c r="I17" s="90">
        <f t="shared" si="0"/>
        <v>10408</v>
      </c>
    </row>
    <row r="18" spans="1:9" ht="12.75">
      <c r="A18" s="35" t="s">
        <v>195</v>
      </c>
      <c r="B18" s="88">
        <v>5079</v>
      </c>
      <c r="C18" s="88">
        <v>11531</v>
      </c>
      <c r="D18" s="88">
        <v>64</v>
      </c>
      <c r="E18" s="88">
        <v>29876</v>
      </c>
      <c r="F18" s="88">
        <v>641</v>
      </c>
      <c r="G18" s="88">
        <v>3553</v>
      </c>
      <c r="H18" s="88">
        <v>11</v>
      </c>
      <c r="I18" s="90">
        <f t="shared" si="0"/>
        <v>50755</v>
      </c>
    </row>
    <row r="19" spans="1:9" ht="25.5">
      <c r="A19" s="87" t="s">
        <v>280</v>
      </c>
      <c r="B19" s="91">
        <v>25081</v>
      </c>
      <c r="C19" s="91">
        <v>4669</v>
      </c>
      <c r="D19" s="91">
        <v>13</v>
      </c>
      <c r="E19" s="91">
        <v>812</v>
      </c>
      <c r="F19" s="91">
        <v>162</v>
      </c>
      <c r="G19" s="91">
        <v>8169</v>
      </c>
      <c r="H19" s="92">
        <v>561</v>
      </c>
      <c r="I19" s="90">
        <f t="shared" si="0"/>
        <v>39467</v>
      </c>
    </row>
    <row r="20" spans="1:9" ht="12.75">
      <c r="A20" s="87" t="s">
        <v>197</v>
      </c>
      <c r="B20" s="88">
        <v>3042</v>
      </c>
      <c r="C20" s="88">
        <v>613</v>
      </c>
      <c r="D20" s="88">
        <v>100</v>
      </c>
      <c r="E20" s="88">
        <v>5</v>
      </c>
      <c r="F20" s="88">
        <v>1</v>
      </c>
      <c r="G20" s="88">
        <v>397</v>
      </c>
      <c r="H20" s="89">
        <v>8</v>
      </c>
      <c r="I20" s="90">
        <f t="shared" si="0"/>
        <v>4166</v>
      </c>
    </row>
    <row r="21" spans="1:9" ht="12.75">
      <c r="A21" s="87" t="s">
        <v>198</v>
      </c>
      <c r="B21" s="91">
        <v>808</v>
      </c>
      <c r="C21" s="91">
        <v>214</v>
      </c>
      <c r="D21" s="91">
        <v>0</v>
      </c>
      <c r="E21" s="91">
        <v>229</v>
      </c>
      <c r="F21" s="91">
        <v>83</v>
      </c>
      <c r="G21" s="91">
        <v>80</v>
      </c>
      <c r="H21" s="92">
        <v>0</v>
      </c>
      <c r="I21" s="90">
        <f t="shared" si="0"/>
        <v>1414</v>
      </c>
    </row>
    <row r="22" spans="1:9" ht="12.75">
      <c r="A22" s="35" t="s">
        <v>281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0">
        <f t="shared" si="0"/>
        <v>0</v>
      </c>
    </row>
    <row r="23" spans="1:9" ht="13.5" thickBot="1">
      <c r="A23" s="93" t="s">
        <v>200</v>
      </c>
      <c r="B23" s="94">
        <v>6634</v>
      </c>
      <c r="C23" s="94">
        <v>255</v>
      </c>
      <c r="D23" s="94">
        <v>85</v>
      </c>
      <c r="E23" s="94">
        <v>103</v>
      </c>
      <c r="F23" s="94">
        <v>91</v>
      </c>
      <c r="G23" s="94">
        <v>2540</v>
      </c>
      <c r="H23" s="95">
        <v>0</v>
      </c>
      <c r="I23" s="90">
        <f t="shared" si="0"/>
        <v>9708</v>
      </c>
    </row>
    <row r="24" spans="1:9" ht="13.5" thickBot="1">
      <c r="A24" s="36" t="s">
        <v>263</v>
      </c>
      <c r="B24" s="96">
        <f>SUM(B6:B23)</f>
        <v>143896</v>
      </c>
      <c r="C24" s="96">
        <f aca="true" t="shared" si="1" ref="C24:H24">SUM(C6:C23)</f>
        <v>33615</v>
      </c>
      <c r="D24" s="96">
        <f t="shared" si="1"/>
        <v>1171</v>
      </c>
      <c r="E24" s="96">
        <f t="shared" si="1"/>
        <v>36974</v>
      </c>
      <c r="F24" s="96">
        <f t="shared" si="1"/>
        <v>5762</v>
      </c>
      <c r="G24" s="96">
        <f t="shared" si="1"/>
        <v>25186</v>
      </c>
      <c r="H24" s="96">
        <f t="shared" si="1"/>
        <v>3030</v>
      </c>
      <c r="I24" s="96">
        <f>SUM(I6:I23)</f>
        <v>249634</v>
      </c>
    </row>
    <row r="25" spans="1:9" s="6" customFormat="1" ht="13.5" thickBot="1">
      <c r="A25" s="332" t="s">
        <v>238</v>
      </c>
      <c r="B25" s="332"/>
      <c r="C25" s="332"/>
      <c r="D25" s="332"/>
      <c r="E25" s="332"/>
      <c r="F25" s="332"/>
      <c r="G25" s="332"/>
      <c r="H25" s="332"/>
      <c r="I25" s="332"/>
    </row>
    <row r="26" spans="1:9" ht="23.25" thickBot="1">
      <c r="A26" s="79" t="s">
        <v>279</v>
      </c>
      <c r="B26" s="77" t="s">
        <v>129</v>
      </c>
      <c r="C26" s="80" t="s">
        <v>133</v>
      </c>
      <c r="D26" s="77" t="s">
        <v>134</v>
      </c>
      <c r="E26" s="80" t="s">
        <v>212</v>
      </c>
      <c r="F26" s="81" t="s">
        <v>131</v>
      </c>
      <c r="G26" s="77" t="s">
        <v>130</v>
      </c>
      <c r="H26" s="82" t="s">
        <v>89</v>
      </c>
      <c r="I26" s="83" t="s">
        <v>261</v>
      </c>
    </row>
    <row r="27" spans="1:9" ht="12.75">
      <c r="A27" s="84" t="s">
        <v>201</v>
      </c>
      <c r="B27" s="85">
        <v>1406</v>
      </c>
      <c r="C27" s="85">
        <v>541</v>
      </c>
      <c r="D27" s="85">
        <v>34</v>
      </c>
      <c r="E27" s="85">
        <v>29</v>
      </c>
      <c r="F27" s="85">
        <v>419</v>
      </c>
      <c r="G27" s="85">
        <v>151</v>
      </c>
      <c r="H27" s="85">
        <v>0</v>
      </c>
      <c r="I27" s="86">
        <f>SUM(B27:H27)</f>
        <v>2580</v>
      </c>
    </row>
    <row r="28" spans="1:9" ht="12.75">
      <c r="A28" s="87" t="s">
        <v>184</v>
      </c>
      <c r="B28" s="88">
        <v>22239</v>
      </c>
      <c r="C28" s="88">
        <v>4874</v>
      </c>
      <c r="D28" s="88">
        <v>595</v>
      </c>
      <c r="E28" s="88">
        <v>741</v>
      </c>
      <c r="F28" s="88">
        <v>3420</v>
      </c>
      <c r="G28" s="88">
        <v>2825</v>
      </c>
      <c r="H28" s="89">
        <v>210</v>
      </c>
      <c r="I28" s="90">
        <f aca="true" t="shared" si="2" ref="I28:I43">SUM(B28:H28)</f>
        <v>34904</v>
      </c>
    </row>
    <row r="29" spans="1:9" ht="12.75">
      <c r="A29" s="87" t="s">
        <v>185</v>
      </c>
      <c r="B29" s="88">
        <v>72501</v>
      </c>
      <c r="C29" s="88">
        <v>325</v>
      </c>
      <c r="D29" s="88">
        <v>0</v>
      </c>
      <c r="E29" s="88">
        <v>71</v>
      </c>
      <c r="F29" s="88">
        <v>0</v>
      </c>
      <c r="G29" s="88">
        <v>110</v>
      </c>
      <c r="H29" s="89">
        <v>1660</v>
      </c>
      <c r="I29" s="90">
        <f t="shared" si="2"/>
        <v>74667</v>
      </c>
    </row>
    <row r="30" spans="1:9" ht="12.75">
      <c r="A30" s="87" t="s">
        <v>186</v>
      </c>
      <c r="B30" s="88">
        <v>16155</v>
      </c>
      <c r="C30" s="88">
        <v>6436</v>
      </c>
      <c r="D30" s="88">
        <v>22</v>
      </c>
      <c r="E30" s="88">
        <v>29</v>
      </c>
      <c r="F30" s="88">
        <v>99</v>
      </c>
      <c r="G30" s="88">
        <v>1448</v>
      </c>
      <c r="H30" s="89">
        <v>177</v>
      </c>
      <c r="I30" s="90">
        <f t="shared" si="2"/>
        <v>24366</v>
      </c>
    </row>
    <row r="31" spans="1:9" ht="12.75">
      <c r="A31" s="87" t="s">
        <v>187</v>
      </c>
      <c r="B31" s="88">
        <v>4651</v>
      </c>
      <c r="C31" s="88">
        <v>1688</v>
      </c>
      <c r="D31" s="88">
        <v>0</v>
      </c>
      <c r="E31" s="88">
        <v>424</v>
      </c>
      <c r="F31" s="88">
        <v>672</v>
      </c>
      <c r="G31" s="88">
        <v>2626</v>
      </c>
      <c r="H31" s="89">
        <v>133</v>
      </c>
      <c r="I31" s="90">
        <f t="shared" si="2"/>
        <v>10194</v>
      </c>
    </row>
    <row r="32" spans="1:9" ht="12.75">
      <c r="A32" s="87" t="s">
        <v>188</v>
      </c>
      <c r="B32" s="88">
        <v>455</v>
      </c>
      <c r="C32" s="88">
        <v>272</v>
      </c>
      <c r="D32" s="88">
        <v>0</v>
      </c>
      <c r="E32" s="88">
        <v>1228</v>
      </c>
      <c r="F32" s="88">
        <v>35</v>
      </c>
      <c r="G32" s="88">
        <v>22</v>
      </c>
      <c r="H32" s="89">
        <v>0</v>
      </c>
      <c r="I32" s="90">
        <f t="shared" si="2"/>
        <v>2012</v>
      </c>
    </row>
    <row r="33" spans="1:9" ht="12.75">
      <c r="A33" s="87" t="s">
        <v>189</v>
      </c>
      <c r="B33" s="88">
        <v>1062</v>
      </c>
      <c r="C33" s="88">
        <v>16</v>
      </c>
      <c r="D33" s="88">
        <v>0</v>
      </c>
      <c r="E33" s="88">
        <v>4</v>
      </c>
      <c r="F33" s="88">
        <v>4</v>
      </c>
      <c r="G33" s="88">
        <v>221</v>
      </c>
      <c r="H33" s="89">
        <v>0</v>
      </c>
      <c r="I33" s="90">
        <f t="shared" si="2"/>
        <v>1307</v>
      </c>
    </row>
    <row r="34" spans="1:9" ht="25.5">
      <c r="A34" s="87" t="s">
        <v>190</v>
      </c>
      <c r="B34" s="88">
        <v>8011</v>
      </c>
      <c r="C34" s="88">
        <v>1497</v>
      </c>
      <c r="D34" s="88">
        <v>62</v>
      </c>
      <c r="E34" s="88">
        <v>281</v>
      </c>
      <c r="F34" s="88">
        <v>8</v>
      </c>
      <c r="G34" s="88">
        <v>1755</v>
      </c>
      <c r="H34" s="89">
        <v>33</v>
      </c>
      <c r="I34" s="90">
        <f t="shared" si="2"/>
        <v>11647</v>
      </c>
    </row>
    <row r="35" spans="1:9" ht="12.75">
      <c r="A35" s="87" t="s">
        <v>191</v>
      </c>
      <c r="B35" s="88">
        <v>5371</v>
      </c>
      <c r="C35" s="88">
        <v>1270</v>
      </c>
      <c r="D35" s="88">
        <v>13</v>
      </c>
      <c r="E35" s="88">
        <v>374</v>
      </c>
      <c r="F35" s="88">
        <v>201</v>
      </c>
      <c r="G35" s="88">
        <v>302</v>
      </c>
      <c r="H35" s="89">
        <v>149</v>
      </c>
      <c r="I35" s="90">
        <f t="shared" si="2"/>
        <v>7680</v>
      </c>
    </row>
    <row r="36" spans="1:9" ht="12.75">
      <c r="A36" s="87" t="s">
        <v>192</v>
      </c>
      <c r="B36" s="88">
        <v>1275</v>
      </c>
      <c r="C36" s="88">
        <v>30</v>
      </c>
      <c r="D36" s="88">
        <v>0</v>
      </c>
      <c r="E36" s="88">
        <v>3</v>
      </c>
      <c r="F36" s="88">
        <v>91</v>
      </c>
      <c r="G36" s="88">
        <v>27</v>
      </c>
      <c r="H36" s="89">
        <v>0</v>
      </c>
      <c r="I36" s="90">
        <f t="shared" si="2"/>
        <v>1426</v>
      </c>
    </row>
    <row r="37" spans="1:9" ht="25.5">
      <c r="A37" s="87" t="s">
        <v>230</v>
      </c>
      <c r="B37" s="88">
        <v>2149</v>
      </c>
      <c r="C37" s="88">
        <v>347</v>
      </c>
      <c r="D37" s="88">
        <v>4</v>
      </c>
      <c r="E37" s="88">
        <v>101</v>
      </c>
      <c r="F37" s="88">
        <v>22</v>
      </c>
      <c r="G37" s="88">
        <v>547</v>
      </c>
      <c r="H37" s="89">
        <v>0</v>
      </c>
      <c r="I37" s="90">
        <f t="shared" si="2"/>
        <v>3170</v>
      </c>
    </row>
    <row r="38" spans="1:9" ht="25.5">
      <c r="A38" s="87" t="s">
        <v>194</v>
      </c>
      <c r="B38" s="91">
        <v>9255</v>
      </c>
      <c r="C38" s="91">
        <v>2308</v>
      </c>
      <c r="D38" s="91">
        <v>0</v>
      </c>
      <c r="E38" s="91">
        <v>715</v>
      </c>
      <c r="F38" s="91">
        <v>184</v>
      </c>
      <c r="G38" s="91">
        <v>63</v>
      </c>
      <c r="H38" s="92">
        <v>16</v>
      </c>
      <c r="I38" s="90">
        <f t="shared" si="2"/>
        <v>12541</v>
      </c>
    </row>
    <row r="39" spans="1:9" ht="12.75">
      <c r="A39" s="35" t="s">
        <v>195</v>
      </c>
      <c r="B39" s="88">
        <v>6629</v>
      </c>
      <c r="C39" s="88">
        <v>7976</v>
      </c>
      <c r="D39" s="88">
        <v>5</v>
      </c>
      <c r="E39" s="88">
        <v>24867</v>
      </c>
      <c r="F39" s="88">
        <v>1841</v>
      </c>
      <c r="G39" s="88">
        <v>2884</v>
      </c>
      <c r="H39" s="88">
        <v>232</v>
      </c>
      <c r="I39" s="90">
        <f t="shared" si="2"/>
        <v>44434</v>
      </c>
    </row>
    <row r="40" spans="1:9" ht="25.5">
      <c r="A40" s="87" t="s">
        <v>280</v>
      </c>
      <c r="B40" s="91">
        <v>27950</v>
      </c>
      <c r="C40" s="91">
        <v>3742</v>
      </c>
      <c r="D40" s="91">
        <v>114</v>
      </c>
      <c r="E40" s="91">
        <v>282</v>
      </c>
      <c r="F40" s="91">
        <v>221</v>
      </c>
      <c r="G40" s="91">
        <v>9682</v>
      </c>
      <c r="H40" s="92">
        <v>990</v>
      </c>
      <c r="I40" s="90">
        <f t="shared" si="2"/>
        <v>42981</v>
      </c>
    </row>
    <row r="41" spans="1:9" ht="12.75">
      <c r="A41" s="87" t="s">
        <v>197</v>
      </c>
      <c r="B41" s="88">
        <v>3287</v>
      </c>
      <c r="C41" s="88">
        <v>350</v>
      </c>
      <c r="D41" s="88">
        <v>14</v>
      </c>
      <c r="E41" s="88">
        <v>24</v>
      </c>
      <c r="F41" s="88">
        <v>2</v>
      </c>
      <c r="G41" s="88">
        <v>319</v>
      </c>
      <c r="H41" s="89">
        <v>0</v>
      </c>
      <c r="I41" s="90">
        <f t="shared" si="2"/>
        <v>3996</v>
      </c>
    </row>
    <row r="42" spans="1:9" ht="12.75">
      <c r="A42" s="87" t="s">
        <v>198</v>
      </c>
      <c r="B42" s="91">
        <v>717</v>
      </c>
      <c r="C42" s="91">
        <v>225</v>
      </c>
      <c r="D42" s="91">
        <v>0</v>
      </c>
      <c r="E42" s="91">
        <v>207</v>
      </c>
      <c r="F42" s="91">
        <v>83</v>
      </c>
      <c r="G42" s="91">
        <v>160</v>
      </c>
      <c r="H42" s="92">
        <v>12</v>
      </c>
      <c r="I42" s="90">
        <f t="shared" si="2"/>
        <v>1404</v>
      </c>
    </row>
    <row r="43" spans="1:9" ht="12.75">
      <c r="A43" s="35" t="s">
        <v>281</v>
      </c>
      <c r="B43" s="91">
        <v>36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0">
        <f t="shared" si="2"/>
        <v>36</v>
      </c>
    </row>
    <row r="44" spans="1:9" ht="13.5" thickBot="1">
      <c r="A44" s="93" t="s">
        <v>200</v>
      </c>
      <c r="B44" s="94">
        <v>8705</v>
      </c>
      <c r="C44" s="94">
        <v>502</v>
      </c>
      <c r="D44" s="94">
        <v>117</v>
      </c>
      <c r="E44" s="94">
        <v>118</v>
      </c>
      <c r="F44" s="94">
        <v>165</v>
      </c>
      <c r="G44" s="94">
        <v>1806</v>
      </c>
      <c r="H44" s="95">
        <v>3</v>
      </c>
      <c r="I44" s="90">
        <f>SUM(B44:H44)</f>
        <v>11416</v>
      </c>
    </row>
    <row r="45" spans="1:9" ht="13.5" thickBot="1">
      <c r="A45" s="36" t="s">
        <v>263</v>
      </c>
      <c r="B45" s="96">
        <f aca="true" t="shared" si="3" ref="B45:I45">SUM(B27:B44)</f>
        <v>191854</v>
      </c>
      <c r="C45" s="96">
        <f t="shared" si="3"/>
        <v>32399</v>
      </c>
      <c r="D45" s="96">
        <f t="shared" si="3"/>
        <v>980</v>
      </c>
      <c r="E45" s="96">
        <f t="shared" si="3"/>
        <v>29498</v>
      </c>
      <c r="F45" s="96">
        <f t="shared" si="3"/>
        <v>7467</v>
      </c>
      <c r="G45" s="96">
        <f t="shared" si="3"/>
        <v>24948</v>
      </c>
      <c r="H45" s="96">
        <f t="shared" si="3"/>
        <v>3615</v>
      </c>
      <c r="I45" s="96">
        <f t="shared" si="3"/>
        <v>290761</v>
      </c>
    </row>
    <row r="46" spans="1:9" s="6" customFormat="1" ht="13.5" thickBot="1">
      <c r="A46" s="332" t="s">
        <v>239</v>
      </c>
      <c r="B46" s="332"/>
      <c r="C46" s="332"/>
      <c r="D46" s="332"/>
      <c r="E46" s="332"/>
      <c r="F46" s="332"/>
      <c r="G46" s="332"/>
      <c r="H46" s="332"/>
      <c r="I46" s="332"/>
    </row>
    <row r="47" spans="1:9" ht="23.25" thickBot="1">
      <c r="A47" s="79" t="s">
        <v>279</v>
      </c>
      <c r="B47" s="77" t="s">
        <v>129</v>
      </c>
      <c r="C47" s="80" t="s">
        <v>133</v>
      </c>
      <c r="D47" s="77" t="s">
        <v>134</v>
      </c>
      <c r="E47" s="80" t="s">
        <v>212</v>
      </c>
      <c r="F47" s="81" t="s">
        <v>131</v>
      </c>
      <c r="G47" s="77" t="s">
        <v>130</v>
      </c>
      <c r="H47" s="82" t="s">
        <v>89</v>
      </c>
      <c r="I47" s="83" t="s">
        <v>265</v>
      </c>
    </row>
    <row r="48" spans="1:9" ht="12.75">
      <c r="A48" s="84" t="s">
        <v>201</v>
      </c>
      <c r="B48" s="85">
        <v>1487</v>
      </c>
      <c r="C48" s="85">
        <v>401</v>
      </c>
      <c r="D48" s="85">
        <v>128</v>
      </c>
      <c r="E48" s="85">
        <v>10</v>
      </c>
      <c r="F48" s="85">
        <v>1402</v>
      </c>
      <c r="G48" s="85">
        <v>79</v>
      </c>
      <c r="H48" s="85">
        <v>7</v>
      </c>
      <c r="I48" s="86">
        <f>SUM(B48:H48)</f>
        <v>3514</v>
      </c>
    </row>
    <row r="49" spans="1:9" ht="12.75">
      <c r="A49" s="87" t="s">
        <v>184</v>
      </c>
      <c r="B49" s="88">
        <v>24715</v>
      </c>
      <c r="C49" s="88">
        <v>3978</v>
      </c>
      <c r="D49" s="88">
        <v>634</v>
      </c>
      <c r="E49" s="88">
        <v>318</v>
      </c>
      <c r="F49" s="88">
        <v>3580</v>
      </c>
      <c r="G49" s="88">
        <v>2571</v>
      </c>
      <c r="H49" s="89">
        <v>291</v>
      </c>
      <c r="I49" s="90">
        <f aca="true" t="shared" si="4" ref="I49:I65">SUM(B49:H49)</f>
        <v>36087</v>
      </c>
    </row>
    <row r="50" spans="1:9" ht="12.75">
      <c r="A50" s="87" t="s">
        <v>185</v>
      </c>
      <c r="B50" s="88">
        <v>67306</v>
      </c>
      <c r="C50" s="88">
        <v>646</v>
      </c>
      <c r="D50" s="88">
        <v>0</v>
      </c>
      <c r="E50" s="88">
        <v>38</v>
      </c>
      <c r="F50" s="88">
        <v>4</v>
      </c>
      <c r="G50" s="88">
        <v>114</v>
      </c>
      <c r="H50" s="89">
        <v>451</v>
      </c>
      <c r="I50" s="90">
        <f t="shared" si="4"/>
        <v>68559</v>
      </c>
    </row>
    <row r="51" spans="1:9" ht="12.75">
      <c r="A51" s="87" t="s">
        <v>186</v>
      </c>
      <c r="B51" s="88">
        <v>18347</v>
      </c>
      <c r="C51" s="88">
        <v>1388</v>
      </c>
      <c r="D51" s="88">
        <v>17</v>
      </c>
      <c r="E51" s="88">
        <v>2586</v>
      </c>
      <c r="F51" s="88">
        <v>21888</v>
      </c>
      <c r="G51" s="88">
        <v>1960</v>
      </c>
      <c r="H51" s="89">
        <v>59</v>
      </c>
      <c r="I51" s="90">
        <f t="shared" si="4"/>
        <v>46245</v>
      </c>
    </row>
    <row r="52" spans="1:9" ht="12.75">
      <c r="A52" s="87" t="s">
        <v>187</v>
      </c>
      <c r="B52" s="88">
        <v>5273</v>
      </c>
      <c r="C52" s="88">
        <v>1754</v>
      </c>
      <c r="D52" s="88">
        <v>127</v>
      </c>
      <c r="E52" s="88">
        <v>311</v>
      </c>
      <c r="F52" s="88">
        <v>869</v>
      </c>
      <c r="G52" s="88">
        <v>3054</v>
      </c>
      <c r="H52" s="89">
        <v>60</v>
      </c>
      <c r="I52" s="90">
        <f t="shared" si="4"/>
        <v>11448</v>
      </c>
    </row>
    <row r="53" spans="1:9" ht="12.75">
      <c r="A53" s="87" t="s">
        <v>188</v>
      </c>
      <c r="B53" s="88">
        <v>488</v>
      </c>
      <c r="C53" s="88">
        <v>834</v>
      </c>
      <c r="D53" s="88">
        <v>0</v>
      </c>
      <c r="E53" s="88">
        <v>318</v>
      </c>
      <c r="F53" s="88">
        <v>15</v>
      </c>
      <c r="G53" s="88">
        <v>10</v>
      </c>
      <c r="H53" s="89">
        <v>0</v>
      </c>
      <c r="I53" s="90">
        <f t="shared" si="4"/>
        <v>1665</v>
      </c>
    </row>
    <row r="54" spans="1:9" ht="12.75">
      <c r="A54" s="87" t="s">
        <v>189</v>
      </c>
      <c r="B54" s="88">
        <v>1124</v>
      </c>
      <c r="C54" s="88">
        <v>57</v>
      </c>
      <c r="D54" s="88">
        <v>3</v>
      </c>
      <c r="E54" s="88">
        <v>104</v>
      </c>
      <c r="F54" s="88">
        <v>12</v>
      </c>
      <c r="G54" s="88">
        <v>406</v>
      </c>
      <c r="H54" s="89">
        <v>0</v>
      </c>
      <c r="I54" s="90">
        <f t="shared" si="4"/>
        <v>1706</v>
      </c>
    </row>
    <row r="55" spans="1:9" ht="25.5">
      <c r="A55" s="87" t="s">
        <v>190</v>
      </c>
      <c r="B55" s="88">
        <v>8559</v>
      </c>
      <c r="C55" s="88">
        <v>1575</v>
      </c>
      <c r="D55" s="88">
        <v>11</v>
      </c>
      <c r="E55" s="88">
        <v>84</v>
      </c>
      <c r="F55" s="88">
        <v>33</v>
      </c>
      <c r="G55" s="88">
        <v>2830</v>
      </c>
      <c r="H55" s="89">
        <v>9</v>
      </c>
      <c r="I55" s="90">
        <f t="shared" si="4"/>
        <v>13101</v>
      </c>
    </row>
    <row r="56" spans="1:9" ht="12.75">
      <c r="A56" s="87" t="s">
        <v>191</v>
      </c>
      <c r="B56" s="88">
        <v>7225</v>
      </c>
      <c r="C56" s="88">
        <v>1540</v>
      </c>
      <c r="D56" s="88">
        <v>15</v>
      </c>
      <c r="E56" s="88">
        <v>265</v>
      </c>
      <c r="F56" s="88">
        <v>278</v>
      </c>
      <c r="G56" s="88">
        <v>578</v>
      </c>
      <c r="H56" s="89">
        <v>78</v>
      </c>
      <c r="I56" s="90">
        <f t="shared" si="4"/>
        <v>9979</v>
      </c>
    </row>
    <row r="57" spans="1:9" ht="12.75">
      <c r="A57" s="87" t="s">
        <v>192</v>
      </c>
      <c r="B57" s="88">
        <v>1229</v>
      </c>
      <c r="C57" s="88">
        <v>56</v>
      </c>
      <c r="D57" s="88">
        <v>16</v>
      </c>
      <c r="E57" s="88">
        <v>1</v>
      </c>
      <c r="F57" s="88">
        <v>7</v>
      </c>
      <c r="G57" s="88">
        <v>72</v>
      </c>
      <c r="H57" s="89">
        <v>0</v>
      </c>
      <c r="I57" s="90">
        <f t="shared" si="4"/>
        <v>1381</v>
      </c>
    </row>
    <row r="58" spans="1:9" ht="25.5">
      <c r="A58" s="87" t="s">
        <v>230</v>
      </c>
      <c r="B58" s="88">
        <v>2133</v>
      </c>
      <c r="C58" s="88">
        <v>372</v>
      </c>
      <c r="D58" s="88">
        <v>2</v>
      </c>
      <c r="E58" s="88">
        <v>10</v>
      </c>
      <c r="F58" s="88">
        <v>70</v>
      </c>
      <c r="G58" s="88">
        <v>697</v>
      </c>
      <c r="H58" s="89">
        <v>0</v>
      </c>
      <c r="I58" s="90">
        <f t="shared" si="4"/>
        <v>3284</v>
      </c>
    </row>
    <row r="59" spans="1:9" ht="25.5">
      <c r="A59" s="87" t="s">
        <v>194</v>
      </c>
      <c r="B59" s="91">
        <v>9475</v>
      </c>
      <c r="C59" s="91">
        <v>868</v>
      </c>
      <c r="D59" s="91">
        <v>0</v>
      </c>
      <c r="E59" s="91">
        <v>177</v>
      </c>
      <c r="F59" s="91">
        <v>229</v>
      </c>
      <c r="G59" s="91">
        <v>126</v>
      </c>
      <c r="H59" s="92">
        <v>12</v>
      </c>
      <c r="I59" s="90">
        <f t="shared" si="4"/>
        <v>10887</v>
      </c>
    </row>
    <row r="60" spans="1:9" ht="12.75">
      <c r="A60" s="35" t="s">
        <v>195</v>
      </c>
      <c r="B60" s="88">
        <v>5561</v>
      </c>
      <c r="C60" s="88">
        <v>10663</v>
      </c>
      <c r="D60" s="88">
        <v>37</v>
      </c>
      <c r="E60" s="88">
        <v>32817</v>
      </c>
      <c r="F60" s="88">
        <v>83</v>
      </c>
      <c r="G60" s="88">
        <v>3473</v>
      </c>
      <c r="H60" s="88">
        <v>134</v>
      </c>
      <c r="I60" s="90">
        <f t="shared" si="4"/>
        <v>52768</v>
      </c>
    </row>
    <row r="61" spans="1:9" ht="25.5">
      <c r="A61" s="87" t="s">
        <v>280</v>
      </c>
      <c r="B61" s="91">
        <v>23949</v>
      </c>
      <c r="C61" s="91">
        <v>4238</v>
      </c>
      <c r="D61" s="91">
        <v>14</v>
      </c>
      <c r="E61" s="91">
        <v>1564</v>
      </c>
      <c r="F61" s="91">
        <v>1059</v>
      </c>
      <c r="G61" s="91">
        <v>10490</v>
      </c>
      <c r="H61" s="92">
        <v>1021</v>
      </c>
      <c r="I61" s="90">
        <f t="shared" si="4"/>
        <v>42335</v>
      </c>
    </row>
    <row r="62" spans="1:9" ht="12.75">
      <c r="A62" s="87" t="s">
        <v>197</v>
      </c>
      <c r="B62" s="88">
        <v>1876</v>
      </c>
      <c r="C62" s="88">
        <v>676</v>
      </c>
      <c r="D62" s="88">
        <v>2</v>
      </c>
      <c r="E62" s="88">
        <v>116</v>
      </c>
      <c r="F62" s="88">
        <v>12</v>
      </c>
      <c r="G62" s="88">
        <v>460</v>
      </c>
      <c r="H62" s="89">
        <v>42</v>
      </c>
      <c r="I62" s="90">
        <f t="shared" si="4"/>
        <v>3184</v>
      </c>
    </row>
    <row r="63" spans="1:9" ht="12.75">
      <c r="A63" s="87" t="s">
        <v>198</v>
      </c>
      <c r="B63" s="91">
        <v>641</v>
      </c>
      <c r="C63" s="91">
        <v>310</v>
      </c>
      <c r="D63" s="91">
        <v>0</v>
      </c>
      <c r="E63" s="91">
        <v>498</v>
      </c>
      <c r="F63" s="91">
        <v>4</v>
      </c>
      <c r="G63" s="91">
        <v>58</v>
      </c>
      <c r="H63" s="92">
        <v>18</v>
      </c>
      <c r="I63" s="90">
        <f t="shared" si="4"/>
        <v>1529</v>
      </c>
    </row>
    <row r="64" spans="1:9" ht="12.75">
      <c r="A64" s="35" t="s">
        <v>281</v>
      </c>
      <c r="B64" s="91">
        <v>15</v>
      </c>
      <c r="C64" s="91">
        <v>0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0">
        <f t="shared" si="4"/>
        <v>15</v>
      </c>
    </row>
    <row r="65" spans="1:9" ht="13.5" thickBot="1">
      <c r="A65" s="93" t="s">
        <v>200</v>
      </c>
      <c r="B65" s="94">
        <v>8075</v>
      </c>
      <c r="C65" s="94">
        <v>264</v>
      </c>
      <c r="D65" s="94">
        <v>22</v>
      </c>
      <c r="E65" s="94">
        <v>37</v>
      </c>
      <c r="F65" s="94">
        <v>304</v>
      </c>
      <c r="G65" s="94">
        <v>2559</v>
      </c>
      <c r="H65" s="95">
        <v>4</v>
      </c>
      <c r="I65" s="90">
        <f t="shared" si="4"/>
        <v>11265</v>
      </c>
    </row>
    <row r="66" spans="1:9" ht="13.5" thickBot="1">
      <c r="A66" s="36" t="s">
        <v>265</v>
      </c>
      <c r="B66" s="96">
        <f aca="true" t="shared" si="5" ref="B66:I66">SUM(B48:B65)</f>
        <v>187478</v>
      </c>
      <c r="C66" s="96">
        <f t="shared" si="5"/>
        <v>29620</v>
      </c>
      <c r="D66" s="96">
        <f t="shared" si="5"/>
        <v>1028</v>
      </c>
      <c r="E66" s="96">
        <f t="shared" si="5"/>
        <v>39254</v>
      </c>
      <c r="F66" s="96">
        <f t="shared" si="5"/>
        <v>29849</v>
      </c>
      <c r="G66" s="96">
        <f t="shared" si="5"/>
        <v>29537</v>
      </c>
      <c r="H66" s="96">
        <f t="shared" si="5"/>
        <v>2186</v>
      </c>
      <c r="I66" s="96">
        <f t="shared" si="5"/>
        <v>318952</v>
      </c>
    </row>
    <row r="67" spans="1:9" ht="13.5" thickBot="1">
      <c r="A67" s="332" t="s">
        <v>240</v>
      </c>
      <c r="B67" s="332"/>
      <c r="C67" s="332"/>
      <c r="D67" s="332"/>
      <c r="E67" s="332"/>
      <c r="F67" s="332"/>
      <c r="G67" s="332"/>
      <c r="H67" s="332"/>
      <c r="I67" s="332"/>
    </row>
    <row r="68" spans="1:9" ht="23.25" thickBot="1">
      <c r="A68" s="79" t="s">
        <v>279</v>
      </c>
      <c r="B68" s="77" t="s">
        <v>129</v>
      </c>
      <c r="C68" s="80" t="s">
        <v>133</v>
      </c>
      <c r="D68" s="77" t="s">
        <v>134</v>
      </c>
      <c r="E68" s="80" t="s">
        <v>212</v>
      </c>
      <c r="F68" s="81" t="s">
        <v>131</v>
      </c>
      <c r="G68" s="77" t="s">
        <v>130</v>
      </c>
      <c r="H68" s="82" t="s">
        <v>89</v>
      </c>
      <c r="I68" s="83" t="s">
        <v>266</v>
      </c>
    </row>
    <row r="69" spans="1:9" ht="12.75">
      <c r="A69" s="84" t="s">
        <v>201</v>
      </c>
      <c r="B69" s="85">
        <v>1378</v>
      </c>
      <c r="C69" s="85">
        <v>577</v>
      </c>
      <c r="D69" s="85">
        <v>18</v>
      </c>
      <c r="E69" s="85">
        <v>5</v>
      </c>
      <c r="F69" s="85">
        <v>500</v>
      </c>
      <c r="G69" s="85">
        <v>121</v>
      </c>
      <c r="H69" s="85">
        <v>0</v>
      </c>
      <c r="I69" s="86">
        <f>SUM(B69:H69)</f>
        <v>2599</v>
      </c>
    </row>
    <row r="70" spans="1:9" ht="12.75">
      <c r="A70" s="87" t="s">
        <v>184</v>
      </c>
      <c r="B70" s="88">
        <v>24284</v>
      </c>
      <c r="C70" s="88">
        <v>4604</v>
      </c>
      <c r="D70" s="88">
        <v>1020</v>
      </c>
      <c r="E70" s="88">
        <v>618</v>
      </c>
      <c r="F70" s="88">
        <v>3471</v>
      </c>
      <c r="G70" s="88">
        <v>2827</v>
      </c>
      <c r="H70" s="89">
        <v>400</v>
      </c>
      <c r="I70" s="90">
        <f aca="true" t="shared" si="6" ref="I70:I86">SUM(B70:H70)</f>
        <v>37224</v>
      </c>
    </row>
    <row r="71" spans="1:9" ht="12.75">
      <c r="A71" s="87" t="s">
        <v>185</v>
      </c>
      <c r="B71" s="88">
        <v>53301</v>
      </c>
      <c r="C71" s="88">
        <v>271</v>
      </c>
      <c r="D71" s="88">
        <v>0</v>
      </c>
      <c r="E71" s="88">
        <v>231</v>
      </c>
      <c r="F71" s="88">
        <v>0</v>
      </c>
      <c r="G71" s="88">
        <v>36</v>
      </c>
      <c r="H71" s="89">
        <v>1464</v>
      </c>
      <c r="I71" s="90">
        <f t="shared" si="6"/>
        <v>55303</v>
      </c>
    </row>
    <row r="72" spans="1:9" ht="12.75">
      <c r="A72" s="87" t="s">
        <v>186</v>
      </c>
      <c r="B72" s="88">
        <v>16757</v>
      </c>
      <c r="C72" s="88">
        <v>2180</v>
      </c>
      <c r="D72" s="88">
        <v>67</v>
      </c>
      <c r="E72" s="88">
        <v>1085</v>
      </c>
      <c r="F72" s="88">
        <v>118</v>
      </c>
      <c r="G72" s="88">
        <v>1274</v>
      </c>
      <c r="H72" s="89">
        <v>192</v>
      </c>
      <c r="I72" s="90">
        <f t="shared" si="6"/>
        <v>21673</v>
      </c>
    </row>
    <row r="73" spans="1:9" ht="12.75">
      <c r="A73" s="87" t="s">
        <v>187</v>
      </c>
      <c r="B73" s="88">
        <v>6340</v>
      </c>
      <c r="C73" s="88">
        <v>1783</v>
      </c>
      <c r="D73" s="88">
        <v>2</v>
      </c>
      <c r="E73" s="88">
        <v>751</v>
      </c>
      <c r="F73" s="88">
        <v>1004</v>
      </c>
      <c r="G73" s="88">
        <v>3029</v>
      </c>
      <c r="H73" s="89">
        <v>81</v>
      </c>
      <c r="I73" s="90">
        <f t="shared" si="6"/>
        <v>12990</v>
      </c>
    </row>
    <row r="74" spans="1:9" ht="12.75">
      <c r="A74" s="87" t="s">
        <v>188</v>
      </c>
      <c r="B74" s="88">
        <v>325</v>
      </c>
      <c r="C74" s="88">
        <v>496</v>
      </c>
      <c r="D74" s="88">
        <v>0</v>
      </c>
      <c r="E74" s="88">
        <v>772</v>
      </c>
      <c r="F74" s="88">
        <v>21</v>
      </c>
      <c r="G74" s="88">
        <v>40</v>
      </c>
      <c r="H74" s="89">
        <v>1</v>
      </c>
      <c r="I74" s="90">
        <f t="shared" si="6"/>
        <v>1655</v>
      </c>
    </row>
    <row r="75" spans="1:9" ht="12.75">
      <c r="A75" s="87" t="s">
        <v>189</v>
      </c>
      <c r="B75" s="88">
        <v>1756</v>
      </c>
      <c r="C75" s="88">
        <v>34</v>
      </c>
      <c r="D75" s="88">
        <v>0</v>
      </c>
      <c r="E75" s="88">
        <v>162</v>
      </c>
      <c r="F75" s="88">
        <v>2</v>
      </c>
      <c r="G75" s="88">
        <v>344</v>
      </c>
      <c r="H75" s="89">
        <v>0</v>
      </c>
      <c r="I75" s="90">
        <f t="shared" si="6"/>
        <v>2298</v>
      </c>
    </row>
    <row r="76" spans="1:9" ht="25.5">
      <c r="A76" s="87" t="s">
        <v>190</v>
      </c>
      <c r="B76" s="88">
        <v>11086</v>
      </c>
      <c r="C76" s="88">
        <v>1217</v>
      </c>
      <c r="D76" s="88">
        <v>6</v>
      </c>
      <c r="E76" s="88">
        <v>615</v>
      </c>
      <c r="F76" s="88">
        <v>5</v>
      </c>
      <c r="G76" s="88">
        <v>1312</v>
      </c>
      <c r="H76" s="89">
        <v>29</v>
      </c>
      <c r="I76" s="90">
        <f t="shared" si="6"/>
        <v>14270</v>
      </c>
    </row>
    <row r="77" spans="1:9" ht="12.75">
      <c r="A77" s="87" t="s">
        <v>191</v>
      </c>
      <c r="B77" s="88">
        <v>7805</v>
      </c>
      <c r="C77" s="88">
        <v>2873</v>
      </c>
      <c r="D77" s="88">
        <v>23</v>
      </c>
      <c r="E77" s="88">
        <v>488</v>
      </c>
      <c r="F77" s="88">
        <v>190</v>
      </c>
      <c r="G77" s="88">
        <v>773</v>
      </c>
      <c r="H77" s="89">
        <v>121</v>
      </c>
      <c r="I77" s="90">
        <f t="shared" si="6"/>
        <v>12273</v>
      </c>
    </row>
    <row r="78" spans="1:9" ht="12.75">
      <c r="A78" s="87" t="s">
        <v>192</v>
      </c>
      <c r="B78" s="88">
        <v>1815</v>
      </c>
      <c r="C78" s="88">
        <v>138</v>
      </c>
      <c r="D78" s="88">
        <v>0</v>
      </c>
      <c r="E78" s="88">
        <v>3</v>
      </c>
      <c r="F78" s="88">
        <v>6</v>
      </c>
      <c r="G78" s="88">
        <v>186</v>
      </c>
      <c r="H78" s="89">
        <v>12</v>
      </c>
      <c r="I78" s="90">
        <f t="shared" si="6"/>
        <v>2160</v>
      </c>
    </row>
    <row r="79" spans="1:9" ht="25.5">
      <c r="A79" s="87" t="s">
        <v>230</v>
      </c>
      <c r="B79" s="88">
        <v>2265</v>
      </c>
      <c r="C79" s="88">
        <v>284</v>
      </c>
      <c r="D79" s="88">
        <v>9</v>
      </c>
      <c r="E79" s="88">
        <v>44</v>
      </c>
      <c r="F79" s="88">
        <v>152</v>
      </c>
      <c r="G79" s="88">
        <v>640</v>
      </c>
      <c r="H79" s="89">
        <v>4</v>
      </c>
      <c r="I79" s="90">
        <f t="shared" si="6"/>
        <v>3398</v>
      </c>
    </row>
    <row r="80" spans="1:9" ht="25.5">
      <c r="A80" s="87" t="s">
        <v>194</v>
      </c>
      <c r="B80" s="91">
        <v>7527</v>
      </c>
      <c r="C80" s="91">
        <v>4165</v>
      </c>
      <c r="D80" s="91">
        <v>0</v>
      </c>
      <c r="E80" s="91">
        <v>689</v>
      </c>
      <c r="F80" s="91">
        <v>319</v>
      </c>
      <c r="G80" s="91">
        <v>318</v>
      </c>
      <c r="H80" s="92">
        <v>9</v>
      </c>
      <c r="I80" s="90">
        <f t="shared" si="6"/>
        <v>13027</v>
      </c>
    </row>
    <row r="81" spans="1:9" ht="12.75">
      <c r="A81" s="35" t="s">
        <v>195</v>
      </c>
      <c r="B81" s="88">
        <v>13072</v>
      </c>
      <c r="C81" s="88">
        <v>10001</v>
      </c>
      <c r="D81" s="88">
        <v>6</v>
      </c>
      <c r="E81" s="88">
        <v>32699</v>
      </c>
      <c r="F81" s="88">
        <v>37</v>
      </c>
      <c r="G81" s="88">
        <v>4257</v>
      </c>
      <c r="H81" s="88">
        <v>69</v>
      </c>
      <c r="I81" s="90">
        <f t="shared" si="6"/>
        <v>60141</v>
      </c>
    </row>
    <row r="82" spans="1:9" ht="25.5">
      <c r="A82" s="87" t="s">
        <v>280</v>
      </c>
      <c r="B82" s="91">
        <v>34428</v>
      </c>
      <c r="C82" s="91">
        <v>2432</v>
      </c>
      <c r="D82" s="91">
        <v>184</v>
      </c>
      <c r="E82" s="91">
        <v>689</v>
      </c>
      <c r="F82" s="91">
        <v>309</v>
      </c>
      <c r="G82" s="91">
        <v>13401</v>
      </c>
      <c r="H82" s="92">
        <v>339</v>
      </c>
      <c r="I82" s="90">
        <f t="shared" si="6"/>
        <v>51782</v>
      </c>
    </row>
    <row r="83" spans="1:9" ht="12.75">
      <c r="A83" s="87" t="s">
        <v>197</v>
      </c>
      <c r="B83" s="88">
        <v>1616</v>
      </c>
      <c r="C83" s="88">
        <v>185</v>
      </c>
      <c r="D83" s="88">
        <v>36</v>
      </c>
      <c r="E83" s="88">
        <v>4</v>
      </c>
      <c r="F83" s="88">
        <v>2</v>
      </c>
      <c r="G83" s="88">
        <v>615</v>
      </c>
      <c r="H83" s="89">
        <v>0</v>
      </c>
      <c r="I83" s="90">
        <f t="shared" si="6"/>
        <v>2458</v>
      </c>
    </row>
    <row r="84" spans="1:9" ht="12.75">
      <c r="A84" s="87" t="s">
        <v>198</v>
      </c>
      <c r="B84" s="91">
        <v>768</v>
      </c>
      <c r="C84" s="91">
        <v>187</v>
      </c>
      <c r="D84" s="91">
        <v>0</v>
      </c>
      <c r="E84" s="91">
        <v>206</v>
      </c>
      <c r="F84" s="91">
        <v>106</v>
      </c>
      <c r="G84" s="91">
        <v>131</v>
      </c>
      <c r="H84" s="92">
        <v>0</v>
      </c>
      <c r="I84" s="90">
        <f t="shared" si="6"/>
        <v>1398</v>
      </c>
    </row>
    <row r="85" spans="1:9" ht="12.75">
      <c r="A85" s="35" t="s">
        <v>281</v>
      </c>
      <c r="B85" s="91">
        <v>0</v>
      </c>
      <c r="C85" s="91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0">
        <f t="shared" si="6"/>
        <v>0</v>
      </c>
    </row>
    <row r="86" spans="1:9" ht="13.5" thickBot="1">
      <c r="A86" s="93" t="s">
        <v>200</v>
      </c>
      <c r="B86" s="94">
        <v>6513</v>
      </c>
      <c r="C86" s="94">
        <v>1084</v>
      </c>
      <c r="D86" s="94">
        <v>6</v>
      </c>
      <c r="E86" s="94">
        <v>110</v>
      </c>
      <c r="F86" s="94">
        <v>99</v>
      </c>
      <c r="G86" s="94">
        <v>1689</v>
      </c>
      <c r="H86" s="95">
        <v>116</v>
      </c>
      <c r="I86" s="90">
        <f t="shared" si="6"/>
        <v>9617</v>
      </c>
    </row>
    <row r="87" spans="1:9" ht="13.5" thickBot="1">
      <c r="A87" s="36" t="s">
        <v>266</v>
      </c>
      <c r="B87" s="96">
        <f aca="true" t="shared" si="7" ref="B87:I87">SUM(B69:B86)</f>
        <v>191036</v>
      </c>
      <c r="C87" s="96">
        <f t="shared" si="7"/>
        <v>32511</v>
      </c>
      <c r="D87" s="96">
        <f t="shared" si="7"/>
        <v>1377</v>
      </c>
      <c r="E87" s="96">
        <f t="shared" si="7"/>
        <v>39171</v>
      </c>
      <c r="F87" s="96">
        <f t="shared" si="7"/>
        <v>6341</v>
      </c>
      <c r="G87" s="96">
        <f t="shared" si="7"/>
        <v>30993</v>
      </c>
      <c r="H87" s="96">
        <f t="shared" si="7"/>
        <v>2837</v>
      </c>
      <c r="I87" s="96">
        <f t="shared" si="7"/>
        <v>304266</v>
      </c>
    </row>
    <row r="88" spans="1:9" ht="13.5" thickBot="1">
      <c r="A88" s="332" t="s">
        <v>241</v>
      </c>
      <c r="B88" s="332"/>
      <c r="C88" s="332"/>
      <c r="D88" s="332"/>
      <c r="E88" s="332"/>
      <c r="F88" s="332"/>
      <c r="G88" s="332"/>
      <c r="H88" s="332"/>
      <c r="I88" s="332"/>
    </row>
    <row r="89" spans="1:9" ht="23.25" thickBot="1">
      <c r="A89" s="79" t="s">
        <v>279</v>
      </c>
      <c r="B89" s="77" t="s">
        <v>129</v>
      </c>
      <c r="C89" s="80" t="s">
        <v>133</v>
      </c>
      <c r="D89" s="77" t="s">
        <v>134</v>
      </c>
      <c r="E89" s="80" t="s">
        <v>212</v>
      </c>
      <c r="F89" s="81" t="s">
        <v>131</v>
      </c>
      <c r="G89" s="77" t="s">
        <v>130</v>
      </c>
      <c r="H89" s="82" t="s">
        <v>89</v>
      </c>
      <c r="I89" s="83" t="s">
        <v>267</v>
      </c>
    </row>
    <row r="90" spans="1:9" ht="12.75">
      <c r="A90" s="84" t="s">
        <v>201</v>
      </c>
      <c r="B90" s="85">
        <v>2154</v>
      </c>
      <c r="C90" s="85">
        <v>726</v>
      </c>
      <c r="D90" s="85">
        <v>19</v>
      </c>
      <c r="E90" s="85">
        <v>9</v>
      </c>
      <c r="F90" s="85">
        <v>798</v>
      </c>
      <c r="G90" s="85">
        <v>120</v>
      </c>
      <c r="H90" s="85">
        <v>0</v>
      </c>
      <c r="I90" s="86">
        <f>SUM(B90:H90)</f>
        <v>3826</v>
      </c>
    </row>
    <row r="91" spans="1:9" ht="12.75">
      <c r="A91" s="87" t="s">
        <v>184</v>
      </c>
      <c r="B91" s="88">
        <v>27544</v>
      </c>
      <c r="C91" s="88">
        <v>7071</v>
      </c>
      <c r="D91" s="88">
        <v>1096</v>
      </c>
      <c r="E91" s="88">
        <v>389</v>
      </c>
      <c r="F91" s="88">
        <v>4789</v>
      </c>
      <c r="G91" s="88">
        <v>3436</v>
      </c>
      <c r="H91" s="89">
        <v>243</v>
      </c>
      <c r="I91" s="90">
        <f aca="true" t="shared" si="8" ref="I91:I107">SUM(B91:H91)</f>
        <v>44568</v>
      </c>
    </row>
    <row r="92" spans="1:9" ht="12.75">
      <c r="A92" s="87" t="s">
        <v>185</v>
      </c>
      <c r="B92" s="88">
        <v>40596</v>
      </c>
      <c r="C92" s="88">
        <v>900</v>
      </c>
      <c r="D92" s="88">
        <v>0</v>
      </c>
      <c r="E92" s="88">
        <v>28</v>
      </c>
      <c r="F92" s="88">
        <v>20</v>
      </c>
      <c r="G92" s="88">
        <v>87</v>
      </c>
      <c r="H92" s="89">
        <v>1225</v>
      </c>
      <c r="I92" s="90">
        <f t="shared" si="8"/>
        <v>42856</v>
      </c>
    </row>
    <row r="93" spans="1:9" ht="12.75">
      <c r="A93" s="87" t="s">
        <v>186</v>
      </c>
      <c r="B93" s="88">
        <v>17572</v>
      </c>
      <c r="C93" s="88">
        <v>740</v>
      </c>
      <c r="D93" s="88">
        <v>79</v>
      </c>
      <c r="E93" s="88">
        <v>8473</v>
      </c>
      <c r="F93" s="88">
        <v>285</v>
      </c>
      <c r="G93" s="88">
        <v>1737</v>
      </c>
      <c r="H93" s="89">
        <v>61</v>
      </c>
      <c r="I93" s="90">
        <f t="shared" si="8"/>
        <v>28947</v>
      </c>
    </row>
    <row r="94" spans="1:9" ht="12.75">
      <c r="A94" s="87" t="s">
        <v>187</v>
      </c>
      <c r="B94" s="88">
        <v>7724</v>
      </c>
      <c r="C94" s="88">
        <v>1659</v>
      </c>
      <c r="D94" s="88">
        <v>9</v>
      </c>
      <c r="E94" s="88">
        <v>334</v>
      </c>
      <c r="F94" s="88">
        <v>1497</v>
      </c>
      <c r="G94" s="88">
        <v>2691</v>
      </c>
      <c r="H94" s="89">
        <v>82</v>
      </c>
      <c r="I94" s="90">
        <f t="shared" si="8"/>
        <v>13996</v>
      </c>
    </row>
    <row r="95" spans="1:9" ht="12.75">
      <c r="A95" s="87" t="s">
        <v>188</v>
      </c>
      <c r="B95" s="88">
        <v>257</v>
      </c>
      <c r="C95" s="88">
        <v>243</v>
      </c>
      <c r="D95" s="88">
        <v>0</v>
      </c>
      <c r="E95" s="88">
        <v>533</v>
      </c>
      <c r="F95" s="88">
        <v>27</v>
      </c>
      <c r="G95" s="88">
        <v>8</v>
      </c>
      <c r="H95" s="89">
        <v>0</v>
      </c>
      <c r="I95" s="90">
        <f t="shared" si="8"/>
        <v>1068</v>
      </c>
    </row>
    <row r="96" spans="1:9" ht="12.75">
      <c r="A96" s="87" t="s">
        <v>189</v>
      </c>
      <c r="B96" s="88">
        <v>1439</v>
      </c>
      <c r="C96" s="88">
        <v>56</v>
      </c>
      <c r="D96" s="88">
        <v>2</v>
      </c>
      <c r="E96" s="88">
        <v>12</v>
      </c>
      <c r="F96" s="88">
        <v>12</v>
      </c>
      <c r="G96" s="88">
        <v>229</v>
      </c>
      <c r="H96" s="89">
        <v>0</v>
      </c>
      <c r="I96" s="90">
        <f t="shared" si="8"/>
        <v>1750</v>
      </c>
    </row>
    <row r="97" spans="1:9" ht="25.5">
      <c r="A97" s="87" t="s">
        <v>190</v>
      </c>
      <c r="B97" s="88">
        <v>11006</v>
      </c>
      <c r="C97" s="88">
        <v>1270</v>
      </c>
      <c r="D97" s="88">
        <v>9</v>
      </c>
      <c r="E97" s="88">
        <v>258</v>
      </c>
      <c r="F97" s="88">
        <v>56</v>
      </c>
      <c r="G97" s="88">
        <v>1156</v>
      </c>
      <c r="H97" s="89">
        <v>45</v>
      </c>
      <c r="I97" s="90">
        <f t="shared" si="8"/>
        <v>13800</v>
      </c>
    </row>
    <row r="98" spans="1:9" ht="12.75">
      <c r="A98" s="87" t="s">
        <v>191</v>
      </c>
      <c r="B98" s="88">
        <v>6837</v>
      </c>
      <c r="C98" s="88">
        <v>2445</v>
      </c>
      <c r="D98" s="88">
        <v>51</v>
      </c>
      <c r="E98" s="88">
        <v>654</v>
      </c>
      <c r="F98" s="88">
        <v>258</v>
      </c>
      <c r="G98" s="88">
        <v>963</v>
      </c>
      <c r="H98" s="89">
        <v>52</v>
      </c>
      <c r="I98" s="90">
        <f t="shared" si="8"/>
        <v>11260</v>
      </c>
    </row>
    <row r="99" spans="1:9" ht="12.75">
      <c r="A99" s="87" t="s">
        <v>192</v>
      </c>
      <c r="B99" s="88">
        <v>1683</v>
      </c>
      <c r="C99" s="88">
        <v>56</v>
      </c>
      <c r="D99" s="88">
        <v>0</v>
      </c>
      <c r="E99" s="88">
        <v>1</v>
      </c>
      <c r="F99" s="88">
        <v>17</v>
      </c>
      <c r="G99" s="88">
        <v>30</v>
      </c>
      <c r="H99" s="89">
        <v>49</v>
      </c>
      <c r="I99" s="90">
        <f t="shared" si="8"/>
        <v>1836</v>
      </c>
    </row>
    <row r="100" spans="1:9" ht="25.5">
      <c r="A100" s="87" t="s">
        <v>230</v>
      </c>
      <c r="B100" s="88">
        <v>2738</v>
      </c>
      <c r="C100" s="88">
        <v>417</v>
      </c>
      <c r="D100" s="88">
        <v>19</v>
      </c>
      <c r="E100" s="88">
        <v>34</v>
      </c>
      <c r="F100" s="88">
        <v>66</v>
      </c>
      <c r="G100" s="88">
        <v>689</v>
      </c>
      <c r="H100" s="89">
        <v>1</v>
      </c>
      <c r="I100" s="90">
        <f t="shared" si="8"/>
        <v>3964</v>
      </c>
    </row>
    <row r="101" spans="1:9" ht="25.5">
      <c r="A101" s="87" t="s">
        <v>194</v>
      </c>
      <c r="B101" s="91">
        <v>8972</v>
      </c>
      <c r="C101" s="91">
        <v>2191</v>
      </c>
      <c r="D101" s="91">
        <v>0</v>
      </c>
      <c r="E101" s="91">
        <v>821</v>
      </c>
      <c r="F101" s="91">
        <v>2407</v>
      </c>
      <c r="G101" s="91">
        <v>82</v>
      </c>
      <c r="H101" s="92">
        <v>10</v>
      </c>
      <c r="I101" s="90">
        <f t="shared" si="8"/>
        <v>14483</v>
      </c>
    </row>
    <row r="102" spans="1:9" ht="12.75">
      <c r="A102" s="35" t="s">
        <v>195</v>
      </c>
      <c r="B102" s="88">
        <v>6406</v>
      </c>
      <c r="C102" s="88">
        <v>4251</v>
      </c>
      <c r="D102" s="88">
        <v>5</v>
      </c>
      <c r="E102" s="88">
        <v>40808</v>
      </c>
      <c r="F102" s="88">
        <v>69</v>
      </c>
      <c r="G102" s="88">
        <v>4321</v>
      </c>
      <c r="H102" s="88">
        <v>5</v>
      </c>
      <c r="I102" s="90">
        <f t="shared" si="8"/>
        <v>55865</v>
      </c>
    </row>
    <row r="103" spans="1:9" ht="25.5">
      <c r="A103" s="87" t="s">
        <v>280</v>
      </c>
      <c r="B103" s="91">
        <v>26395</v>
      </c>
      <c r="C103" s="91">
        <v>3492</v>
      </c>
      <c r="D103" s="91">
        <v>77</v>
      </c>
      <c r="E103" s="91">
        <v>576</v>
      </c>
      <c r="F103" s="91">
        <v>581</v>
      </c>
      <c r="G103" s="91">
        <v>12572</v>
      </c>
      <c r="H103" s="92">
        <v>128</v>
      </c>
      <c r="I103" s="90">
        <f t="shared" si="8"/>
        <v>43821</v>
      </c>
    </row>
    <row r="104" spans="1:9" ht="12.75">
      <c r="A104" s="87" t="s">
        <v>197</v>
      </c>
      <c r="B104" s="88">
        <v>2170</v>
      </c>
      <c r="C104" s="88">
        <v>580</v>
      </c>
      <c r="D104" s="88">
        <v>0</v>
      </c>
      <c r="E104" s="88">
        <v>256</v>
      </c>
      <c r="F104" s="88">
        <v>2</v>
      </c>
      <c r="G104" s="88">
        <v>187</v>
      </c>
      <c r="H104" s="89">
        <v>0</v>
      </c>
      <c r="I104" s="90">
        <f t="shared" si="8"/>
        <v>3195</v>
      </c>
    </row>
    <row r="105" spans="1:9" ht="12.75">
      <c r="A105" s="87" t="s">
        <v>198</v>
      </c>
      <c r="B105" s="91">
        <v>481</v>
      </c>
      <c r="C105" s="91">
        <v>215</v>
      </c>
      <c r="D105" s="91">
        <v>0</v>
      </c>
      <c r="E105" s="91">
        <v>121</v>
      </c>
      <c r="F105" s="91">
        <v>27</v>
      </c>
      <c r="G105" s="91">
        <v>155</v>
      </c>
      <c r="H105" s="92">
        <v>47</v>
      </c>
      <c r="I105" s="90">
        <f t="shared" si="8"/>
        <v>1046</v>
      </c>
    </row>
    <row r="106" spans="1:9" ht="12.75">
      <c r="A106" s="35" t="s">
        <v>281</v>
      </c>
      <c r="B106" s="91">
        <v>11</v>
      </c>
      <c r="C106" s="91">
        <v>0</v>
      </c>
      <c r="D106" s="91">
        <v>0</v>
      </c>
      <c r="E106" s="91">
        <v>0</v>
      </c>
      <c r="F106" s="91">
        <v>0</v>
      </c>
      <c r="G106" s="91">
        <v>0</v>
      </c>
      <c r="H106" s="91">
        <v>0</v>
      </c>
      <c r="I106" s="90">
        <f t="shared" si="8"/>
        <v>11</v>
      </c>
    </row>
    <row r="107" spans="1:9" ht="13.5" thickBot="1">
      <c r="A107" s="93" t="s">
        <v>200</v>
      </c>
      <c r="B107" s="94">
        <v>7218</v>
      </c>
      <c r="C107" s="94">
        <v>230</v>
      </c>
      <c r="D107" s="94">
        <v>185</v>
      </c>
      <c r="E107" s="94">
        <v>59</v>
      </c>
      <c r="F107" s="94">
        <v>160</v>
      </c>
      <c r="G107" s="94">
        <v>1970</v>
      </c>
      <c r="H107" s="95">
        <v>0</v>
      </c>
      <c r="I107" s="90">
        <f t="shared" si="8"/>
        <v>9822</v>
      </c>
    </row>
    <row r="108" spans="1:9" ht="13.5" thickBot="1">
      <c r="A108" s="36" t="s">
        <v>267</v>
      </c>
      <c r="B108" s="96">
        <f aca="true" t="shared" si="9" ref="B108:I108">SUM(B90:B107)</f>
        <v>171203</v>
      </c>
      <c r="C108" s="96">
        <f t="shared" si="9"/>
        <v>26542</v>
      </c>
      <c r="D108" s="96">
        <f t="shared" si="9"/>
        <v>1551</v>
      </c>
      <c r="E108" s="96">
        <f t="shared" si="9"/>
        <v>53366</v>
      </c>
      <c r="F108" s="96">
        <f t="shared" si="9"/>
        <v>11071</v>
      </c>
      <c r="G108" s="96">
        <f t="shared" si="9"/>
        <v>30433</v>
      </c>
      <c r="H108" s="96">
        <f t="shared" si="9"/>
        <v>1948</v>
      </c>
      <c r="I108" s="96">
        <f t="shared" si="9"/>
        <v>296114</v>
      </c>
    </row>
    <row r="109" spans="1:9" ht="13.5" thickBot="1">
      <c r="A109" s="332" t="s">
        <v>242</v>
      </c>
      <c r="B109" s="332"/>
      <c r="C109" s="332"/>
      <c r="D109" s="332"/>
      <c r="E109" s="332"/>
      <c r="F109" s="332"/>
      <c r="G109" s="332"/>
      <c r="H109" s="332"/>
      <c r="I109" s="332"/>
    </row>
    <row r="110" spans="1:9" ht="23.25" thickBot="1">
      <c r="A110" s="79" t="s">
        <v>279</v>
      </c>
      <c r="B110" s="77" t="s">
        <v>129</v>
      </c>
      <c r="C110" s="80" t="s">
        <v>133</v>
      </c>
      <c r="D110" s="77" t="s">
        <v>134</v>
      </c>
      <c r="E110" s="80" t="s">
        <v>212</v>
      </c>
      <c r="F110" s="81" t="s">
        <v>131</v>
      </c>
      <c r="G110" s="77" t="s">
        <v>130</v>
      </c>
      <c r="H110" s="82" t="s">
        <v>89</v>
      </c>
      <c r="I110" s="83" t="s">
        <v>268</v>
      </c>
    </row>
    <row r="111" spans="1:9" ht="12.75">
      <c r="A111" s="84" t="s">
        <v>201</v>
      </c>
      <c r="B111" s="85">
        <v>2127</v>
      </c>
      <c r="C111" s="85">
        <v>687</v>
      </c>
      <c r="D111" s="85">
        <v>40</v>
      </c>
      <c r="E111" s="85">
        <v>23</v>
      </c>
      <c r="F111" s="85">
        <v>427</v>
      </c>
      <c r="G111" s="85">
        <v>144</v>
      </c>
      <c r="H111" s="85">
        <v>4</v>
      </c>
      <c r="I111" s="86">
        <f>SUM(B111:H111)</f>
        <v>3452</v>
      </c>
    </row>
    <row r="112" spans="1:9" ht="12.75">
      <c r="A112" s="87" t="s">
        <v>184</v>
      </c>
      <c r="B112" s="88">
        <v>27568</v>
      </c>
      <c r="C112" s="88">
        <v>7132</v>
      </c>
      <c r="D112" s="88">
        <v>877</v>
      </c>
      <c r="E112" s="88">
        <v>814</v>
      </c>
      <c r="F112" s="88">
        <v>2835</v>
      </c>
      <c r="G112" s="88">
        <v>3624</v>
      </c>
      <c r="H112" s="89">
        <v>213</v>
      </c>
      <c r="I112" s="90">
        <f aca="true" t="shared" si="10" ref="I112:I128">SUM(B112:H112)</f>
        <v>43063</v>
      </c>
    </row>
    <row r="113" spans="1:9" ht="12.75">
      <c r="A113" s="87" t="s">
        <v>185</v>
      </c>
      <c r="B113" s="88">
        <v>33019</v>
      </c>
      <c r="C113" s="88">
        <v>1366</v>
      </c>
      <c r="D113" s="88">
        <v>0</v>
      </c>
      <c r="E113" s="88">
        <v>3</v>
      </c>
      <c r="F113" s="88">
        <v>2</v>
      </c>
      <c r="G113" s="88">
        <v>166</v>
      </c>
      <c r="H113" s="89">
        <v>1499</v>
      </c>
      <c r="I113" s="90">
        <f t="shared" si="10"/>
        <v>36055</v>
      </c>
    </row>
    <row r="114" spans="1:9" ht="12.75">
      <c r="A114" s="87" t="s">
        <v>186</v>
      </c>
      <c r="B114" s="88">
        <v>21004</v>
      </c>
      <c r="C114" s="88">
        <v>3805</v>
      </c>
      <c r="D114" s="88">
        <v>39</v>
      </c>
      <c r="E114" s="88">
        <v>9262</v>
      </c>
      <c r="F114" s="88">
        <v>174</v>
      </c>
      <c r="G114" s="88">
        <v>2079</v>
      </c>
      <c r="H114" s="89">
        <v>171</v>
      </c>
      <c r="I114" s="90">
        <f t="shared" si="10"/>
        <v>36534</v>
      </c>
    </row>
    <row r="115" spans="1:9" ht="12.75">
      <c r="A115" s="87" t="s">
        <v>187</v>
      </c>
      <c r="B115" s="88">
        <v>6470</v>
      </c>
      <c r="C115" s="88">
        <v>1469</v>
      </c>
      <c r="D115" s="88">
        <v>1</v>
      </c>
      <c r="E115" s="88">
        <v>586</v>
      </c>
      <c r="F115" s="88">
        <v>1507</v>
      </c>
      <c r="G115" s="88">
        <v>2947</v>
      </c>
      <c r="H115" s="89">
        <v>78</v>
      </c>
      <c r="I115" s="90">
        <f t="shared" si="10"/>
        <v>13058</v>
      </c>
    </row>
    <row r="116" spans="1:9" ht="12.75">
      <c r="A116" s="87" t="s">
        <v>188</v>
      </c>
      <c r="B116" s="88">
        <v>476</v>
      </c>
      <c r="C116" s="88">
        <v>381</v>
      </c>
      <c r="D116" s="88">
        <v>0</v>
      </c>
      <c r="E116" s="88">
        <v>466</v>
      </c>
      <c r="F116" s="88">
        <v>18</v>
      </c>
      <c r="G116" s="88">
        <v>11</v>
      </c>
      <c r="H116" s="89">
        <v>0</v>
      </c>
      <c r="I116" s="90">
        <f t="shared" si="10"/>
        <v>1352</v>
      </c>
    </row>
    <row r="117" spans="1:9" ht="12.75">
      <c r="A117" s="87" t="s">
        <v>189</v>
      </c>
      <c r="B117" s="88">
        <v>582</v>
      </c>
      <c r="C117" s="88">
        <v>43</v>
      </c>
      <c r="D117" s="88">
        <v>5</v>
      </c>
      <c r="E117" s="88">
        <v>19</v>
      </c>
      <c r="F117" s="88">
        <v>1</v>
      </c>
      <c r="G117" s="88">
        <v>385</v>
      </c>
      <c r="H117" s="89">
        <v>0</v>
      </c>
      <c r="I117" s="90">
        <f t="shared" si="10"/>
        <v>1035</v>
      </c>
    </row>
    <row r="118" spans="1:9" ht="25.5">
      <c r="A118" s="87" t="s">
        <v>190</v>
      </c>
      <c r="B118" s="88">
        <v>13525</v>
      </c>
      <c r="C118" s="88">
        <v>1337</v>
      </c>
      <c r="D118" s="88">
        <v>1</v>
      </c>
      <c r="E118" s="88">
        <v>489</v>
      </c>
      <c r="F118" s="88">
        <v>84</v>
      </c>
      <c r="G118" s="88">
        <v>2356</v>
      </c>
      <c r="H118" s="89">
        <v>23</v>
      </c>
      <c r="I118" s="90">
        <f t="shared" si="10"/>
        <v>17815</v>
      </c>
    </row>
    <row r="119" spans="1:9" ht="12.75">
      <c r="A119" s="87" t="s">
        <v>191</v>
      </c>
      <c r="B119" s="88">
        <v>6604</v>
      </c>
      <c r="C119" s="88">
        <v>1784</v>
      </c>
      <c r="D119" s="88">
        <v>69</v>
      </c>
      <c r="E119" s="88">
        <v>157</v>
      </c>
      <c r="F119" s="88">
        <v>165</v>
      </c>
      <c r="G119" s="88">
        <v>340</v>
      </c>
      <c r="H119" s="89">
        <v>43</v>
      </c>
      <c r="I119" s="90">
        <f t="shared" si="10"/>
        <v>9162</v>
      </c>
    </row>
    <row r="120" spans="1:9" ht="12.75">
      <c r="A120" s="87" t="s">
        <v>192</v>
      </c>
      <c r="B120" s="88">
        <v>2380</v>
      </c>
      <c r="C120" s="88">
        <v>89</v>
      </c>
      <c r="D120" s="88">
        <v>0</v>
      </c>
      <c r="E120" s="88">
        <v>5</v>
      </c>
      <c r="F120" s="88">
        <v>18</v>
      </c>
      <c r="G120" s="88">
        <v>110</v>
      </c>
      <c r="H120" s="89">
        <v>0</v>
      </c>
      <c r="I120" s="90">
        <f t="shared" si="10"/>
        <v>2602</v>
      </c>
    </row>
    <row r="121" spans="1:9" ht="25.5">
      <c r="A121" s="87" t="s">
        <v>230</v>
      </c>
      <c r="B121" s="88">
        <v>2746</v>
      </c>
      <c r="C121" s="88">
        <v>434</v>
      </c>
      <c r="D121" s="88">
        <v>7</v>
      </c>
      <c r="E121" s="88">
        <v>10</v>
      </c>
      <c r="F121" s="88">
        <v>78</v>
      </c>
      <c r="G121" s="88">
        <v>703</v>
      </c>
      <c r="H121" s="89">
        <v>10</v>
      </c>
      <c r="I121" s="90">
        <f t="shared" si="10"/>
        <v>3988</v>
      </c>
    </row>
    <row r="122" spans="1:9" ht="25.5">
      <c r="A122" s="87" t="s">
        <v>194</v>
      </c>
      <c r="B122" s="91">
        <v>10004</v>
      </c>
      <c r="C122" s="91">
        <v>3614</v>
      </c>
      <c r="D122" s="91">
        <v>0</v>
      </c>
      <c r="E122" s="91">
        <v>1157</v>
      </c>
      <c r="F122" s="91">
        <v>157</v>
      </c>
      <c r="G122" s="91">
        <v>104</v>
      </c>
      <c r="H122" s="92">
        <v>12</v>
      </c>
      <c r="I122" s="90">
        <f t="shared" si="10"/>
        <v>15048</v>
      </c>
    </row>
    <row r="123" spans="1:9" ht="12.75">
      <c r="A123" s="35" t="s">
        <v>195</v>
      </c>
      <c r="B123" s="88">
        <v>4649</v>
      </c>
      <c r="C123" s="88">
        <v>5346</v>
      </c>
      <c r="D123" s="88">
        <v>2</v>
      </c>
      <c r="E123" s="88">
        <v>27855</v>
      </c>
      <c r="F123" s="88">
        <v>153</v>
      </c>
      <c r="G123" s="88">
        <v>5320</v>
      </c>
      <c r="H123" s="88">
        <v>57</v>
      </c>
      <c r="I123" s="90">
        <f t="shared" si="10"/>
        <v>43382</v>
      </c>
    </row>
    <row r="124" spans="1:9" ht="25.5">
      <c r="A124" s="87" t="s">
        <v>280</v>
      </c>
      <c r="B124" s="91">
        <v>24626</v>
      </c>
      <c r="C124" s="91">
        <v>2680</v>
      </c>
      <c r="D124" s="91">
        <v>22</v>
      </c>
      <c r="E124" s="91">
        <v>2597</v>
      </c>
      <c r="F124" s="91">
        <v>256</v>
      </c>
      <c r="G124" s="91">
        <v>14090</v>
      </c>
      <c r="H124" s="92">
        <v>81</v>
      </c>
      <c r="I124" s="90">
        <f t="shared" si="10"/>
        <v>44352</v>
      </c>
    </row>
    <row r="125" spans="1:9" ht="12.75">
      <c r="A125" s="87" t="s">
        <v>197</v>
      </c>
      <c r="B125" s="88">
        <v>2114</v>
      </c>
      <c r="C125" s="88">
        <v>303</v>
      </c>
      <c r="D125" s="88">
        <v>46</v>
      </c>
      <c r="E125" s="88">
        <v>36</v>
      </c>
      <c r="F125" s="88">
        <v>22</v>
      </c>
      <c r="G125" s="88">
        <v>520</v>
      </c>
      <c r="H125" s="89">
        <v>4</v>
      </c>
      <c r="I125" s="90">
        <f t="shared" si="10"/>
        <v>3045</v>
      </c>
    </row>
    <row r="126" spans="1:9" ht="12.75">
      <c r="A126" s="87" t="s">
        <v>198</v>
      </c>
      <c r="B126" s="91">
        <v>664</v>
      </c>
      <c r="C126" s="91">
        <v>466</v>
      </c>
      <c r="D126" s="91">
        <v>0</v>
      </c>
      <c r="E126" s="91">
        <v>419</v>
      </c>
      <c r="F126" s="91">
        <v>44</v>
      </c>
      <c r="G126" s="91">
        <v>163</v>
      </c>
      <c r="H126" s="92">
        <v>4</v>
      </c>
      <c r="I126" s="90">
        <f t="shared" si="10"/>
        <v>1760</v>
      </c>
    </row>
    <row r="127" spans="1:9" ht="12.75">
      <c r="A127" s="35" t="s">
        <v>281</v>
      </c>
      <c r="B127" s="91">
        <v>15</v>
      </c>
      <c r="C127" s="91">
        <v>69</v>
      </c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0">
        <f t="shared" si="10"/>
        <v>84</v>
      </c>
    </row>
    <row r="128" spans="1:9" ht="13.5" thickBot="1">
      <c r="A128" s="93" t="s">
        <v>200</v>
      </c>
      <c r="B128" s="94">
        <v>6103</v>
      </c>
      <c r="C128" s="94">
        <v>530</v>
      </c>
      <c r="D128" s="94">
        <v>30</v>
      </c>
      <c r="E128" s="94">
        <v>57</v>
      </c>
      <c r="F128" s="94">
        <v>76</v>
      </c>
      <c r="G128" s="94">
        <v>1528</v>
      </c>
      <c r="H128" s="95">
        <v>3</v>
      </c>
      <c r="I128" s="90">
        <f t="shared" si="10"/>
        <v>8327</v>
      </c>
    </row>
    <row r="129" spans="1:9" ht="13.5" thickBot="1">
      <c r="A129" s="36" t="s">
        <v>268</v>
      </c>
      <c r="B129" s="96">
        <f aca="true" t="shared" si="11" ref="B129:I129">SUM(B111:B128)</f>
        <v>164676</v>
      </c>
      <c r="C129" s="96">
        <f t="shared" si="11"/>
        <v>31535</v>
      </c>
      <c r="D129" s="96">
        <f t="shared" si="11"/>
        <v>1139</v>
      </c>
      <c r="E129" s="96">
        <f t="shared" si="11"/>
        <v>43955</v>
      </c>
      <c r="F129" s="96">
        <f t="shared" si="11"/>
        <v>6017</v>
      </c>
      <c r="G129" s="96">
        <f t="shared" si="11"/>
        <v>34590</v>
      </c>
      <c r="H129" s="96">
        <f t="shared" si="11"/>
        <v>2202</v>
      </c>
      <c r="I129" s="96">
        <f t="shared" si="11"/>
        <v>284114</v>
      </c>
    </row>
    <row r="130" spans="1:9" ht="13.5" thickBot="1">
      <c r="A130" s="332" t="s">
        <v>243</v>
      </c>
      <c r="B130" s="332"/>
      <c r="C130" s="332"/>
      <c r="D130" s="332"/>
      <c r="E130" s="332"/>
      <c r="F130" s="332"/>
      <c r="G130" s="332"/>
      <c r="H130" s="332"/>
      <c r="I130" s="332"/>
    </row>
    <row r="131" spans="1:9" ht="23.25" thickBot="1">
      <c r="A131" s="79" t="s">
        <v>279</v>
      </c>
      <c r="B131" s="77" t="s">
        <v>129</v>
      </c>
      <c r="C131" s="80" t="s">
        <v>133</v>
      </c>
      <c r="D131" s="77" t="s">
        <v>134</v>
      </c>
      <c r="E131" s="80" t="s">
        <v>212</v>
      </c>
      <c r="F131" s="81" t="s">
        <v>131</v>
      </c>
      <c r="G131" s="77" t="s">
        <v>130</v>
      </c>
      <c r="H131" s="82" t="s">
        <v>89</v>
      </c>
      <c r="I131" s="83" t="s">
        <v>93</v>
      </c>
    </row>
    <row r="132" spans="1:9" ht="12.75">
      <c r="A132" s="84" t="s">
        <v>201</v>
      </c>
      <c r="B132" s="85">
        <v>1762</v>
      </c>
      <c r="C132" s="85">
        <v>439</v>
      </c>
      <c r="D132" s="85">
        <v>14</v>
      </c>
      <c r="E132" s="85">
        <v>15</v>
      </c>
      <c r="F132" s="85">
        <v>1078</v>
      </c>
      <c r="G132" s="85">
        <v>116</v>
      </c>
      <c r="H132" s="85">
        <v>0</v>
      </c>
      <c r="I132" s="86">
        <f>SUM(B132:H132)</f>
        <v>3424</v>
      </c>
    </row>
    <row r="133" spans="1:9" ht="12.75">
      <c r="A133" s="87" t="s">
        <v>184</v>
      </c>
      <c r="B133" s="88">
        <v>21574</v>
      </c>
      <c r="C133" s="88">
        <v>3361</v>
      </c>
      <c r="D133" s="88">
        <v>393</v>
      </c>
      <c r="E133" s="88">
        <v>298</v>
      </c>
      <c r="F133" s="88">
        <v>3617</v>
      </c>
      <c r="G133" s="88">
        <v>2908</v>
      </c>
      <c r="H133" s="89">
        <v>167</v>
      </c>
      <c r="I133" s="90">
        <f aca="true" t="shared" si="12" ref="I133:I149">SUM(B133:H133)</f>
        <v>32318</v>
      </c>
    </row>
    <row r="134" spans="1:9" ht="12.75">
      <c r="A134" s="87" t="s">
        <v>185</v>
      </c>
      <c r="B134" s="88">
        <v>5536</v>
      </c>
      <c r="C134" s="88">
        <v>190</v>
      </c>
      <c r="D134" s="88">
        <v>1</v>
      </c>
      <c r="E134" s="88">
        <v>0</v>
      </c>
      <c r="F134" s="88">
        <v>10</v>
      </c>
      <c r="G134" s="88">
        <v>150</v>
      </c>
      <c r="H134" s="89">
        <v>1445</v>
      </c>
      <c r="I134" s="90">
        <f t="shared" si="12"/>
        <v>7332</v>
      </c>
    </row>
    <row r="135" spans="1:9" ht="12.75">
      <c r="A135" s="87" t="s">
        <v>186</v>
      </c>
      <c r="B135" s="88">
        <v>15489</v>
      </c>
      <c r="C135" s="88">
        <v>1617</v>
      </c>
      <c r="D135" s="88">
        <v>44</v>
      </c>
      <c r="E135" s="88">
        <v>2223</v>
      </c>
      <c r="F135" s="88">
        <v>168</v>
      </c>
      <c r="G135" s="88">
        <v>1594</v>
      </c>
      <c r="H135" s="89">
        <v>14</v>
      </c>
      <c r="I135" s="90">
        <f t="shared" si="12"/>
        <v>21149</v>
      </c>
    </row>
    <row r="136" spans="1:9" ht="12.75">
      <c r="A136" s="87" t="s">
        <v>187</v>
      </c>
      <c r="B136" s="88">
        <v>5221</v>
      </c>
      <c r="C136" s="88">
        <v>2324</v>
      </c>
      <c r="D136" s="88">
        <v>21</v>
      </c>
      <c r="E136" s="88">
        <v>509</v>
      </c>
      <c r="F136" s="88">
        <v>938</v>
      </c>
      <c r="G136" s="88">
        <v>3460</v>
      </c>
      <c r="H136" s="89">
        <v>133</v>
      </c>
      <c r="I136" s="90">
        <f t="shared" si="12"/>
        <v>12606</v>
      </c>
    </row>
    <row r="137" spans="1:9" ht="12.75">
      <c r="A137" s="87" t="s">
        <v>188</v>
      </c>
      <c r="B137" s="88">
        <v>435</v>
      </c>
      <c r="C137" s="88">
        <v>617</v>
      </c>
      <c r="D137" s="88">
        <v>0</v>
      </c>
      <c r="E137" s="88">
        <v>944</v>
      </c>
      <c r="F137" s="88">
        <v>11</v>
      </c>
      <c r="G137" s="88">
        <v>111</v>
      </c>
      <c r="H137" s="89">
        <v>0</v>
      </c>
      <c r="I137" s="90">
        <f t="shared" si="12"/>
        <v>2118</v>
      </c>
    </row>
    <row r="138" spans="1:9" ht="12.75">
      <c r="A138" s="87" t="s">
        <v>189</v>
      </c>
      <c r="B138" s="88">
        <v>821</v>
      </c>
      <c r="C138" s="88">
        <v>36</v>
      </c>
      <c r="D138" s="88">
        <v>1</v>
      </c>
      <c r="E138" s="88"/>
      <c r="F138" s="88">
        <v>0</v>
      </c>
      <c r="G138" s="88">
        <v>299</v>
      </c>
      <c r="H138" s="89">
        <v>1</v>
      </c>
      <c r="I138" s="90">
        <f t="shared" si="12"/>
        <v>1158</v>
      </c>
    </row>
    <row r="139" spans="1:9" ht="25.5">
      <c r="A139" s="87" t="s">
        <v>190</v>
      </c>
      <c r="B139" s="88">
        <v>11869</v>
      </c>
      <c r="C139" s="88">
        <v>834</v>
      </c>
      <c r="D139" s="88">
        <v>10</v>
      </c>
      <c r="E139" s="88">
        <v>528</v>
      </c>
      <c r="F139" s="88">
        <v>43</v>
      </c>
      <c r="G139" s="88">
        <v>1677</v>
      </c>
      <c r="H139" s="89">
        <v>1468</v>
      </c>
      <c r="I139" s="90">
        <f t="shared" si="12"/>
        <v>16429</v>
      </c>
    </row>
    <row r="140" spans="1:9" ht="12.75">
      <c r="A140" s="87" t="s">
        <v>191</v>
      </c>
      <c r="B140" s="88">
        <v>7482</v>
      </c>
      <c r="C140" s="88">
        <v>2349</v>
      </c>
      <c r="D140" s="88">
        <v>36</v>
      </c>
      <c r="E140" s="88">
        <v>288</v>
      </c>
      <c r="F140" s="88">
        <v>234</v>
      </c>
      <c r="G140" s="88">
        <v>733</v>
      </c>
      <c r="H140" s="89">
        <v>88</v>
      </c>
      <c r="I140" s="90">
        <f t="shared" si="12"/>
        <v>11210</v>
      </c>
    </row>
    <row r="141" spans="1:9" ht="12.75">
      <c r="A141" s="87" t="s">
        <v>192</v>
      </c>
      <c r="B141" s="88">
        <v>2097</v>
      </c>
      <c r="C141" s="88">
        <v>199</v>
      </c>
      <c r="D141" s="88">
        <v>0</v>
      </c>
      <c r="E141" s="88">
        <v>6</v>
      </c>
      <c r="F141" s="88">
        <v>0</v>
      </c>
      <c r="G141" s="88">
        <v>20</v>
      </c>
      <c r="H141" s="89">
        <v>13</v>
      </c>
      <c r="I141" s="90">
        <f t="shared" si="12"/>
        <v>2335</v>
      </c>
    </row>
    <row r="142" spans="1:9" ht="25.5">
      <c r="A142" s="87" t="s">
        <v>230</v>
      </c>
      <c r="B142" s="88">
        <v>2740</v>
      </c>
      <c r="C142" s="88">
        <v>403</v>
      </c>
      <c r="D142" s="88">
        <v>5</v>
      </c>
      <c r="E142" s="88">
        <v>13</v>
      </c>
      <c r="F142" s="88">
        <v>60</v>
      </c>
      <c r="G142" s="88">
        <v>660</v>
      </c>
      <c r="H142" s="89">
        <v>0</v>
      </c>
      <c r="I142" s="90">
        <f t="shared" si="12"/>
        <v>3881</v>
      </c>
    </row>
    <row r="143" spans="1:9" ht="25.5">
      <c r="A143" s="87" t="s">
        <v>194</v>
      </c>
      <c r="B143" s="91">
        <v>8497</v>
      </c>
      <c r="C143" s="91">
        <v>2959</v>
      </c>
      <c r="D143" s="91">
        <v>0</v>
      </c>
      <c r="E143" s="91">
        <v>269</v>
      </c>
      <c r="F143" s="91">
        <v>404</v>
      </c>
      <c r="G143" s="91">
        <v>353</v>
      </c>
      <c r="H143" s="92">
        <v>18</v>
      </c>
      <c r="I143" s="90">
        <f t="shared" si="12"/>
        <v>12500</v>
      </c>
    </row>
    <row r="144" spans="1:9" ht="12.75">
      <c r="A144" s="35" t="s">
        <v>195</v>
      </c>
      <c r="B144" s="88">
        <v>7850</v>
      </c>
      <c r="C144" s="88">
        <v>4857</v>
      </c>
      <c r="D144" s="88">
        <v>104</v>
      </c>
      <c r="E144" s="88">
        <v>23004</v>
      </c>
      <c r="F144" s="88">
        <v>150</v>
      </c>
      <c r="G144" s="88">
        <v>3909</v>
      </c>
      <c r="H144" s="88">
        <v>57</v>
      </c>
      <c r="I144" s="90">
        <f t="shared" si="12"/>
        <v>39931</v>
      </c>
    </row>
    <row r="145" spans="1:9" ht="25.5">
      <c r="A145" s="87" t="s">
        <v>280</v>
      </c>
      <c r="B145" s="91">
        <v>28670</v>
      </c>
      <c r="C145" s="91">
        <v>3909</v>
      </c>
      <c r="D145" s="91">
        <v>4</v>
      </c>
      <c r="E145" s="91">
        <v>893</v>
      </c>
      <c r="F145" s="91">
        <v>166</v>
      </c>
      <c r="G145" s="91">
        <v>10593</v>
      </c>
      <c r="H145" s="92">
        <v>1205</v>
      </c>
      <c r="I145" s="90">
        <f t="shared" si="12"/>
        <v>45440</v>
      </c>
    </row>
    <row r="146" spans="1:9" ht="12.75">
      <c r="A146" s="87" t="s">
        <v>197</v>
      </c>
      <c r="B146" s="88">
        <v>1782</v>
      </c>
      <c r="C146" s="88">
        <v>469</v>
      </c>
      <c r="D146" s="88">
        <v>30</v>
      </c>
      <c r="E146" s="88">
        <v>1</v>
      </c>
      <c r="F146" s="88">
        <v>42</v>
      </c>
      <c r="G146" s="88">
        <v>311</v>
      </c>
      <c r="H146" s="89">
        <v>31</v>
      </c>
      <c r="I146" s="90">
        <f t="shared" si="12"/>
        <v>2666</v>
      </c>
    </row>
    <row r="147" spans="1:9" ht="12.75">
      <c r="A147" s="87" t="s">
        <v>198</v>
      </c>
      <c r="B147" s="91">
        <v>967</v>
      </c>
      <c r="C147" s="91">
        <v>342</v>
      </c>
      <c r="D147" s="91">
        <v>5</v>
      </c>
      <c r="E147" s="91">
        <v>326</v>
      </c>
      <c r="F147" s="91">
        <v>116</v>
      </c>
      <c r="G147" s="91">
        <v>129</v>
      </c>
      <c r="H147" s="92">
        <v>4</v>
      </c>
      <c r="I147" s="90">
        <f t="shared" si="12"/>
        <v>1889</v>
      </c>
    </row>
    <row r="148" spans="1:9" ht="12.75">
      <c r="A148" s="35" t="s">
        <v>281</v>
      </c>
      <c r="B148" s="91">
        <v>40</v>
      </c>
      <c r="C148" s="91">
        <v>0</v>
      </c>
      <c r="D148" s="91">
        <v>0</v>
      </c>
      <c r="E148" s="91">
        <v>0</v>
      </c>
      <c r="F148" s="91">
        <v>0</v>
      </c>
      <c r="G148" s="91">
        <v>0</v>
      </c>
      <c r="H148" s="91">
        <v>0</v>
      </c>
      <c r="I148" s="90">
        <f t="shared" si="12"/>
        <v>40</v>
      </c>
    </row>
    <row r="149" spans="1:9" ht="13.5" thickBot="1">
      <c r="A149" s="93" t="s">
        <v>200</v>
      </c>
      <c r="B149" s="94">
        <v>6617</v>
      </c>
      <c r="C149" s="94">
        <v>609</v>
      </c>
      <c r="D149" s="94">
        <v>2</v>
      </c>
      <c r="E149" s="94">
        <v>169</v>
      </c>
      <c r="F149" s="94">
        <v>72</v>
      </c>
      <c r="G149" s="94">
        <v>1804</v>
      </c>
      <c r="H149" s="95">
        <v>11</v>
      </c>
      <c r="I149" s="90">
        <f t="shared" si="12"/>
        <v>9284</v>
      </c>
    </row>
    <row r="150" spans="1:9" ht="13.5" thickBot="1">
      <c r="A150" s="36" t="s">
        <v>269</v>
      </c>
      <c r="B150" s="96">
        <f aca="true" t="shared" si="13" ref="B150:I150">SUM(B132:B149)</f>
        <v>129449</v>
      </c>
      <c r="C150" s="96">
        <f t="shared" si="13"/>
        <v>25514</v>
      </c>
      <c r="D150" s="96">
        <f t="shared" si="13"/>
        <v>670</v>
      </c>
      <c r="E150" s="96">
        <f t="shared" si="13"/>
        <v>29486</v>
      </c>
      <c r="F150" s="96">
        <f t="shared" si="13"/>
        <v>7109</v>
      </c>
      <c r="G150" s="96">
        <f t="shared" si="13"/>
        <v>28827</v>
      </c>
      <c r="H150" s="96">
        <f t="shared" si="13"/>
        <v>4655</v>
      </c>
      <c r="I150" s="96">
        <f t="shared" si="13"/>
        <v>225710</v>
      </c>
    </row>
    <row r="151" spans="1:9" ht="13.5" thickBot="1">
      <c r="A151" s="332" t="s">
        <v>244</v>
      </c>
      <c r="B151" s="332"/>
      <c r="C151" s="332"/>
      <c r="D151" s="332"/>
      <c r="E151" s="332"/>
      <c r="F151" s="332"/>
      <c r="G151" s="332"/>
      <c r="H151" s="332"/>
      <c r="I151" s="332"/>
    </row>
    <row r="152" spans="1:9" ht="23.25" thickBot="1">
      <c r="A152" s="79" t="s">
        <v>279</v>
      </c>
      <c r="B152" s="77" t="s">
        <v>129</v>
      </c>
      <c r="C152" s="80" t="s">
        <v>133</v>
      </c>
      <c r="D152" s="77" t="s">
        <v>134</v>
      </c>
      <c r="E152" s="80" t="s">
        <v>212</v>
      </c>
      <c r="F152" s="81" t="s">
        <v>131</v>
      </c>
      <c r="G152" s="77" t="s">
        <v>130</v>
      </c>
      <c r="H152" s="82" t="s">
        <v>89</v>
      </c>
      <c r="I152" s="83" t="s">
        <v>270</v>
      </c>
    </row>
    <row r="153" spans="1:9" ht="12.75">
      <c r="A153" s="84" t="s">
        <v>201</v>
      </c>
      <c r="B153" s="85">
        <v>1267</v>
      </c>
      <c r="C153" s="85">
        <v>363</v>
      </c>
      <c r="D153" s="85">
        <v>64</v>
      </c>
      <c r="E153" s="85">
        <v>0</v>
      </c>
      <c r="F153" s="85">
        <v>178</v>
      </c>
      <c r="G153" s="85">
        <v>100</v>
      </c>
      <c r="H153" s="85">
        <v>0</v>
      </c>
      <c r="I153" s="86">
        <f>SUM(B153:H153)</f>
        <v>1972</v>
      </c>
    </row>
    <row r="154" spans="1:9" ht="12.75">
      <c r="A154" s="87" t="s">
        <v>184</v>
      </c>
      <c r="B154" s="88">
        <v>18885</v>
      </c>
      <c r="C154" s="88">
        <v>2859</v>
      </c>
      <c r="D154" s="88">
        <v>531</v>
      </c>
      <c r="E154" s="88">
        <v>233</v>
      </c>
      <c r="F154" s="88">
        <v>2157</v>
      </c>
      <c r="G154" s="88">
        <v>3979</v>
      </c>
      <c r="H154" s="89">
        <v>207</v>
      </c>
      <c r="I154" s="90">
        <f aca="true" t="shared" si="14" ref="I154:I170">SUM(B154:H154)</f>
        <v>28851</v>
      </c>
    </row>
    <row r="155" spans="1:9" ht="12.75">
      <c r="A155" s="87" t="s">
        <v>185</v>
      </c>
      <c r="B155" s="88">
        <v>4677</v>
      </c>
      <c r="C155" s="88">
        <v>378</v>
      </c>
      <c r="D155" s="88">
        <v>0</v>
      </c>
      <c r="E155" s="88">
        <v>0</v>
      </c>
      <c r="F155" s="88">
        <v>2</v>
      </c>
      <c r="G155" s="88">
        <v>33</v>
      </c>
      <c r="H155" s="89">
        <v>1706</v>
      </c>
      <c r="I155" s="90">
        <f t="shared" si="14"/>
        <v>6796</v>
      </c>
    </row>
    <row r="156" spans="1:9" ht="12.75">
      <c r="A156" s="87" t="s">
        <v>186</v>
      </c>
      <c r="B156" s="88">
        <v>16749</v>
      </c>
      <c r="C156" s="88">
        <v>2502</v>
      </c>
      <c r="D156" s="88">
        <v>93</v>
      </c>
      <c r="E156" s="88">
        <v>23</v>
      </c>
      <c r="F156" s="88">
        <v>5296</v>
      </c>
      <c r="G156" s="88">
        <v>989</v>
      </c>
      <c r="H156" s="89">
        <v>11</v>
      </c>
      <c r="I156" s="90">
        <f t="shared" si="14"/>
        <v>25663</v>
      </c>
    </row>
    <row r="157" spans="1:9" ht="12.75">
      <c r="A157" s="87" t="s">
        <v>187</v>
      </c>
      <c r="B157" s="88">
        <v>5467</v>
      </c>
      <c r="C157" s="88">
        <v>1563</v>
      </c>
      <c r="D157" s="88">
        <v>25</v>
      </c>
      <c r="E157" s="88">
        <v>640</v>
      </c>
      <c r="F157" s="88">
        <v>1651</v>
      </c>
      <c r="G157" s="88">
        <v>2345</v>
      </c>
      <c r="H157" s="89">
        <v>159</v>
      </c>
      <c r="I157" s="90">
        <f t="shared" si="14"/>
        <v>11850</v>
      </c>
    </row>
    <row r="158" spans="1:9" ht="12.75">
      <c r="A158" s="87" t="s">
        <v>188</v>
      </c>
      <c r="B158" s="88">
        <v>296</v>
      </c>
      <c r="C158" s="88">
        <v>388</v>
      </c>
      <c r="D158" s="88">
        <v>0</v>
      </c>
      <c r="E158" s="88">
        <v>482</v>
      </c>
      <c r="F158" s="88">
        <v>39</v>
      </c>
      <c r="G158" s="88">
        <v>52</v>
      </c>
      <c r="H158" s="89">
        <v>21</v>
      </c>
      <c r="I158" s="90">
        <f t="shared" si="14"/>
        <v>1278</v>
      </c>
    </row>
    <row r="159" spans="1:9" ht="12.75">
      <c r="A159" s="87" t="s">
        <v>189</v>
      </c>
      <c r="B159" s="88">
        <v>1034</v>
      </c>
      <c r="C159" s="88">
        <v>13</v>
      </c>
      <c r="D159" s="88">
        <v>0</v>
      </c>
      <c r="E159" s="88">
        <v>6</v>
      </c>
      <c r="F159" s="88">
        <v>7</v>
      </c>
      <c r="G159" s="88">
        <v>229</v>
      </c>
      <c r="H159" s="89">
        <v>0</v>
      </c>
      <c r="I159" s="90">
        <f t="shared" si="14"/>
        <v>1289</v>
      </c>
    </row>
    <row r="160" spans="1:9" ht="25.5">
      <c r="A160" s="87" t="s">
        <v>190</v>
      </c>
      <c r="B160" s="88">
        <v>11077</v>
      </c>
      <c r="C160" s="88">
        <v>874</v>
      </c>
      <c r="D160" s="88">
        <v>18</v>
      </c>
      <c r="E160" s="88">
        <v>213</v>
      </c>
      <c r="F160" s="88">
        <v>46</v>
      </c>
      <c r="G160" s="88">
        <v>1879</v>
      </c>
      <c r="H160" s="89">
        <v>7</v>
      </c>
      <c r="I160" s="90">
        <f t="shared" si="14"/>
        <v>14114</v>
      </c>
    </row>
    <row r="161" spans="1:9" ht="12.75">
      <c r="A161" s="87" t="s">
        <v>191</v>
      </c>
      <c r="B161" s="88">
        <v>4572</v>
      </c>
      <c r="C161" s="88">
        <v>2392</v>
      </c>
      <c r="D161" s="88">
        <v>0</v>
      </c>
      <c r="E161" s="88">
        <v>327</v>
      </c>
      <c r="F161" s="88">
        <v>290</v>
      </c>
      <c r="G161" s="88">
        <v>1835</v>
      </c>
      <c r="H161" s="89">
        <v>30</v>
      </c>
      <c r="I161" s="90">
        <f t="shared" si="14"/>
        <v>9446</v>
      </c>
    </row>
    <row r="162" spans="1:9" ht="12.75">
      <c r="A162" s="87" t="s">
        <v>192</v>
      </c>
      <c r="B162" s="88">
        <v>468</v>
      </c>
      <c r="C162" s="88">
        <v>34</v>
      </c>
      <c r="D162" s="88">
        <v>0</v>
      </c>
      <c r="E162" s="88">
        <v>1</v>
      </c>
      <c r="F162" s="88">
        <v>54</v>
      </c>
      <c r="G162" s="88">
        <v>266</v>
      </c>
      <c r="H162" s="89">
        <v>10</v>
      </c>
      <c r="I162" s="90">
        <f t="shared" si="14"/>
        <v>833</v>
      </c>
    </row>
    <row r="163" spans="1:9" ht="25.5">
      <c r="A163" s="87" t="s">
        <v>230</v>
      </c>
      <c r="B163" s="88">
        <v>2505</v>
      </c>
      <c r="C163" s="88">
        <v>307</v>
      </c>
      <c r="D163" s="88">
        <v>22</v>
      </c>
      <c r="E163" s="88">
        <v>10</v>
      </c>
      <c r="F163" s="88">
        <v>97</v>
      </c>
      <c r="G163" s="88">
        <v>637</v>
      </c>
      <c r="H163" s="89">
        <v>3</v>
      </c>
      <c r="I163" s="90">
        <f t="shared" si="14"/>
        <v>3581</v>
      </c>
    </row>
    <row r="164" spans="1:9" ht="25.5">
      <c r="A164" s="87" t="s">
        <v>194</v>
      </c>
      <c r="B164" s="91">
        <v>8998</v>
      </c>
      <c r="C164" s="91">
        <v>2145</v>
      </c>
      <c r="D164" s="91">
        <v>0</v>
      </c>
      <c r="E164" s="91">
        <v>867</v>
      </c>
      <c r="F164" s="91">
        <v>497</v>
      </c>
      <c r="G164" s="91">
        <v>55</v>
      </c>
      <c r="H164" s="92">
        <v>13</v>
      </c>
      <c r="I164" s="90">
        <f t="shared" si="14"/>
        <v>12575</v>
      </c>
    </row>
    <row r="165" spans="1:9" ht="12.75">
      <c r="A165" s="35" t="s">
        <v>195</v>
      </c>
      <c r="B165" s="88">
        <v>8513</v>
      </c>
      <c r="C165" s="88">
        <v>4853</v>
      </c>
      <c r="D165" s="88">
        <v>35</v>
      </c>
      <c r="E165" s="88">
        <v>19280</v>
      </c>
      <c r="F165" s="88">
        <v>228</v>
      </c>
      <c r="G165" s="88">
        <v>2953</v>
      </c>
      <c r="H165" s="88">
        <v>17</v>
      </c>
      <c r="I165" s="90">
        <f t="shared" si="14"/>
        <v>35879</v>
      </c>
    </row>
    <row r="166" spans="1:9" ht="25.5">
      <c r="A166" s="87" t="s">
        <v>280</v>
      </c>
      <c r="B166" s="91">
        <v>19255</v>
      </c>
      <c r="C166" s="91">
        <v>4735</v>
      </c>
      <c r="D166" s="91">
        <v>20</v>
      </c>
      <c r="E166" s="91">
        <v>996</v>
      </c>
      <c r="F166" s="91">
        <v>244</v>
      </c>
      <c r="G166" s="91">
        <v>28740</v>
      </c>
      <c r="H166" s="92">
        <v>244</v>
      </c>
      <c r="I166" s="90">
        <f t="shared" si="14"/>
        <v>54234</v>
      </c>
    </row>
    <row r="167" spans="1:9" ht="12.75">
      <c r="A167" s="87" t="s">
        <v>197</v>
      </c>
      <c r="B167" s="88">
        <v>1007</v>
      </c>
      <c r="C167" s="88">
        <v>232</v>
      </c>
      <c r="D167" s="88">
        <v>0</v>
      </c>
      <c r="E167" s="88">
        <v>98</v>
      </c>
      <c r="F167" s="88">
        <v>16</v>
      </c>
      <c r="G167" s="88">
        <v>491</v>
      </c>
      <c r="H167" s="89">
        <v>0</v>
      </c>
      <c r="I167" s="90">
        <f t="shared" si="14"/>
        <v>1844</v>
      </c>
    </row>
    <row r="168" spans="1:9" ht="12.75">
      <c r="A168" s="87" t="s">
        <v>198</v>
      </c>
      <c r="B168" s="91">
        <v>858</v>
      </c>
      <c r="C168" s="91">
        <v>407</v>
      </c>
      <c r="D168" s="91">
        <v>0</v>
      </c>
      <c r="E168" s="91">
        <v>256</v>
      </c>
      <c r="F168" s="91">
        <v>162</v>
      </c>
      <c r="G168" s="91">
        <v>131</v>
      </c>
      <c r="H168" s="92">
        <v>0</v>
      </c>
      <c r="I168" s="90">
        <f t="shared" si="14"/>
        <v>1814</v>
      </c>
    </row>
    <row r="169" spans="1:9" ht="12.75">
      <c r="A169" s="35" t="s">
        <v>281</v>
      </c>
      <c r="B169" s="91">
        <v>3</v>
      </c>
      <c r="C169" s="91">
        <v>0</v>
      </c>
      <c r="D169" s="91">
        <v>0</v>
      </c>
      <c r="E169" s="91">
        <v>0</v>
      </c>
      <c r="F169" s="91">
        <v>0</v>
      </c>
      <c r="G169" s="91">
        <v>0</v>
      </c>
      <c r="H169" s="91">
        <v>0</v>
      </c>
      <c r="I169" s="90">
        <f t="shared" si="14"/>
        <v>3</v>
      </c>
    </row>
    <row r="170" spans="1:9" ht="13.5" thickBot="1">
      <c r="A170" s="93" t="s">
        <v>200</v>
      </c>
      <c r="B170" s="94">
        <v>4195</v>
      </c>
      <c r="C170" s="94">
        <v>490</v>
      </c>
      <c r="D170" s="94">
        <v>36</v>
      </c>
      <c r="E170" s="94">
        <v>49</v>
      </c>
      <c r="F170" s="94">
        <v>342</v>
      </c>
      <c r="G170" s="94">
        <v>1623</v>
      </c>
      <c r="H170" s="95">
        <v>0</v>
      </c>
      <c r="I170" s="90">
        <f t="shared" si="14"/>
        <v>6735</v>
      </c>
    </row>
    <row r="171" spans="1:9" ht="25.5" customHeight="1" thickBot="1">
      <c r="A171" s="36" t="s">
        <v>270</v>
      </c>
      <c r="B171" s="96">
        <f aca="true" t="shared" si="15" ref="B171:I171">SUM(B153:B170)</f>
        <v>109826</v>
      </c>
      <c r="C171" s="96">
        <f t="shared" si="15"/>
        <v>24535</v>
      </c>
      <c r="D171" s="96">
        <f t="shared" si="15"/>
        <v>844</v>
      </c>
      <c r="E171" s="96">
        <f t="shared" si="15"/>
        <v>23481</v>
      </c>
      <c r="F171" s="96">
        <f t="shared" si="15"/>
        <v>11306</v>
      </c>
      <c r="G171" s="96">
        <f t="shared" si="15"/>
        <v>46337</v>
      </c>
      <c r="H171" s="96">
        <f t="shared" si="15"/>
        <v>2428</v>
      </c>
      <c r="I171" s="96">
        <f t="shared" si="15"/>
        <v>218757</v>
      </c>
    </row>
    <row r="172" spans="1:9" ht="13.5" thickBot="1">
      <c r="A172" s="332" t="s">
        <v>245</v>
      </c>
      <c r="B172" s="332"/>
      <c r="C172" s="332"/>
      <c r="D172" s="332"/>
      <c r="E172" s="332"/>
      <c r="F172" s="332"/>
      <c r="G172" s="332"/>
      <c r="H172" s="332"/>
      <c r="I172" s="332"/>
    </row>
    <row r="173" spans="1:9" ht="23.25" thickBot="1">
      <c r="A173" s="79" t="s">
        <v>279</v>
      </c>
      <c r="B173" s="77" t="s">
        <v>129</v>
      </c>
      <c r="C173" s="80" t="s">
        <v>133</v>
      </c>
      <c r="D173" s="77" t="s">
        <v>134</v>
      </c>
      <c r="E173" s="80" t="s">
        <v>212</v>
      </c>
      <c r="F173" s="81" t="s">
        <v>131</v>
      </c>
      <c r="G173" s="77" t="s">
        <v>130</v>
      </c>
      <c r="H173" s="82" t="s">
        <v>89</v>
      </c>
      <c r="I173" s="83" t="s">
        <v>271</v>
      </c>
    </row>
    <row r="174" spans="1:9" ht="12.75">
      <c r="A174" s="84" t="s">
        <v>201</v>
      </c>
      <c r="B174" s="85">
        <v>1761</v>
      </c>
      <c r="C174" s="85">
        <v>579</v>
      </c>
      <c r="D174" s="85">
        <v>19</v>
      </c>
      <c r="E174" s="85">
        <v>16</v>
      </c>
      <c r="F174" s="85">
        <v>500</v>
      </c>
      <c r="G174" s="85">
        <v>70</v>
      </c>
      <c r="H174" s="85">
        <v>0</v>
      </c>
      <c r="I174" s="86">
        <f>SUM(B174:H174)</f>
        <v>2945</v>
      </c>
    </row>
    <row r="175" spans="1:9" ht="12.75">
      <c r="A175" s="87" t="s">
        <v>184</v>
      </c>
      <c r="B175" s="88">
        <v>23348</v>
      </c>
      <c r="C175" s="88">
        <v>3730</v>
      </c>
      <c r="D175" s="88">
        <v>624</v>
      </c>
      <c r="E175" s="88">
        <v>306</v>
      </c>
      <c r="F175" s="88">
        <v>3935</v>
      </c>
      <c r="G175" s="88">
        <v>4701</v>
      </c>
      <c r="H175" s="89">
        <v>245</v>
      </c>
      <c r="I175" s="90">
        <f aca="true" t="shared" si="16" ref="I175:I191">SUM(B175:H175)</f>
        <v>36889</v>
      </c>
    </row>
    <row r="176" spans="1:9" ht="12.75">
      <c r="A176" s="87" t="s">
        <v>185</v>
      </c>
      <c r="B176" s="88">
        <v>4264</v>
      </c>
      <c r="C176" s="88">
        <v>949</v>
      </c>
      <c r="D176" s="88">
        <v>0</v>
      </c>
      <c r="E176" s="88">
        <v>8</v>
      </c>
      <c r="F176" s="88">
        <v>0</v>
      </c>
      <c r="G176" s="88">
        <v>85</v>
      </c>
      <c r="H176" s="89">
        <v>1706</v>
      </c>
      <c r="I176" s="90">
        <f t="shared" si="16"/>
        <v>7012</v>
      </c>
    </row>
    <row r="177" spans="1:9" ht="12.75">
      <c r="A177" s="87" t="s">
        <v>186</v>
      </c>
      <c r="B177" s="88">
        <v>18017</v>
      </c>
      <c r="C177" s="88">
        <v>2794</v>
      </c>
      <c r="D177" s="88">
        <v>47</v>
      </c>
      <c r="E177" s="88">
        <v>1411</v>
      </c>
      <c r="F177" s="88">
        <v>158</v>
      </c>
      <c r="G177" s="88">
        <v>1507</v>
      </c>
      <c r="H177" s="89">
        <v>40</v>
      </c>
      <c r="I177" s="90">
        <f t="shared" si="16"/>
        <v>23974</v>
      </c>
    </row>
    <row r="178" spans="1:9" ht="12.75">
      <c r="A178" s="87" t="s">
        <v>187</v>
      </c>
      <c r="B178" s="88">
        <v>4460</v>
      </c>
      <c r="C178" s="88">
        <v>1079</v>
      </c>
      <c r="D178" s="88">
        <v>100</v>
      </c>
      <c r="E178" s="88">
        <v>403</v>
      </c>
      <c r="F178" s="88">
        <v>1043</v>
      </c>
      <c r="G178" s="88">
        <v>2934</v>
      </c>
      <c r="H178" s="89">
        <v>120</v>
      </c>
      <c r="I178" s="90">
        <f t="shared" si="16"/>
        <v>10139</v>
      </c>
    </row>
    <row r="179" spans="1:9" ht="12.75">
      <c r="A179" s="87" t="s">
        <v>188</v>
      </c>
      <c r="B179" s="88">
        <v>474</v>
      </c>
      <c r="C179" s="88">
        <v>732</v>
      </c>
      <c r="D179" s="88">
        <v>0</v>
      </c>
      <c r="E179" s="88">
        <v>947</v>
      </c>
      <c r="F179" s="88">
        <v>8</v>
      </c>
      <c r="G179" s="88">
        <v>32</v>
      </c>
      <c r="H179" s="89">
        <v>0</v>
      </c>
      <c r="I179" s="90">
        <f t="shared" si="16"/>
        <v>2193</v>
      </c>
    </row>
    <row r="180" spans="1:9" ht="12.75">
      <c r="A180" s="87" t="s">
        <v>189</v>
      </c>
      <c r="B180" s="88">
        <v>3216</v>
      </c>
      <c r="C180" s="88">
        <v>27</v>
      </c>
      <c r="D180" s="88">
        <v>0</v>
      </c>
      <c r="E180" s="88">
        <v>0</v>
      </c>
      <c r="F180" s="88">
        <v>2</v>
      </c>
      <c r="G180" s="88">
        <v>280</v>
      </c>
      <c r="H180" s="89">
        <v>0</v>
      </c>
      <c r="I180" s="90">
        <f t="shared" si="16"/>
        <v>3525</v>
      </c>
    </row>
    <row r="181" spans="1:9" ht="25.5">
      <c r="A181" s="87" t="s">
        <v>190</v>
      </c>
      <c r="B181" s="88">
        <v>14525</v>
      </c>
      <c r="C181" s="88">
        <v>1127</v>
      </c>
      <c r="D181" s="88">
        <v>17</v>
      </c>
      <c r="E181" s="88">
        <v>294</v>
      </c>
      <c r="F181" s="88">
        <v>68</v>
      </c>
      <c r="G181" s="88">
        <v>2374</v>
      </c>
      <c r="H181" s="89">
        <v>148</v>
      </c>
      <c r="I181" s="90">
        <f t="shared" si="16"/>
        <v>18553</v>
      </c>
    </row>
    <row r="182" spans="1:9" ht="12.75">
      <c r="A182" s="87" t="s">
        <v>191</v>
      </c>
      <c r="B182" s="88">
        <v>6412</v>
      </c>
      <c r="C182" s="88">
        <v>2018</v>
      </c>
      <c r="D182" s="88">
        <v>5</v>
      </c>
      <c r="E182" s="88">
        <v>404</v>
      </c>
      <c r="F182" s="88">
        <v>97</v>
      </c>
      <c r="G182" s="88">
        <v>1037</v>
      </c>
      <c r="H182" s="89">
        <v>42</v>
      </c>
      <c r="I182" s="90">
        <f t="shared" si="16"/>
        <v>10015</v>
      </c>
    </row>
    <row r="183" spans="1:9" ht="12.75">
      <c r="A183" s="87" t="s">
        <v>192</v>
      </c>
      <c r="B183" s="88">
        <v>1100</v>
      </c>
      <c r="C183" s="88">
        <v>56</v>
      </c>
      <c r="D183" s="88">
        <v>0</v>
      </c>
      <c r="E183" s="88">
        <v>5</v>
      </c>
      <c r="F183" s="88">
        <v>19</v>
      </c>
      <c r="G183" s="88">
        <v>31</v>
      </c>
      <c r="H183" s="89">
        <v>1</v>
      </c>
      <c r="I183" s="90">
        <f t="shared" si="16"/>
        <v>1212</v>
      </c>
    </row>
    <row r="184" spans="1:9" ht="25.5">
      <c r="A184" s="87" t="s">
        <v>230</v>
      </c>
      <c r="B184" s="88">
        <v>1919</v>
      </c>
      <c r="C184" s="88">
        <v>373</v>
      </c>
      <c r="D184" s="88">
        <v>23</v>
      </c>
      <c r="E184" s="88">
        <v>14</v>
      </c>
      <c r="F184" s="88">
        <v>86</v>
      </c>
      <c r="G184" s="88">
        <v>731</v>
      </c>
      <c r="H184" s="89">
        <v>0</v>
      </c>
      <c r="I184" s="90">
        <f t="shared" si="16"/>
        <v>3146</v>
      </c>
    </row>
    <row r="185" spans="1:9" ht="25.5">
      <c r="A185" s="87" t="s">
        <v>194</v>
      </c>
      <c r="B185" s="91">
        <v>13034</v>
      </c>
      <c r="C185" s="91">
        <v>5755</v>
      </c>
      <c r="D185" s="91">
        <v>0</v>
      </c>
      <c r="E185" s="91">
        <v>492</v>
      </c>
      <c r="F185" s="91">
        <v>575</v>
      </c>
      <c r="G185" s="91">
        <v>106</v>
      </c>
      <c r="H185" s="92">
        <v>36</v>
      </c>
      <c r="I185" s="90">
        <f t="shared" si="16"/>
        <v>19998</v>
      </c>
    </row>
    <row r="186" spans="1:9" ht="12.75">
      <c r="A186" s="35" t="s">
        <v>195</v>
      </c>
      <c r="B186" s="88">
        <v>8563</v>
      </c>
      <c r="C186" s="88">
        <v>5684</v>
      </c>
      <c r="D186" s="88">
        <v>76</v>
      </c>
      <c r="E186" s="88">
        <v>22875</v>
      </c>
      <c r="F186" s="88">
        <v>137</v>
      </c>
      <c r="G186" s="88">
        <v>4592</v>
      </c>
      <c r="H186" s="88">
        <v>903</v>
      </c>
      <c r="I186" s="90">
        <f t="shared" si="16"/>
        <v>42830</v>
      </c>
    </row>
    <row r="187" spans="1:9" ht="25.5">
      <c r="A187" s="87" t="s">
        <v>280</v>
      </c>
      <c r="B187" s="91">
        <v>20060</v>
      </c>
      <c r="C187" s="91">
        <v>2359</v>
      </c>
      <c r="D187" s="91">
        <v>26</v>
      </c>
      <c r="E187" s="91">
        <v>2245</v>
      </c>
      <c r="F187" s="91">
        <v>182</v>
      </c>
      <c r="G187" s="91">
        <v>11960</v>
      </c>
      <c r="H187" s="92">
        <v>310</v>
      </c>
      <c r="I187" s="90">
        <f t="shared" si="16"/>
        <v>37142</v>
      </c>
    </row>
    <row r="188" spans="1:9" ht="12.75">
      <c r="A188" s="87" t="s">
        <v>197</v>
      </c>
      <c r="B188" s="88">
        <v>1125</v>
      </c>
      <c r="C188" s="88">
        <v>412</v>
      </c>
      <c r="D188" s="88">
        <v>28</v>
      </c>
      <c r="E188" s="88">
        <v>38</v>
      </c>
      <c r="F188" s="88">
        <v>17</v>
      </c>
      <c r="G188" s="88">
        <v>1033</v>
      </c>
      <c r="H188" s="89">
        <v>6</v>
      </c>
      <c r="I188" s="90">
        <f t="shared" si="16"/>
        <v>2659</v>
      </c>
    </row>
    <row r="189" spans="1:9" ht="12.75">
      <c r="A189" s="87" t="s">
        <v>198</v>
      </c>
      <c r="B189" s="91">
        <v>757</v>
      </c>
      <c r="C189" s="91">
        <v>356</v>
      </c>
      <c r="D189" s="91">
        <v>0</v>
      </c>
      <c r="E189" s="91">
        <v>194</v>
      </c>
      <c r="F189" s="91">
        <v>19</v>
      </c>
      <c r="G189" s="91">
        <v>121</v>
      </c>
      <c r="H189" s="92">
        <v>0</v>
      </c>
      <c r="I189" s="90">
        <f t="shared" si="16"/>
        <v>1447</v>
      </c>
    </row>
    <row r="190" spans="1:9" ht="12.75">
      <c r="A190" s="35" t="s">
        <v>281</v>
      </c>
      <c r="B190" s="91">
        <v>0</v>
      </c>
      <c r="C190" s="91">
        <v>0</v>
      </c>
      <c r="D190" s="91">
        <v>0</v>
      </c>
      <c r="E190" s="91">
        <v>0</v>
      </c>
      <c r="F190" s="91">
        <v>0</v>
      </c>
      <c r="G190" s="91">
        <v>0</v>
      </c>
      <c r="H190" s="91">
        <v>0</v>
      </c>
      <c r="I190" s="90">
        <f t="shared" si="16"/>
        <v>0</v>
      </c>
    </row>
    <row r="191" spans="1:9" ht="13.5" thickBot="1">
      <c r="A191" s="93" t="s">
        <v>200</v>
      </c>
      <c r="B191" s="94">
        <v>8217</v>
      </c>
      <c r="C191" s="94">
        <v>523</v>
      </c>
      <c r="D191" s="94">
        <v>1</v>
      </c>
      <c r="E191" s="94">
        <v>2</v>
      </c>
      <c r="F191" s="94">
        <v>432</v>
      </c>
      <c r="G191" s="94">
        <v>1750</v>
      </c>
      <c r="H191" s="95">
        <v>0</v>
      </c>
      <c r="I191" s="90">
        <f t="shared" si="16"/>
        <v>10925</v>
      </c>
    </row>
    <row r="192" spans="1:9" ht="25.5" customHeight="1" thickBot="1">
      <c r="A192" s="36" t="s">
        <v>271</v>
      </c>
      <c r="B192" s="96">
        <f aca="true" t="shared" si="17" ref="B192:I192">SUM(B174:B191)</f>
        <v>131252</v>
      </c>
      <c r="C192" s="96">
        <f t="shared" si="17"/>
        <v>28553</v>
      </c>
      <c r="D192" s="96">
        <f t="shared" si="17"/>
        <v>966</v>
      </c>
      <c r="E192" s="96">
        <f t="shared" si="17"/>
        <v>29654</v>
      </c>
      <c r="F192" s="96">
        <f t="shared" si="17"/>
        <v>7278</v>
      </c>
      <c r="G192" s="96">
        <f t="shared" si="17"/>
        <v>33344</v>
      </c>
      <c r="H192" s="96">
        <f t="shared" si="17"/>
        <v>3557</v>
      </c>
      <c r="I192" s="96">
        <f t="shared" si="17"/>
        <v>234604</v>
      </c>
    </row>
    <row r="193" spans="1:9" ht="13.5" thickBot="1">
      <c r="A193" s="332" t="s">
        <v>246</v>
      </c>
      <c r="B193" s="332"/>
      <c r="C193" s="332"/>
      <c r="D193" s="332"/>
      <c r="E193" s="332"/>
      <c r="F193" s="332"/>
      <c r="G193" s="332"/>
      <c r="H193" s="332"/>
      <c r="I193" s="332"/>
    </row>
    <row r="194" spans="1:9" ht="23.25" thickBot="1">
      <c r="A194" s="79" t="s">
        <v>279</v>
      </c>
      <c r="B194" s="77" t="s">
        <v>129</v>
      </c>
      <c r="C194" s="80" t="s">
        <v>133</v>
      </c>
      <c r="D194" s="77" t="s">
        <v>134</v>
      </c>
      <c r="E194" s="80" t="s">
        <v>212</v>
      </c>
      <c r="F194" s="81" t="s">
        <v>131</v>
      </c>
      <c r="G194" s="77" t="s">
        <v>130</v>
      </c>
      <c r="H194" s="82" t="s">
        <v>89</v>
      </c>
      <c r="I194" s="83" t="s">
        <v>272</v>
      </c>
    </row>
    <row r="195" spans="1:9" ht="12.75">
      <c r="A195" s="84" t="s">
        <v>201</v>
      </c>
      <c r="B195" s="85">
        <v>2303</v>
      </c>
      <c r="C195" s="85">
        <v>346</v>
      </c>
      <c r="D195" s="85">
        <v>41</v>
      </c>
      <c r="E195" s="85">
        <v>49</v>
      </c>
      <c r="F195" s="85">
        <v>660</v>
      </c>
      <c r="G195" s="85">
        <v>84</v>
      </c>
      <c r="H195" s="85">
        <v>0</v>
      </c>
      <c r="I195" s="86">
        <f>SUM(B195:H195)</f>
        <v>3483</v>
      </c>
    </row>
    <row r="196" spans="1:9" ht="12.75">
      <c r="A196" s="87" t="s">
        <v>184</v>
      </c>
      <c r="B196" s="88">
        <v>24154</v>
      </c>
      <c r="C196" s="88">
        <v>2925</v>
      </c>
      <c r="D196" s="88">
        <v>929</v>
      </c>
      <c r="E196" s="88">
        <v>434</v>
      </c>
      <c r="F196" s="88">
        <v>2886</v>
      </c>
      <c r="G196" s="88">
        <v>5753</v>
      </c>
      <c r="H196" s="89">
        <v>375</v>
      </c>
      <c r="I196" s="90">
        <f aca="true" t="shared" si="18" ref="I196:I212">SUM(B196:H196)</f>
        <v>37456</v>
      </c>
    </row>
    <row r="197" spans="1:9" ht="12.75">
      <c r="A197" s="87" t="s">
        <v>185</v>
      </c>
      <c r="B197" s="88">
        <v>2940</v>
      </c>
      <c r="C197" s="88">
        <v>376</v>
      </c>
      <c r="D197" s="88">
        <v>0</v>
      </c>
      <c r="E197" s="88">
        <v>0</v>
      </c>
      <c r="F197" s="88">
        <v>13</v>
      </c>
      <c r="G197" s="88">
        <v>226</v>
      </c>
      <c r="H197" s="89">
        <v>1768</v>
      </c>
      <c r="I197" s="90">
        <f t="shared" si="18"/>
        <v>5323</v>
      </c>
    </row>
    <row r="198" spans="1:9" ht="12.75">
      <c r="A198" s="87" t="s">
        <v>186</v>
      </c>
      <c r="B198" s="88">
        <v>22344</v>
      </c>
      <c r="C198" s="88">
        <v>3409</v>
      </c>
      <c r="D198" s="88">
        <v>50</v>
      </c>
      <c r="E198" s="88">
        <v>2056</v>
      </c>
      <c r="F198" s="88">
        <v>298</v>
      </c>
      <c r="G198" s="88">
        <v>2297</v>
      </c>
      <c r="H198" s="89">
        <v>161</v>
      </c>
      <c r="I198" s="90">
        <f t="shared" si="18"/>
        <v>30615</v>
      </c>
    </row>
    <row r="199" spans="1:9" ht="12.75">
      <c r="A199" s="87" t="s">
        <v>187</v>
      </c>
      <c r="B199" s="88">
        <v>6398</v>
      </c>
      <c r="C199" s="88">
        <v>1170</v>
      </c>
      <c r="D199" s="88">
        <v>108</v>
      </c>
      <c r="E199" s="88">
        <v>1088</v>
      </c>
      <c r="F199" s="88">
        <v>1254</v>
      </c>
      <c r="G199" s="88">
        <v>3097</v>
      </c>
      <c r="H199" s="89">
        <v>189</v>
      </c>
      <c r="I199" s="90">
        <f t="shared" si="18"/>
        <v>13304</v>
      </c>
    </row>
    <row r="200" spans="1:9" ht="12.75">
      <c r="A200" s="87" t="s">
        <v>188</v>
      </c>
      <c r="B200" s="88">
        <v>502</v>
      </c>
      <c r="C200" s="88">
        <v>408</v>
      </c>
      <c r="D200" s="88">
        <v>0</v>
      </c>
      <c r="E200" s="88">
        <v>487</v>
      </c>
      <c r="F200" s="88">
        <v>16</v>
      </c>
      <c r="G200" s="88">
        <v>31</v>
      </c>
      <c r="H200" s="89">
        <v>1</v>
      </c>
      <c r="I200" s="90">
        <f t="shared" si="18"/>
        <v>1445</v>
      </c>
    </row>
    <row r="201" spans="1:9" ht="12.75">
      <c r="A201" s="87" t="s">
        <v>189</v>
      </c>
      <c r="B201" s="88">
        <v>1412</v>
      </c>
      <c r="C201" s="88">
        <v>21</v>
      </c>
      <c r="D201" s="88">
        <v>0</v>
      </c>
      <c r="E201" s="88">
        <v>91</v>
      </c>
      <c r="F201" s="88">
        <v>2</v>
      </c>
      <c r="G201" s="88">
        <v>242</v>
      </c>
      <c r="H201" s="89">
        <v>2</v>
      </c>
      <c r="I201" s="90">
        <f t="shared" si="18"/>
        <v>1770</v>
      </c>
    </row>
    <row r="202" spans="1:9" ht="25.5">
      <c r="A202" s="87" t="s">
        <v>190</v>
      </c>
      <c r="B202" s="88">
        <v>11403</v>
      </c>
      <c r="C202" s="88">
        <v>1304</v>
      </c>
      <c r="D202" s="88">
        <v>16</v>
      </c>
      <c r="E202" s="88">
        <v>423</v>
      </c>
      <c r="F202" s="88">
        <v>35</v>
      </c>
      <c r="G202" s="88">
        <v>1907</v>
      </c>
      <c r="H202" s="89">
        <v>1021</v>
      </c>
      <c r="I202" s="90">
        <f t="shared" si="18"/>
        <v>16109</v>
      </c>
    </row>
    <row r="203" spans="1:9" ht="12.75">
      <c r="A203" s="87" t="s">
        <v>191</v>
      </c>
      <c r="B203" s="88">
        <v>6124</v>
      </c>
      <c r="C203" s="88">
        <v>1848</v>
      </c>
      <c r="D203" s="88">
        <v>61</v>
      </c>
      <c r="E203" s="88">
        <v>205</v>
      </c>
      <c r="F203" s="88">
        <v>214</v>
      </c>
      <c r="G203" s="88">
        <v>687</v>
      </c>
      <c r="H203" s="89">
        <v>76</v>
      </c>
      <c r="I203" s="90">
        <f t="shared" si="18"/>
        <v>9215</v>
      </c>
    </row>
    <row r="204" spans="1:9" ht="12.75">
      <c r="A204" s="87" t="s">
        <v>192</v>
      </c>
      <c r="B204" s="88">
        <v>842</v>
      </c>
      <c r="C204" s="88">
        <v>161</v>
      </c>
      <c r="D204" s="88">
        <v>0</v>
      </c>
      <c r="E204" s="88">
        <v>2</v>
      </c>
      <c r="F204" s="88">
        <v>20</v>
      </c>
      <c r="G204" s="88">
        <v>47</v>
      </c>
      <c r="H204" s="89">
        <v>3</v>
      </c>
      <c r="I204" s="90">
        <f t="shared" si="18"/>
        <v>1075</v>
      </c>
    </row>
    <row r="205" spans="1:9" ht="25.5">
      <c r="A205" s="87" t="s">
        <v>230</v>
      </c>
      <c r="B205" s="88">
        <v>2263</v>
      </c>
      <c r="C205" s="88">
        <v>350</v>
      </c>
      <c r="D205" s="88">
        <v>1</v>
      </c>
      <c r="E205" s="88">
        <v>24</v>
      </c>
      <c r="F205" s="88">
        <v>117</v>
      </c>
      <c r="G205" s="88">
        <v>999</v>
      </c>
      <c r="H205" s="89">
        <v>4</v>
      </c>
      <c r="I205" s="90">
        <f t="shared" si="18"/>
        <v>3758</v>
      </c>
    </row>
    <row r="206" spans="1:9" ht="25.5">
      <c r="A206" s="87" t="s">
        <v>194</v>
      </c>
      <c r="B206" s="91">
        <v>7029</v>
      </c>
      <c r="C206" s="91">
        <v>836</v>
      </c>
      <c r="D206" s="91">
        <v>0</v>
      </c>
      <c r="E206" s="91">
        <v>1234</v>
      </c>
      <c r="F206" s="91">
        <v>991</v>
      </c>
      <c r="G206" s="91">
        <v>50</v>
      </c>
      <c r="H206" s="92">
        <v>19</v>
      </c>
      <c r="I206" s="90">
        <f t="shared" si="18"/>
        <v>10159</v>
      </c>
    </row>
    <row r="207" spans="1:9" ht="12.75">
      <c r="A207" s="35" t="s">
        <v>195</v>
      </c>
      <c r="B207" s="88">
        <v>7286</v>
      </c>
      <c r="C207" s="88">
        <v>5673</v>
      </c>
      <c r="D207" s="88">
        <v>53</v>
      </c>
      <c r="E207" s="88">
        <v>17873</v>
      </c>
      <c r="F207" s="88">
        <v>86</v>
      </c>
      <c r="G207" s="88">
        <v>4082</v>
      </c>
      <c r="H207" s="88">
        <v>183</v>
      </c>
      <c r="I207" s="90">
        <f t="shared" si="18"/>
        <v>35236</v>
      </c>
    </row>
    <row r="208" spans="1:9" ht="25.5">
      <c r="A208" s="87" t="s">
        <v>280</v>
      </c>
      <c r="B208" s="91">
        <v>17722</v>
      </c>
      <c r="C208" s="91">
        <v>2915</v>
      </c>
      <c r="D208" s="91">
        <v>3</v>
      </c>
      <c r="E208" s="91">
        <v>2528</v>
      </c>
      <c r="F208" s="91">
        <v>510</v>
      </c>
      <c r="G208" s="91">
        <v>13059</v>
      </c>
      <c r="H208" s="92">
        <v>378</v>
      </c>
      <c r="I208" s="90">
        <f t="shared" si="18"/>
        <v>37115</v>
      </c>
    </row>
    <row r="209" spans="1:9" ht="12.75">
      <c r="A209" s="87" t="s">
        <v>197</v>
      </c>
      <c r="B209" s="88">
        <v>1559</v>
      </c>
      <c r="C209" s="88">
        <v>256</v>
      </c>
      <c r="D209" s="88">
        <v>34</v>
      </c>
      <c r="E209" s="88">
        <v>6</v>
      </c>
      <c r="F209" s="88">
        <v>6</v>
      </c>
      <c r="G209" s="88">
        <v>393</v>
      </c>
      <c r="H209" s="89">
        <v>0</v>
      </c>
      <c r="I209" s="90">
        <f t="shared" si="18"/>
        <v>2254</v>
      </c>
    </row>
    <row r="210" spans="1:9" ht="12.75">
      <c r="A210" s="87" t="s">
        <v>198</v>
      </c>
      <c r="B210" s="91">
        <v>804</v>
      </c>
      <c r="C210" s="91">
        <v>412</v>
      </c>
      <c r="D210" s="91">
        <v>0</v>
      </c>
      <c r="E210" s="91">
        <v>228</v>
      </c>
      <c r="F210" s="91">
        <v>110</v>
      </c>
      <c r="G210" s="91">
        <v>136</v>
      </c>
      <c r="H210" s="92">
        <v>0</v>
      </c>
      <c r="I210" s="90">
        <f t="shared" si="18"/>
        <v>1690</v>
      </c>
    </row>
    <row r="211" spans="1:9" ht="12.75">
      <c r="A211" s="35" t="s">
        <v>281</v>
      </c>
      <c r="B211" s="91">
        <v>6</v>
      </c>
      <c r="C211" s="91">
        <v>0</v>
      </c>
      <c r="D211" s="91">
        <v>0</v>
      </c>
      <c r="E211" s="91">
        <v>0</v>
      </c>
      <c r="F211" s="91">
        <v>0</v>
      </c>
      <c r="G211" s="91">
        <v>0</v>
      </c>
      <c r="H211" s="91">
        <v>0</v>
      </c>
      <c r="I211" s="90">
        <f t="shared" si="18"/>
        <v>6</v>
      </c>
    </row>
    <row r="212" spans="1:9" ht="13.5" thickBot="1">
      <c r="A212" s="93" t="s">
        <v>200</v>
      </c>
      <c r="B212" s="94">
        <v>5030</v>
      </c>
      <c r="C212" s="94">
        <v>297</v>
      </c>
      <c r="D212" s="94">
        <v>11</v>
      </c>
      <c r="E212" s="94">
        <v>140</v>
      </c>
      <c r="F212" s="94">
        <v>122</v>
      </c>
      <c r="G212" s="94">
        <v>2965</v>
      </c>
      <c r="H212" s="95">
        <v>121</v>
      </c>
      <c r="I212" s="90">
        <f t="shared" si="18"/>
        <v>8686</v>
      </c>
    </row>
    <row r="213" spans="1:9" ht="13.5" thickBot="1">
      <c r="A213" s="36" t="s">
        <v>272</v>
      </c>
      <c r="B213" s="96">
        <f aca="true" t="shared" si="19" ref="B213:I213">SUM(B195:B212)</f>
        <v>120121</v>
      </c>
      <c r="C213" s="96">
        <f t="shared" si="19"/>
        <v>22707</v>
      </c>
      <c r="D213" s="96">
        <f t="shared" si="19"/>
        <v>1307</v>
      </c>
      <c r="E213" s="96">
        <f t="shared" si="19"/>
        <v>26868</v>
      </c>
      <c r="F213" s="96">
        <f t="shared" si="19"/>
        <v>7340</v>
      </c>
      <c r="G213" s="96">
        <f t="shared" si="19"/>
        <v>36055</v>
      </c>
      <c r="H213" s="96">
        <f t="shared" si="19"/>
        <v>4301</v>
      </c>
      <c r="I213" s="96">
        <f t="shared" si="19"/>
        <v>218699</v>
      </c>
    </row>
    <row r="214" spans="1:9" ht="13.5" thickBot="1">
      <c r="A214" s="332" t="s">
        <v>247</v>
      </c>
      <c r="B214" s="332"/>
      <c r="C214" s="332"/>
      <c r="D214" s="332"/>
      <c r="E214" s="332"/>
      <c r="F214" s="332"/>
      <c r="G214" s="332"/>
      <c r="H214" s="332"/>
      <c r="I214" s="332"/>
    </row>
    <row r="215" spans="1:9" ht="23.25" thickBot="1">
      <c r="A215" s="79" t="s">
        <v>279</v>
      </c>
      <c r="B215" s="77" t="s">
        <v>129</v>
      </c>
      <c r="C215" s="80" t="s">
        <v>133</v>
      </c>
      <c r="D215" s="77" t="s">
        <v>134</v>
      </c>
      <c r="E215" s="80" t="s">
        <v>212</v>
      </c>
      <c r="F215" s="81" t="s">
        <v>131</v>
      </c>
      <c r="G215" s="77" t="s">
        <v>130</v>
      </c>
      <c r="H215" s="82" t="s">
        <v>89</v>
      </c>
      <c r="I215" s="83" t="s">
        <v>273</v>
      </c>
    </row>
    <row r="216" spans="1:9" ht="12.75">
      <c r="A216" s="84" t="s">
        <v>201</v>
      </c>
      <c r="B216" s="85">
        <v>2223</v>
      </c>
      <c r="C216" s="85">
        <v>234</v>
      </c>
      <c r="D216" s="85">
        <v>94</v>
      </c>
      <c r="E216" s="85">
        <v>44</v>
      </c>
      <c r="F216" s="85">
        <v>938</v>
      </c>
      <c r="G216" s="85">
        <v>135</v>
      </c>
      <c r="H216" s="85">
        <v>0</v>
      </c>
      <c r="I216" s="86">
        <f>SUM(B216:H216)</f>
        <v>3668</v>
      </c>
    </row>
    <row r="217" spans="1:9" ht="12.75">
      <c r="A217" s="87" t="s">
        <v>184</v>
      </c>
      <c r="B217" s="88">
        <v>30560</v>
      </c>
      <c r="C217" s="88">
        <v>4843</v>
      </c>
      <c r="D217" s="88">
        <v>887</v>
      </c>
      <c r="E217" s="88">
        <v>822</v>
      </c>
      <c r="F217" s="88">
        <v>3522</v>
      </c>
      <c r="G217" s="88">
        <v>6642</v>
      </c>
      <c r="H217" s="89">
        <v>219</v>
      </c>
      <c r="I217" s="90">
        <f aca="true" t="shared" si="20" ref="I217:I233">SUM(B217:H217)</f>
        <v>47495</v>
      </c>
    </row>
    <row r="218" spans="1:9" ht="12.75">
      <c r="A218" s="87" t="s">
        <v>185</v>
      </c>
      <c r="B218" s="88">
        <v>4457</v>
      </c>
      <c r="C218" s="88">
        <v>133</v>
      </c>
      <c r="D218" s="88">
        <v>0</v>
      </c>
      <c r="E218" s="88">
        <v>3</v>
      </c>
      <c r="F218" s="88">
        <v>1</v>
      </c>
      <c r="G218" s="88">
        <v>174</v>
      </c>
      <c r="H218" s="89">
        <v>432</v>
      </c>
      <c r="I218" s="90">
        <f t="shared" si="20"/>
        <v>5200</v>
      </c>
    </row>
    <row r="219" spans="1:9" ht="12.75">
      <c r="A219" s="87" t="s">
        <v>186</v>
      </c>
      <c r="B219" s="88">
        <v>20026</v>
      </c>
      <c r="C219" s="88">
        <v>2302</v>
      </c>
      <c r="D219" s="88">
        <v>77</v>
      </c>
      <c r="E219" s="88">
        <v>1224</v>
      </c>
      <c r="F219" s="88">
        <v>180</v>
      </c>
      <c r="G219" s="88">
        <v>1542</v>
      </c>
      <c r="H219" s="89">
        <v>147</v>
      </c>
      <c r="I219" s="90">
        <f t="shared" si="20"/>
        <v>25498</v>
      </c>
    </row>
    <row r="220" spans="1:9" ht="12.75">
      <c r="A220" s="87" t="s">
        <v>187</v>
      </c>
      <c r="B220" s="88">
        <v>6697</v>
      </c>
      <c r="C220" s="88">
        <v>1395</v>
      </c>
      <c r="D220" s="88">
        <v>12</v>
      </c>
      <c r="E220" s="88">
        <v>393</v>
      </c>
      <c r="F220" s="88">
        <v>1822</v>
      </c>
      <c r="G220" s="88">
        <v>2665</v>
      </c>
      <c r="H220" s="89">
        <v>120</v>
      </c>
      <c r="I220" s="90">
        <f t="shared" si="20"/>
        <v>13104</v>
      </c>
    </row>
    <row r="221" spans="1:9" ht="12.75">
      <c r="A221" s="87" t="s">
        <v>188</v>
      </c>
      <c r="B221" s="88">
        <v>418</v>
      </c>
      <c r="C221" s="88">
        <v>194</v>
      </c>
      <c r="D221" s="88">
        <v>0</v>
      </c>
      <c r="E221" s="88">
        <v>954</v>
      </c>
      <c r="F221" s="88">
        <v>40</v>
      </c>
      <c r="G221" s="88">
        <v>37</v>
      </c>
      <c r="H221" s="89">
        <v>0</v>
      </c>
      <c r="I221" s="90">
        <f t="shared" si="20"/>
        <v>1643</v>
      </c>
    </row>
    <row r="222" spans="1:9" ht="12.75">
      <c r="A222" s="87" t="s">
        <v>189</v>
      </c>
      <c r="B222" s="88">
        <v>1677</v>
      </c>
      <c r="C222" s="88">
        <v>6</v>
      </c>
      <c r="D222" s="88">
        <v>3</v>
      </c>
      <c r="E222" s="88">
        <v>3</v>
      </c>
      <c r="F222" s="88">
        <v>4</v>
      </c>
      <c r="G222" s="88">
        <v>291</v>
      </c>
      <c r="H222" s="89">
        <v>0</v>
      </c>
      <c r="I222" s="90">
        <f t="shared" si="20"/>
        <v>1984</v>
      </c>
    </row>
    <row r="223" spans="1:9" ht="25.5">
      <c r="A223" s="87" t="s">
        <v>190</v>
      </c>
      <c r="B223" s="88">
        <v>10061</v>
      </c>
      <c r="C223" s="88">
        <v>1602</v>
      </c>
      <c r="D223" s="88">
        <v>3</v>
      </c>
      <c r="E223" s="88">
        <v>266</v>
      </c>
      <c r="F223" s="88">
        <v>78</v>
      </c>
      <c r="G223" s="88">
        <v>1635</v>
      </c>
      <c r="H223" s="89">
        <v>6</v>
      </c>
      <c r="I223" s="90">
        <f t="shared" si="20"/>
        <v>13651</v>
      </c>
    </row>
    <row r="224" spans="1:9" ht="12.75">
      <c r="A224" s="87" t="s">
        <v>191</v>
      </c>
      <c r="B224" s="88">
        <v>7150</v>
      </c>
      <c r="C224" s="88">
        <v>2255</v>
      </c>
      <c r="D224" s="88">
        <v>30</v>
      </c>
      <c r="E224" s="88">
        <v>478</v>
      </c>
      <c r="F224" s="88">
        <v>342</v>
      </c>
      <c r="G224" s="88">
        <v>644</v>
      </c>
      <c r="H224" s="89">
        <v>102</v>
      </c>
      <c r="I224" s="90">
        <f t="shared" si="20"/>
        <v>11001</v>
      </c>
    </row>
    <row r="225" spans="1:9" ht="12.75">
      <c r="A225" s="87" t="s">
        <v>192</v>
      </c>
      <c r="B225" s="88">
        <v>907</v>
      </c>
      <c r="C225" s="88">
        <v>45</v>
      </c>
      <c r="D225" s="88">
        <v>0</v>
      </c>
      <c r="E225" s="88">
        <v>1</v>
      </c>
      <c r="F225" s="88">
        <v>6</v>
      </c>
      <c r="G225" s="88">
        <v>106</v>
      </c>
      <c r="H225" s="89">
        <v>0</v>
      </c>
      <c r="I225" s="90">
        <f t="shared" si="20"/>
        <v>1065</v>
      </c>
    </row>
    <row r="226" spans="1:9" ht="25.5">
      <c r="A226" s="87" t="s">
        <v>230</v>
      </c>
      <c r="B226" s="88">
        <v>2948</v>
      </c>
      <c r="C226" s="88">
        <v>340</v>
      </c>
      <c r="D226" s="88">
        <v>2</v>
      </c>
      <c r="E226" s="88">
        <v>21</v>
      </c>
      <c r="F226" s="88">
        <v>21</v>
      </c>
      <c r="G226" s="88">
        <v>1219</v>
      </c>
      <c r="H226" s="89">
        <v>0</v>
      </c>
      <c r="I226" s="90">
        <f t="shared" si="20"/>
        <v>4551</v>
      </c>
    </row>
    <row r="227" spans="1:9" ht="25.5">
      <c r="A227" s="87" t="s">
        <v>194</v>
      </c>
      <c r="B227" s="91">
        <v>8434</v>
      </c>
      <c r="C227" s="91">
        <v>814</v>
      </c>
      <c r="D227" s="91">
        <v>0</v>
      </c>
      <c r="E227" s="91">
        <v>401</v>
      </c>
      <c r="F227" s="91">
        <v>163</v>
      </c>
      <c r="G227" s="91">
        <v>3</v>
      </c>
      <c r="H227" s="92">
        <v>21</v>
      </c>
      <c r="I227" s="90">
        <f t="shared" si="20"/>
        <v>9836</v>
      </c>
    </row>
    <row r="228" spans="1:9" ht="12.75">
      <c r="A228" s="35" t="s">
        <v>195</v>
      </c>
      <c r="B228" s="88">
        <v>7340</v>
      </c>
      <c r="C228" s="88">
        <v>4184</v>
      </c>
      <c r="D228" s="88">
        <v>54</v>
      </c>
      <c r="E228" s="88">
        <v>19534</v>
      </c>
      <c r="F228" s="88">
        <v>275</v>
      </c>
      <c r="G228" s="88">
        <v>3778</v>
      </c>
      <c r="H228" s="88">
        <v>186</v>
      </c>
      <c r="I228" s="90">
        <f t="shared" si="20"/>
        <v>35351</v>
      </c>
    </row>
    <row r="229" spans="1:9" ht="25.5">
      <c r="A229" s="87" t="s">
        <v>280</v>
      </c>
      <c r="B229" s="91">
        <v>14859</v>
      </c>
      <c r="C229" s="91">
        <v>3190</v>
      </c>
      <c r="D229" s="91">
        <v>5</v>
      </c>
      <c r="E229" s="91">
        <v>1375</v>
      </c>
      <c r="F229" s="91">
        <v>205</v>
      </c>
      <c r="G229" s="91">
        <v>11880</v>
      </c>
      <c r="H229" s="92">
        <v>293</v>
      </c>
      <c r="I229" s="90">
        <f t="shared" si="20"/>
        <v>31807</v>
      </c>
    </row>
    <row r="230" spans="1:9" ht="12.75">
      <c r="A230" s="87" t="s">
        <v>197</v>
      </c>
      <c r="B230" s="88">
        <v>1411</v>
      </c>
      <c r="C230" s="88">
        <v>354</v>
      </c>
      <c r="D230" s="88">
        <v>3</v>
      </c>
      <c r="E230" s="88">
        <v>18</v>
      </c>
      <c r="F230" s="88">
        <v>34</v>
      </c>
      <c r="G230" s="88">
        <v>801</v>
      </c>
      <c r="H230" s="89">
        <v>67</v>
      </c>
      <c r="I230" s="90">
        <f t="shared" si="20"/>
        <v>2688</v>
      </c>
    </row>
    <row r="231" spans="1:9" ht="12.75">
      <c r="A231" s="87" t="s">
        <v>198</v>
      </c>
      <c r="B231" s="91">
        <v>1246</v>
      </c>
      <c r="C231" s="91">
        <v>174</v>
      </c>
      <c r="D231" s="91">
        <v>0</v>
      </c>
      <c r="E231" s="91">
        <v>426</v>
      </c>
      <c r="F231" s="91">
        <v>62</v>
      </c>
      <c r="G231" s="91">
        <v>178</v>
      </c>
      <c r="H231" s="92">
        <v>17</v>
      </c>
      <c r="I231" s="90">
        <f t="shared" si="20"/>
        <v>2103</v>
      </c>
    </row>
    <row r="232" spans="1:9" ht="12.75">
      <c r="A232" s="35" t="s">
        <v>281</v>
      </c>
      <c r="B232" s="91">
        <v>19</v>
      </c>
      <c r="C232" s="91">
        <v>0</v>
      </c>
      <c r="D232" s="91">
        <v>0</v>
      </c>
      <c r="E232" s="91">
        <v>0</v>
      </c>
      <c r="F232" s="91">
        <v>0</v>
      </c>
      <c r="G232" s="91">
        <v>0</v>
      </c>
      <c r="H232" s="91">
        <v>0</v>
      </c>
      <c r="I232" s="90">
        <f t="shared" si="20"/>
        <v>19</v>
      </c>
    </row>
    <row r="233" spans="1:9" ht="13.5" thickBot="1">
      <c r="A233" s="93" t="s">
        <v>200</v>
      </c>
      <c r="B233" s="94">
        <v>6629</v>
      </c>
      <c r="C233" s="94">
        <v>222</v>
      </c>
      <c r="D233" s="94">
        <v>8</v>
      </c>
      <c r="E233" s="94">
        <v>25</v>
      </c>
      <c r="F233" s="94">
        <v>222</v>
      </c>
      <c r="G233" s="94">
        <v>1764</v>
      </c>
      <c r="H233" s="95">
        <v>0</v>
      </c>
      <c r="I233" s="90">
        <f t="shared" si="20"/>
        <v>8870</v>
      </c>
    </row>
    <row r="234" spans="1:9" ht="13.5" thickBot="1">
      <c r="A234" s="36" t="s">
        <v>273</v>
      </c>
      <c r="B234" s="96">
        <f aca="true" t="shared" si="21" ref="B234:I234">SUM(B216:B233)</f>
        <v>127062</v>
      </c>
      <c r="C234" s="96">
        <f t="shared" si="21"/>
        <v>22287</v>
      </c>
      <c r="D234" s="96">
        <f t="shared" si="21"/>
        <v>1178</v>
      </c>
      <c r="E234" s="96">
        <f t="shared" si="21"/>
        <v>25988</v>
      </c>
      <c r="F234" s="96">
        <f t="shared" si="21"/>
        <v>7915</v>
      </c>
      <c r="G234" s="96">
        <f t="shared" si="21"/>
        <v>33494</v>
      </c>
      <c r="H234" s="96">
        <f t="shared" si="21"/>
        <v>1610</v>
      </c>
      <c r="I234" s="96">
        <f t="shared" si="21"/>
        <v>219534</v>
      </c>
    </row>
    <row r="235" spans="1:9" ht="13.5" thickBot="1">
      <c r="A235" s="332" t="s">
        <v>248</v>
      </c>
      <c r="B235" s="332"/>
      <c r="C235" s="332"/>
      <c r="D235" s="332"/>
      <c r="E235" s="332"/>
      <c r="F235" s="332"/>
      <c r="G235" s="332"/>
      <c r="H235" s="332"/>
      <c r="I235" s="332"/>
    </row>
    <row r="236" spans="1:9" ht="23.25" thickBot="1">
      <c r="A236" s="79" t="s">
        <v>279</v>
      </c>
      <c r="B236" s="77" t="s">
        <v>129</v>
      </c>
      <c r="C236" s="80" t="s">
        <v>133</v>
      </c>
      <c r="D236" s="77" t="s">
        <v>134</v>
      </c>
      <c r="E236" s="80" t="s">
        <v>212</v>
      </c>
      <c r="F236" s="81" t="s">
        <v>131</v>
      </c>
      <c r="G236" s="77" t="s">
        <v>130</v>
      </c>
      <c r="H236" s="82" t="s">
        <v>89</v>
      </c>
      <c r="I236" s="83" t="s">
        <v>274</v>
      </c>
    </row>
    <row r="237" spans="1:9" ht="12.75">
      <c r="A237" s="84" t="s">
        <v>201</v>
      </c>
      <c r="B237" s="85">
        <v>1761</v>
      </c>
      <c r="C237" s="85">
        <v>273</v>
      </c>
      <c r="D237" s="85">
        <v>54</v>
      </c>
      <c r="E237" s="85">
        <v>19</v>
      </c>
      <c r="F237" s="85">
        <v>498</v>
      </c>
      <c r="G237" s="85">
        <v>145</v>
      </c>
      <c r="H237" s="85">
        <v>6</v>
      </c>
      <c r="I237" s="86">
        <f>SUM(B237:H237)</f>
        <v>2756</v>
      </c>
    </row>
    <row r="238" spans="1:9" ht="12.75">
      <c r="A238" s="87" t="s">
        <v>184</v>
      </c>
      <c r="B238" s="88">
        <v>30195</v>
      </c>
      <c r="C238" s="88">
        <v>4033</v>
      </c>
      <c r="D238" s="88">
        <v>683</v>
      </c>
      <c r="E238" s="88">
        <v>1221</v>
      </c>
      <c r="F238" s="88">
        <v>3513</v>
      </c>
      <c r="G238" s="88">
        <v>5173</v>
      </c>
      <c r="H238" s="89">
        <v>282</v>
      </c>
      <c r="I238" s="90">
        <f aca="true" t="shared" si="22" ref="I238:I254">SUM(B238:H238)</f>
        <v>45100</v>
      </c>
    </row>
    <row r="239" spans="1:9" ht="12.75">
      <c r="A239" s="87" t="s">
        <v>185</v>
      </c>
      <c r="B239" s="88">
        <v>4489</v>
      </c>
      <c r="C239" s="88">
        <v>321</v>
      </c>
      <c r="D239" s="88">
        <v>0</v>
      </c>
      <c r="E239" s="88">
        <v>51</v>
      </c>
      <c r="F239" s="88">
        <v>19</v>
      </c>
      <c r="G239" s="88">
        <v>29</v>
      </c>
      <c r="H239" s="89">
        <v>1641</v>
      </c>
      <c r="I239" s="90">
        <f t="shared" si="22"/>
        <v>6550</v>
      </c>
    </row>
    <row r="240" spans="1:9" ht="12.75">
      <c r="A240" s="87" t="s">
        <v>186</v>
      </c>
      <c r="B240" s="88">
        <v>14564</v>
      </c>
      <c r="C240" s="88">
        <v>3275</v>
      </c>
      <c r="D240" s="88">
        <v>34</v>
      </c>
      <c r="E240" s="88">
        <v>151</v>
      </c>
      <c r="F240" s="88">
        <v>282</v>
      </c>
      <c r="G240" s="88">
        <v>1473</v>
      </c>
      <c r="H240" s="89">
        <v>80</v>
      </c>
      <c r="I240" s="90">
        <f t="shared" si="22"/>
        <v>19859</v>
      </c>
    </row>
    <row r="241" spans="1:9" ht="12.75">
      <c r="A241" s="87" t="s">
        <v>187</v>
      </c>
      <c r="B241" s="88">
        <v>6310</v>
      </c>
      <c r="C241" s="88">
        <v>1035</v>
      </c>
      <c r="D241" s="88">
        <v>4</v>
      </c>
      <c r="E241" s="88">
        <v>470</v>
      </c>
      <c r="F241" s="88">
        <v>1108</v>
      </c>
      <c r="G241" s="88">
        <v>2454</v>
      </c>
      <c r="H241" s="89">
        <v>91</v>
      </c>
      <c r="I241" s="90">
        <f t="shared" si="22"/>
        <v>11472</v>
      </c>
    </row>
    <row r="242" spans="1:9" ht="12.75">
      <c r="A242" s="87" t="s">
        <v>188</v>
      </c>
      <c r="B242" s="88">
        <v>253</v>
      </c>
      <c r="C242" s="88">
        <v>460</v>
      </c>
      <c r="D242" s="88">
        <v>0</v>
      </c>
      <c r="E242" s="88">
        <v>647</v>
      </c>
      <c r="F242" s="88">
        <v>0</v>
      </c>
      <c r="G242" s="88">
        <v>13</v>
      </c>
      <c r="H242" s="89">
        <v>0</v>
      </c>
      <c r="I242" s="90">
        <f t="shared" si="22"/>
        <v>1373</v>
      </c>
    </row>
    <row r="243" spans="1:9" ht="12.75">
      <c r="A243" s="87" t="s">
        <v>189</v>
      </c>
      <c r="B243" s="88">
        <v>1231</v>
      </c>
      <c r="C243" s="88">
        <v>82</v>
      </c>
      <c r="D243" s="88">
        <v>8</v>
      </c>
      <c r="E243" s="88">
        <v>4</v>
      </c>
      <c r="F243" s="88">
        <v>8</v>
      </c>
      <c r="G243" s="88">
        <v>156</v>
      </c>
      <c r="H243" s="89">
        <v>0</v>
      </c>
      <c r="I243" s="90">
        <f t="shared" si="22"/>
        <v>1489</v>
      </c>
    </row>
    <row r="244" spans="1:9" ht="25.5">
      <c r="A244" s="87" t="s">
        <v>190</v>
      </c>
      <c r="B244" s="88">
        <v>11415</v>
      </c>
      <c r="C244" s="88">
        <v>1385</v>
      </c>
      <c r="D244" s="88">
        <v>114</v>
      </c>
      <c r="E244" s="88">
        <v>371</v>
      </c>
      <c r="F244" s="88">
        <v>29</v>
      </c>
      <c r="G244" s="88">
        <v>2008</v>
      </c>
      <c r="H244" s="89">
        <v>14</v>
      </c>
      <c r="I244" s="90">
        <f t="shared" si="22"/>
        <v>15336</v>
      </c>
    </row>
    <row r="245" spans="1:9" ht="12.75">
      <c r="A245" s="87" t="s">
        <v>191</v>
      </c>
      <c r="B245" s="88">
        <v>7271</v>
      </c>
      <c r="C245" s="88">
        <v>2174</v>
      </c>
      <c r="D245" s="88">
        <v>0</v>
      </c>
      <c r="E245" s="88">
        <v>360</v>
      </c>
      <c r="F245" s="88">
        <v>91</v>
      </c>
      <c r="G245" s="88">
        <v>472</v>
      </c>
      <c r="H245" s="89">
        <v>129</v>
      </c>
      <c r="I245" s="90">
        <f t="shared" si="22"/>
        <v>10497</v>
      </c>
    </row>
    <row r="246" spans="1:9" ht="12.75">
      <c r="A246" s="87" t="s">
        <v>192</v>
      </c>
      <c r="B246" s="88">
        <v>1144</v>
      </c>
      <c r="C246" s="88">
        <v>43</v>
      </c>
      <c r="D246" s="88">
        <v>0</v>
      </c>
      <c r="E246" s="88">
        <v>0</v>
      </c>
      <c r="F246" s="88">
        <v>0</v>
      </c>
      <c r="G246" s="88">
        <v>48</v>
      </c>
      <c r="H246" s="89">
        <v>0</v>
      </c>
      <c r="I246" s="90">
        <f t="shared" si="22"/>
        <v>1235</v>
      </c>
    </row>
    <row r="247" spans="1:9" ht="25.5">
      <c r="A247" s="87" t="s">
        <v>230</v>
      </c>
      <c r="B247" s="88">
        <v>1698</v>
      </c>
      <c r="C247" s="88">
        <v>296</v>
      </c>
      <c r="D247" s="88">
        <v>23</v>
      </c>
      <c r="E247" s="88">
        <v>36</v>
      </c>
      <c r="F247" s="88">
        <v>49</v>
      </c>
      <c r="G247" s="88">
        <v>383</v>
      </c>
      <c r="H247" s="89">
        <v>4</v>
      </c>
      <c r="I247" s="90">
        <f t="shared" si="22"/>
        <v>2489</v>
      </c>
    </row>
    <row r="248" spans="1:9" ht="25.5">
      <c r="A248" s="87" t="s">
        <v>194</v>
      </c>
      <c r="B248" s="91">
        <v>7763</v>
      </c>
      <c r="C248" s="91">
        <v>4801</v>
      </c>
      <c r="D248" s="91">
        <v>0</v>
      </c>
      <c r="E248" s="91">
        <v>952</v>
      </c>
      <c r="F248" s="91">
        <v>792</v>
      </c>
      <c r="G248" s="91">
        <v>57</v>
      </c>
      <c r="H248" s="92">
        <v>3</v>
      </c>
      <c r="I248" s="90">
        <f t="shared" si="22"/>
        <v>14368</v>
      </c>
    </row>
    <row r="249" spans="1:9" ht="12.75">
      <c r="A249" s="35" t="s">
        <v>195</v>
      </c>
      <c r="B249" s="88">
        <v>5528</v>
      </c>
      <c r="C249" s="88">
        <v>5441</v>
      </c>
      <c r="D249" s="88">
        <v>64</v>
      </c>
      <c r="E249" s="88">
        <v>16322</v>
      </c>
      <c r="F249" s="88">
        <v>377</v>
      </c>
      <c r="G249" s="88">
        <v>2855</v>
      </c>
      <c r="H249" s="88">
        <v>86</v>
      </c>
      <c r="I249" s="90">
        <f t="shared" si="22"/>
        <v>30673</v>
      </c>
    </row>
    <row r="250" spans="1:9" ht="25.5">
      <c r="A250" s="87" t="s">
        <v>280</v>
      </c>
      <c r="B250" s="91">
        <v>19894</v>
      </c>
      <c r="C250" s="91">
        <v>2589</v>
      </c>
      <c r="D250" s="91">
        <v>65</v>
      </c>
      <c r="E250" s="91">
        <v>1099</v>
      </c>
      <c r="F250" s="91">
        <v>648</v>
      </c>
      <c r="G250" s="91">
        <v>12024</v>
      </c>
      <c r="H250" s="92">
        <v>1214</v>
      </c>
      <c r="I250" s="90">
        <f t="shared" si="22"/>
        <v>37533</v>
      </c>
    </row>
    <row r="251" spans="1:9" ht="12.75">
      <c r="A251" s="87" t="s">
        <v>197</v>
      </c>
      <c r="B251" s="88">
        <v>1308</v>
      </c>
      <c r="C251" s="88">
        <v>442</v>
      </c>
      <c r="D251" s="88">
        <v>0</v>
      </c>
      <c r="E251" s="88">
        <v>201</v>
      </c>
      <c r="F251" s="88">
        <v>99</v>
      </c>
      <c r="G251" s="88">
        <v>537</v>
      </c>
      <c r="H251" s="89">
        <v>6</v>
      </c>
      <c r="I251" s="90">
        <f t="shared" si="22"/>
        <v>2593</v>
      </c>
    </row>
    <row r="252" spans="1:9" ht="12.75">
      <c r="A252" s="87" t="s">
        <v>198</v>
      </c>
      <c r="B252" s="91">
        <v>1293</v>
      </c>
      <c r="C252" s="91">
        <v>883</v>
      </c>
      <c r="D252" s="91">
        <v>1</v>
      </c>
      <c r="E252" s="91">
        <v>877</v>
      </c>
      <c r="F252" s="91">
        <v>116</v>
      </c>
      <c r="G252" s="91">
        <v>303</v>
      </c>
      <c r="H252" s="92">
        <v>47</v>
      </c>
      <c r="I252" s="90">
        <f t="shared" si="22"/>
        <v>3520</v>
      </c>
    </row>
    <row r="253" spans="1:9" ht="12.75">
      <c r="A253" s="35" t="s">
        <v>281</v>
      </c>
      <c r="B253" s="91">
        <v>2</v>
      </c>
      <c r="C253" s="91">
        <v>0</v>
      </c>
      <c r="D253" s="91">
        <v>0</v>
      </c>
      <c r="E253" s="91">
        <v>0</v>
      </c>
      <c r="F253" s="91">
        <v>0</v>
      </c>
      <c r="G253" s="91">
        <v>0</v>
      </c>
      <c r="H253" s="91">
        <v>0</v>
      </c>
      <c r="I253" s="90">
        <f t="shared" si="22"/>
        <v>2</v>
      </c>
    </row>
    <row r="254" spans="1:9" ht="13.5" thickBot="1">
      <c r="A254" s="93" t="s">
        <v>200</v>
      </c>
      <c r="B254" s="94">
        <v>5786</v>
      </c>
      <c r="C254" s="94">
        <v>241</v>
      </c>
      <c r="D254" s="94">
        <v>14</v>
      </c>
      <c r="E254" s="94">
        <v>42</v>
      </c>
      <c r="F254" s="94">
        <v>293</v>
      </c>
      <c r="G254" s="94">
        <v>1772</v>
      </c>
      <c r="H254" s="95">
        <v>0</v>
      </c>
      <c r="I254" s="90">
        <f t="shared" si="22"/>
        <v>8148</v>
      </c>
    </row>
    <row r="255" spans="1:9" ht="13.5" thickBot="1">
      <c r="A255" s="36" t="s">
        <v>274</v>
      </c>
      <c r="B255" s="96">
        <f aca="true" t="shared" si="23" ref="B255:I255">SUM(B237:B254)</f>
        <v>121905</v>
      </c>
      <c r="C255" s="96">
        <f t="shared" si="23"/>
        <v>27774</v>
      </c>
      <c r="D255" s="96">
        <f t="shared" si="23"/>
        <v>1064</v>
      </c>
      <c r="E255" s="96">
        <f t="shared" si="23"/>
        <v>22823</v>
      </c>
      <c r="F255" s="96">
        <f t="shared" si="23"/>
        <v>7922</v>
      </c>
      <c r="G255" s="96">
        <f t="shared" si="23"/>
        <v>29902</v>
      </c>
      <c r="H255" s="96">
        <f t="shared" si="23"/>
        <v>3603</v>
      </c>
      <c r="I255" s="96">
        <f t="shared" si="23"/>
        <v>214993</v>
      </c>
    </row>
    <row r="256" spans="1:9" ht="13.5" thickBot="1">
      <c r="A256" s="307">
        <v>2013</v>
      </c>
      <c r="B256" s="307"/>
      <c r="C256" s="307"/>
      <c r="D256" s="307"/>
      <c r="E256" s="307"/>
      <c r="F256" s="307"/>
      <c r="G256" s="307"/>
      <c r="H256" s="307"/>
      <c r="I256" s="307"/>
    </row>
    <row r="257" spans="1:9" ht="23.25" thickBot="1">
      <c r="A257" s="79" t="s">
        <v>279</v>
      </c>
      <c r="B257" s="77" t="s">
        <v>129</v>
      </c>
      <c r="C257" s="80" t="s">
        <v>133</v>
      </c>
      <c r="D257" s="77" t="s">
        <v>134</v>
      </c>
      <c r="E257" s="80" t="s">
        <v>212</v>
      </c>
      <c r="F257" s="81" t="s">
        <v>131</v>
      </c>
      <c r="G257" s="77" t="s">
        <v>130</v>
      </c>
      <c r="H257" s="82" t="s">
        <v>89</v>
      </c>
      <c r="I257" s="83" t="s">
        <v>93</v>
      </c>
    </row>
    <row r="258" spans="1:9" ht="12.75">
      <c r="A258" s="84" t="s">
        <v>201</v>
      </c>
      <c r="B258" s="86">
        <f>B6+B27+B48+B69+B90+B111+B132+B153+B174+B195+B216+B237</f>
        <v>21376</v>
      </c>
      <c r="C258" s="86">
        <f aca="true" t="shared" si="24" ref="C258:H258">C6+C27+C48+C69+C90+C111+C132+C153+C174+C195+C216+C237</f>
        <v>5319</v>
      </c>
      <c r="D258" s="86">
        <f t="shared" si="24"/>
        <v>616</v>
      </c>
      <c r="E258" s="86">
        <f t="shared" si="24"/>
        <v>219</v>
      </c>
      <c r="F258" s="86">
        <f t="shared" si="24"/>
        <v>7622</v>
      </c>
      <c r="G258" s="86">
        <f t="shared" si="24"/>
        <v>1364</v>
      </c>
      <c r="H258" s="86">
        <f t="shared" si="24"/>
        <v>21</v>
      </c>
      <c r="I258" s="86">
        <f>SUM(B258:H258)</f>
        <v>36537</v>
      </c>
    </row>
    <row r="259" spans="1:9" ht="12.75">
      <c r="A259" s="87" t="s">
        <v>184</v>
      </c>
      <c r="B259" s="90">
        <f aca="true" t="shared" si="25" ref="B259:H274">B7+B28+B49+B70+B91+B112+B133+B154+B175+B196+B217+B238</f>
        <v>292036</v>
      </c>
      <c r="C259" s="90">
        <f t="shared" si="25"/>
        <v>52860</v>
      </c>
      <c r="D259" s="90">
        <f t="shared" si="25"/>
        <v>8922</v>
      </c>
      <c r="E259" s="90">
        <f t="shared" si="25"/>
        <v>7672</v>
      </c>
      <c r="F259" s="90">
        <f t="shared" si="25"/>
        <v>40101</v>
      </c>
      <c r="G259" s="90">
        <f t="shared" si="25"/>
        <v>48122</v>
      </c>
      <c r="H259" s="90">
        <f t="shared" si="25"/>
        <v>3053</v>
      </c>
      <c r="I259" s="90">
        <f aca="true" t="shared" si="26" ref="I259:I275">SUM(B259:H259)</f>
        <v>452766</v>
      </c>
    </row>
    <row r="260" spans="1:9" ht="12.75">
      <c r="A260" s="87" t="s">
        <v>185</v>
      </c>
      <c r="B260" s="90">
        <f t="shared" si="25"/>
        <v>331135</v>
      </c>
      <c r="C260" s="90">
        <f t="shared" si="25"/>
        <v>6277</v>
      </c>
      <c r="D260" s="90">
        <f t="shared" si="25"/>
        <v>2</v>
      </c>
      <c r="E260" s="90">
        <f t="shared" si="25"/>
        <v>505</v>
      </c>
      <c r="F260" s="90">
        <f t="shared" si="25"/>
        <v>71</v>
      </c>
      <c r="G260" s="90">
        <f t="shared" si="25"/>
        <v>1304</v>
      </c>
      <c r="H260" s="90">
        <f t="shared" si="25"/>
        <v>16658</v>
      </c>
      <c r="I260" s="90">
        <f t="shared" si="26"/>
        <v>355952</v>
      </c>
    </row>
    <row r="261" spans="1:9" ht="12.75">
      <c r="A261" s="87" t="s">
        <v>186</v>
      </c>
      <c r="B261" s="90">
        <f t="shared" si="25"/>
        <v>211900</v>
      </c>
      <c r="C261" s="90">
        <f t="shared" si="25"/>
        <v>35859</v>
      </c>
      <c r="D261" s="90">
        <f t="shared" si="25"/>
        <v>616</v>
      </c>
      <c r="E261" s="90">
        <f t="shared" si="25"/>
        <v>31101</v>
      </c>
      <c r="F261" s="90">
        <f t="shared" si="25"/>
        <v>29048</v>
      </c>
      <c r="G261" s="90">
        <f t="shared" si="25"/>
        <v>19164</v>
      </c>
      <c r="H261" s="90">
        <f t="shared" si="25"/>
        <v>1342</v>
      </c>
      <c r="I261" s="90">
        <f t="shared" si="26"/>
        <v>329030</v>
      </c>
    </row>
    <row r="262" spans="1:9" ht="12.75">
      <c r="A262" s="87" t="s">
        <v>187</v>
      </c>
      <c r="B262" s="90">
        <f t="shared" si="25"/>
        <v>69716</v>
      </c>
      <c r="C262" s="90">
        <f t="shared" si="25"/>
        <v>18251</v>
      </c>
      <c r="D262" s="90">
        <f t="shared" si="25"/>
        <v>409</v>
      </c>
      <c r="E262" s="90">
        <f t="shared" si="25"/>
        <v>6338</v>
      </c>
      <c r="F262" s="90">
        <f t="shared" si="25"/>
        <v>14139</v>
      </c>
      <c r="G262" s="90">
        <f t="shared" si="25"/>
        <v>33956</v>
      </c>
      <c r="H262" s="90">
        <f t="shared" si="25"/>
        <v>1362</v>
      </c>
      <c r="I262" s="90">
        <f t="shared" si="26"/>
        <v>144171</v>
      </c>
    </row>
    <row r="263" spans="1:9" ht="12.75">
      <c r="A263" s="87" t="s">
        <v>188</v>
      </c>
      <c r="B263" s="90">
        <f t="shared" si="25"/>
        <v>4714</v>
      </c>
      <c r="C263" s="90">
        <f t="shared" si="25"/>
        <v>5395</v>
      </c>
      <c r="D263" s="90">
        <f t="shared" si="25"/>
        <v>0</v>
      </c>
      <c r="E263" s="90">
        <f t="shared" si="25"/>
        <v>8519</v>
      </c>
      <c r="F263" s="90">
        <f t="shared" si="25"/>
        <v>254</v>
      </c>
      <c r="G263" s="90">
        <f t="shared" si="25"/>
        <v>379</v>
      </c>
      <c r="H263" s="90">
        <f t="shared" si="25"/>
        <v>26</v>
      </c>
      <c r="I263" s="90">
        <f t="shared" si="26"/>
        <v>19287</v>
      </c>
    </row>
    <row r="264" spans="1:9" ht="12.75">
      <c r="A264" s="87" t="s">
        <v>189</v>
      </c>
      <c r="B264" s="90">
        <f t="shared" si="25"/>
        <v>16355</v>
      </c>
      <c r="C264" s="90">
        <f t="shared" si="25"/>
        <v>395</v>
      </c>
      <c r="D264" s="90">
        <f t="shared" si="25"/>
        <v>22</v>
      </c>
      <c r="E264" s="90">
        <f t="shared" si="25"/>
        <v>406</v>
      </c>
      <c r="F264" s="90">
        <f t="shared" si="25"/>
        <v>55</v>
      </c>
      <c r="G264" s="90">
        <f t="shared" si="25"/>
        <v>3348</v>
      </c>
      <c r="H264" s="90">
        <f t="shared" si="25"/>
        <v>3</v>
      </c>
      <c r="I264" s="90">
        <f t="shared" si="26"/>
        <v>20584</v>
      </c>
    </row>
    <row r="265" spans="1:9" ht="25.5">
      <c r="A265" s="87" t="s">
        <v>190</v>
      </c>
      <c r="B265" s="90">
        <f t="shared" si="25"/>
        <v>129885</v>
      </c>
      <c r="C265" s="90">
        <f t="shared" si="25"/>
        <v>15592</v>
      </c>
      <c r="D265" s="90">
        <f t="shared" si="25"/>
        <v>342</v>
      </c>
      <c r="E265" s="90">
        <f t="shared" si="25"/>
        <v>4136</v>
      </c>
      <c r="F265" s="90">
        <f t="shared" si="25"/>
        <v>517</v>
      </c>
      <c r="G265" s="90">
        <f t="shared" si="25"/>
        <v>21953</v>
      </c>
      <c r="H265" s="90">
        <f t="shared" si="25"/>
        <v>2807</v>
      </c>
      <c r="I265" s="90">
        <f t="shared" si="26"/>
        <v>175232</v>
      </c>
    </row>
    <row r="266" spans="1:9" ht="12.75">
      <c r="A266" s="87" t="s">
        <v>191</v>
      </c>
      <c r="B266" s="90">
        <f t="shared" si="25"/>
        <v>79453</v>
      </c>
      <c r="C266" s="90">
        <f t="shared" si="25"/>
        <v>24659</v>
      </c>
      <c r="D266" s="90">
        <f t="shared" si="25"/>
        <v>333</v>
      </c>
      <c r="E266" s="90">
        <f t="shared" si="25"/>
        <v>4153</v>
      </c>
      <c r="F266" s="90">
        <f t="shared" si="25"/>
        <v>2883</v>
      </c>
      <c r="G266" s="90">
        <f t="shared" si="25"/>
        <v>8896</v>
      </c>
      <c r="H266" s="90">
        <f t="shared" si="25"/>
        <v>1021</v>
      </c>
      <c r="I266" s="90">
        <f t="shared" si="26"/>
        <v>121398</v>
      </c>
    </row>
    <row r="267" spans="1:9" ht="12.75">
      <c r="A267" s="87" t="s">
        <v>192</v>
      </c>
      <c r="B267" s="90">
        <f t="shared" si="25"/>
        <v>16431</v>
      </c>
      <c r="C267" s="90">
        <f t="shared" si="25"/>
        <v>931</v>
      </c>
      <c r="D267" s="90">
        <f t="shared" si="25"/>
        <v>23</v>
      </c>
      <c r="E267" s="90">
        <f t="shared" si="25"/>
        <v>28</v>
      </c>
      <c r="F267" s="90">
        <f t="shared" si="25"/>
        <v>239</v>
      </c>
      <c r="G267" s="90">
        <f t="shared" si="25"/>
        <v>964</v>
      </c>
      <c r="H267" s="90">
        <f t="shared" si="25"/>
        <v>88</v>
      </c>
      <c r="I267" s="90">
        <f t="shared" si="26"/>
        <v>18704</v>
      </c>
    </row>
    <row r="268" spans="1:9" ht="25.5">
      <c r="A268" s="87" t="s">
        <v>230</v>
      </c>
      <c r="B268" s="90">
        <f t="shared" si="25"/>
        <v>28285</v>
      </c>
      <c r="C268" s="90">
        <f t="shared" si="25"/>
        <v>4358</v>
      </c>
      <c r="D268" s="90">
        <f t="shared" si="25"/>
        <v>122</v>
      </c>
      <c r="E268" s="90">
        <f t="shared" si="25"/>
        <v>390</v>
      </c>
      <c r="F268" s="90">
        <f t="shared" si="25"/>
        <v>850</v>
      </c>
      <c r="G268" s="90">
        <f t="shared" si="25"/>
        <v>8578</v>
      </c>
      <c r="H268" s="90">
        <f t="shared" si="25"/>
        <v>29</v>
      </c>
      <c r="I268" s="90">
        <f t="shared" si="26"/>
        <v>42612</v>
      </c>
    </row>
    <row r="269" spans="1:9" ht="25.5">
      <c r="A269" s="87" t="s">
        <v>194</v>
      </c>
      <c r="B269" s="90">
        <f t="shared" si="25"/>
        <v>106937</v>
      </c>
      <c r="C269" s="90">
        <f t="shared" si="25"/>
        <v>31907</v>
      </c>
      <c r="D269" s="90">
        <f t="shared" si="25"/>
        <v>0</v>
      </c>
      <c r="E269" s="90">
        <f t="shared" si="25"/>
        <v>7884</v>
      </c>
      <c r="F269" s="90">
        <f t="shared" si="25"/>
        <v>7413</v>
      </c>
      <c r="G269" s="90">
        <f t="shared" si="25"/>
        <v>1402</v>
      </c>
      <c r="H269" s="90">
        <f t="shared" si="25"/>
        <v>287</v>
      </c>
      <c r="I269" s="90">
        <f t="shared" si="26"/>
        <v>155830</v>
      </c>
    </row>
    <row r="270" spans="1:9" ht="12.75">
      <c r="A270" s="35" t="s">
        <v>195</v>
      </c>
      <c r="B270" s="90">
        <f t="shared" si="25"/>
        <v>86476</v>
      </c>
      <c r="C270" s="90">
        <f t="shared" si="25"/>
        <v>80460</v>
      </c>
      <c r="D270" s="90">
        <f t="shared" si="25"/>
        <v>505</v>
      </c>
      <c r="E270" s="90">
        <f t="shared" si="25"/>
        <v>307810</v>
      </c>
      <c r="F270" s="90">
        <f t="shared" si="25"/>
        <v>4077</v>
      </c>
      <c r="G270" s="90">
        <f t="shared" si="25"/>
        <v>45977</v>
      </c>
      <c r="H270" s="90">
        <f t="shared" si="25"/>
        <v>1940</v>
      </c>
      <c r="I270" s="90">
        <f t="shared" si="26"/>
        <v>527245</v>
      </c>
    </row>
    <row r="271" spans="1:9" ht="25.5">
      <c r="A271" s="87" t="s">
        <v>280</v>
      </c>
      <c r="B271" s="90">
        <f t="shared" si="25"/>
        <v>282889</v>
      </c>
      <c r="C271" s="90">
        <f t="shared" si="25"/>
        <v>40950</v>
      </c>
      <c r="D271" s="90">
        <f t="shared" si="25"/>
        <v>547</v>
      </c>
      <c r="E271" s="90">
        <f t="shared" si="25"/>
        <v>15656</v>
      </c>
      <c r="F271" s="90">
        <f t="shared" si="25"/>
        <v>4543</v>
      </c>
      <c r="G271" s="90">
        <f t="shared" si="25"/>
        <v>156660</v>
      </c>
      <c r="H271" s="90">
        <f t="shared" si="25"/>
        <v>6764</v>
      </c>
      <c r="I271" s="90">
        <f t="shared" si="26"/>
        <v>508009</v>
      </c>
    </row>
    <row r="272" spans="1:9" ht="12.75">
      <c r="A272" s="87" t="s">
        <v>197</v>
      </c>
      <c r="B272" s="90">
        <f t="shared" si="25"/>
        <v>22297</v>
      </c>
      <c r="C272" s="90">
        <f t="shared" si="25"/>
        <v>4872</v>
      </c>
      <c r="D272" s="90">
        <f t="shared" si="25"/>
        <v>293</v>
      </c>
      <c r="E272" s="90">
        <f t="shared" si="25"/>
        <v>803</v>
      </c>
      <c r="F272" s="90">
        <f t="shared" si="25"/>
        <v>255</v>
      </c>
      <c r="G272" s="90">
        <f t="shared" si="25"/>
        <v>6064</v>
      </c>
      <c r="H272" s="90">
        <f t="shared" si="25"/>
        <v>164</v>
      </c>
      <c r="I272" s="90">
        <f t="shared" si="26"/>
        <v>34748</v>
      </c>
    </row>
    <row r="273" spans="1:9" ht="12.75">
      <c r="A273" s="87" t="s">
        <v>198</v>
      </c>
      <c r="B273" s="90">
        <f t="shared" si="25"/>
        <v>10004</v>
      </c>
      <c r="C273" s="90">
        <f t="shared" si="25"/>
        <v>4191</v>
      </c>
      <c r="D273" s="90">
        <f t="shared" si="25"/>
        <v>6</v>
      </c>
      <c r="E273" s="90">
        <f t="shared" si="25"/>
        <v>3987</v>
      </c>
      <c r="F273" s="90">
        <f t="shared" si="25"/>
        <v>932</v>
      </c>
      <c r="G273" s="90">
        <f t="shared" si="25"/>
        <v>1745</v>
      </c>
      <c r="H273" s="90">
        <f t="shared" si="25"/>
        <v>149</v>
      </c>
      <c r="I273" s="90">
        <f t="shared" si="26"/>
        <v>21014</v>
      </c>
    </row>
    <row r="274" spans="1:9" ht="12.75">
      <c r="A274" s="35" t="s">
        <v>281</v>
      </c>
      <c r="B274" s="90">
        <f t="shared" si="25"/>
        <v>147</v>
      </c>
      <c r="C274" s="90">
        <f t="shared" si="25"/>
        <v>69</v>
      </c>
      <c r="D274" s="90">
        <f t="shared" si="25"/>
        <v>0</v>
      </c>
      <c r="E274" s="90">
        <f t="shared" si="25"/>
        <v>0</v>
      </c>
      <c r="F274" s="90">
        <f t="shared" si="25"/>
        <v>0</v>
      </c>
      <c r="G274" s="90">
        <f t="shared" si="25"/>
        <v>0</v>
      </c>
      <c r="H274" s="90">
        <f t="shared" si="25"/>
        <v>0</v>
      </c>
      <c r="I274" s="90">
        <f t="shared" si="26"/>
        <v>216</v>
      </c>
    </row>
    <row r="275" spans="1:9" ht="13.5" thickBot="1">
      <c r="A275" s="93" t="s">
        <v>200</v>
      </c>
      <c r="B275" s="97">
        <f aca="true" t="shared" si="27" ref="B275:H275">B23+B44+B65+B86+B107+B128+B149+B170+B191+B212+B233+B254</f>
        <v>79722</v>
      </c>
      <c r="C275" s="97">
        <f t="shared" si="27"/>
        <v>5247</v>
      </c>
      <c r="D275" s="97">
        <f t="shared" si="27"/>
        <v>517</v>
      </c>
      <c r="E275" s="97">
        <f t="shared" si="27"/>
        <v>911</v>
      </c>
      <c r="F275" s="97">
        <f t="shared" si="27"/>
        <v>2378</v>
      </c>
      <c r="G275" s="97">
        <f t="shared" si="27"/>
        <v>23770</v>
      </c>
      <c r="H275" s="97">
        <f t="shared" si="27"/>
        <v>258</v>
      </c>
      <c r="I275" s="90">
        <f t="shared" si="26"/>
        <v>112803</v>
      </c>
    </row>
    <row r="276" spans="1:9" ht="13.5" thickBot="1">
      <c r="A276" s="36" t="s">
        <v>93</v>
      </c>
      <c r="B276" s="96">
        <f aca="true" t="shared" si="28" ref="B276:I276">SUM(B258:B275)</f>
        <v>1789758</v>
      </c>
      <c r="C276" s="96">
        <f t="shared" si="28"/>
        <v>337592</v>
      </c>
      <c r="D276" s="96">
        <f t="shared" si="28"/>
        <v>13275</v>
      </c>
      <c r="E276" s="96">
        <f t="shared" si="28"/>
        <v>400518</v>
      </c>
      <c r="F276" s="96">
        <f t="shared" si="28"/>
        <v>115377</v>
      </c>
      <c r="G276" s="96">
        <f t="shared" si="28"/>
        <v>383646</v>
      </c>
      <c r="H276" s="96">
        <f t="shared" si="28"/>
        <v>35972</v>
      </c>
      <c r="I276" s="96">
        <f t="shared" si="28"/>
        <v>3076138</v>
      </c>
    </row>
    <row r="277" spans="1:15" s="1" customFormat="1" ht="12.75">
      <c r="A277" s="1" t="s">
        <v>8</v>
      </c>
      <c r="B277" s="277"/>
      <c r="C277" s="15"/>
      <c r="D277" s="7"/>
      <c r="E277" s="1" t="s">
        <v>136</v>
      </c>
      <c r="I277" s="76"/>
      <c r="O277" s="10"/>
    </row>
  </sheetData>
  <sheetProtection/>
  <mergeCells count="14">
    <mergeCell ref="A151:I151"/>
    <mergeCell ref="A172:I172"/>
    <mergeCell ref="A193:I193"/>
    <mergeCell ref="A214:I214"/>
    <mergeCell ref="A235:I235"/>
    <mergeCell ref="A256:I256"/>
    <mergeCell ref="A109:I109"/>
    <mergeCell ref="A130:I130"/>
    <mergeCell ref="A3:I3"/>
    <mergeCell ref="A4:I4"/>
    <mergeCell ref="A25:I25"/>
    <mergeCell ref="A46:I46"/>
    <mergeCell ref="A67:I67"/>
    <mergeCell ref="A88:I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82"/>
  <sheetViews>
    <sheetView zoomScale="120" zoomScaleNormal="120" zoomScalePageLayoutView="0" workbookViewId="0" topLeftCell="A1">
      <selection activeCell="C4" sqref="C4:O4"/>
    </sheetView>
  </sheetViews>
  <sheetFormatPr defaultColWidth="9.140625" defaultRowHeight="12.75"/>
  <cols>
    <col min="1" max="1" width="3.421875" style="1" customWidth="1"/>
    <col min="2" max="2" width="25.57421875" style="10" customWidth="1"/>
    <col min="3" max="12" width="7.7109375" style="100" customWidth="1"/>
    <col min="13" max="14" width="7.7109375" style="1" customWidth="1"/>
    <col min="15" max="15" width="9.00390625" style="1" bestFit="1" customWidth="1"/>
    <col min="16" max="16384" width="9.140625" style="1" customWidth="1"/>
  </cols>
  <sheetData>
    <row r="1" ht="19.5" customHeight="1">
      <c r="A1" s="2" t="s">
        <v>283</v>
      </c>
    </row>
    <row r="2" ht="6.75" customHeight="1" thickBot="1"/>
    <row r="3" spans="3:15" ht="13.5" customHeight="1" thickBot="1">
      <c r="C3" s="307">
        <v>2013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1:15" ht="13.5" thickBot="1">
      <c r="A4" s="3"/>
      <c r="B4" s="13"/>
      <c r="C4" s="180" t="s">
        <v>137</v>
      </c>
      <c r="D4" s="180" t="s">
        <v>138</v>
      </c>
      <c r="E4" s="180" t="s">
        <v>11</v>
      </c>
      <c r="F4" s="180" t="s">
        <v>12</v>
      </c>
      <c r="G4" s="180" t="s">
        <v>13</v>
      </c>
      <c r="H4" s="180" t="s">
        <v>14</v>
      </c>
      <c r="I4" s="180" t="s">
        <v>15</v>
      </c>
      <c r="J4" s="180" t="s">
        <v>139</v>
      </c>
      <c r="K4" s="180" t="s">
        <v>140</v>
      </c>
      <c r="L4" s="180" t="s">
        <v>141</v>
      </c>
      <c r="M4" s="180" t="s">
        <v>142</v>
      </c>
      <c r="N4" s="180" t="s">
        <v>143</v>
      </c>
      <c r="O4" s="77" t="s">
        <v>93</v>
      </c>
    </row>
    <row r="5" spans="1:15" ht="13.5" thickBot="1">
      <c r="A5" s="320" t="s">
        <v>204</v>
      </c>
      <c r="B5" s="29" t="s">
        <v>181</v>
      </c>
      <c r="C5" s="20">
        <f>C14+C23+C32+C41+C50+C59+C68+C77+C86+C95+C104+C113+C122+C131+C140+C149+C158+C167</f>
        <v>249634</v>
      </c>
      <c r="D5" s="20">
        <f>D14+D23+D32+D41+D50+D59+D68+D77+D86+D95+D104+D113+D122+D131+D140+D149+D158+D167</f>
        <v>290761</v>
      </c>
      <c r="E5" s="20">
        <f>E14+E23+E32+E41+E50+E59+E68+E77+E86+E95+E104+E113+E122+E131+E140+E149+E158+E167</f>
        <v>318952</v>
      </c>
      <c r="F5" s="20">
        <f aca="true" t="shared" si="0" ref="F5:O5">F14+F23+F32+F41+F50+F59+F68+F77+F86+F95+F104+F113+F122+F131+F140+F149+F158+F167</f>
        <v>304266</v>
      </c>
      <c r="G5" s="20">
        <f t="shared" si="0"/>
        <v>296114</v>
      </c>
      <c r="H5" s="20">
        <f t="shared" si="0"/>
        <v>284114</v>
      </c>
      <c r="I5" s="20">
        <f t="shared" si="0"/>
        <v>225710</v>
      </c>
      <c r="J5" s="20">
        <f t="shared" si="0"/>
        <v>218757</v>
      </c>
      <c r="K5" s="20">
        <f t="shared" si="0"/>
        <v>234604</v>
      </c>
      <c r="L5" s="20">
        <f t="shared" si="0"/>
        <v>218699</v>
      </c>
      <c r="M5" s="20">
        <f t="shared" si="0"/>
        <v>219534</v>
      </c>
      <c r="N5" s="20">
        <f t="shared" si="0"/>
        <v>214993</v>
      </c>
      <c r="O5" s="20">
        <f t="shared" si="0"/>
        <v>3076138</v>
      </c>
    </row>
    <row r="6" spans="1:15" ht="13.5" customHeight="1" thickBot="1">
      <c r="A6" s="321"/>
      <c r="B6" s="333" t="s">
        <v>201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ht="12.75">
      <c r="A7" s="321"/>
      <c r="B7" s="278" t="s">
        <v>129</v>
      </c>
      <c r="C7" s="74">
        <v>1747</v>
      </c>
      <c r="D7" s="74">
        <v>1406</v>
      </c>
      <c r="E7" s="74">
        <v>1487</v>
      </c>
      <c r="F7" s="74">
        <v>1378</v>
      </c>
      <c r="G7" s="74">
        <v>2154</v>
      </c>
      <c r="H7" s="74">
        <v>2127</v>
      </c>
      <c r="I7" s="74">
        <v>1762</v>
      </c>
      <c r="J7" s="74">
        <v>1267</v>
      </c>
      <c r="K7" s="74">
        <v>1761</v>
      </c>
      <c r="L7" s="74">
        <v>2303</v>
      </c>
      <c r="M7" s="74">
        <v>2223</v>
      </c>
      <c r="N7" s="74">
        <v>1761</v>
      </c>
      <c r="O7" s="50">
        <f aca="true" t="shared" si="1" ref="O7:O13">SUM(C7:N7)</f>
        <v>21376</v>
      </c>
    </row>
    <row r="8" spans="1:15" ht="12.75">
      <c r="A8" s="321"/>
      <c r="B8" s="278" t="s">
        <v>133</v>
      </c>
      <c r="C8" s="74">
        <v>153</v>
      </c>
      <c r="D8" s="74">
        <v>541</v>
      </c>
      <c r="E8" s="74">
        <v>401</v>
      </c>
      <c r="F8" s="74">
        <v>577</v>
      </c>
      <c r="G8" s="74">
        <v>726</v>
      </c>
      <c r="H8" s="74">
        <v>687</v>
      </c>
      <c r="I8" s="74">
        <v>439</v>
      </c>
      <c r="J8" s="74">
        <v>363</v>
      </c>
      <c r="K8" s="74">
        <v>579</v>
      </c>
      <c r="L8" s="74">
        <v>346</v>
      </c>
      <c r="M8" s="74">
        <v>234</v>
      </c>
      <c r="N8" s="74">
        <v>273</v>
      </c>
      <c r="O8" s="50">
        <f t="shared" si="1"/>
        <v>5319</v>
      </c>
    </row>
    <row r="9" spans="1:15" ht="12.75">
      <c r="A9" s="321"/>
      <c r="B9" s="278" t="s">
        <v>134</v>
      </c>
      <c r="C9" s="74">
        <v>91</v>
      </c>
      <c r="D9" s="74">
        <v>34</v>
      </c>
      <c r="E9" s="74">
        <v>128</v>
      </c>
      <c r="F9" s="74">
        <v>18</v>
      </c>
      <c r="G9" s="74">
        <v>19</v>
      </c>
      <c r="H9" s="74">
        <v>40</v>
      </c>
      <c r="I9" s="74">
        <v>14</v>
      </c>
      <c r="J9" s="74">
        <v>64</v>
      </c>
      <c r="K9" s="74">
        <v>19</v>
      </c>
      <c r="L9" s="74">
        <v>41</v>
      </c>
      <c r="M9" s="74">
        <v>94</v>
      </c>
      <c r="N9" s="74">
        <v>54</v>
      </c>
      <c r="O9" s="50">
        <f t="shared" si="1"/>
        <v>616</v>
      </c>
    </row>
    <row r="10" spans="1:15" ht="12.75">
      <c r="A10" s="321"/>
      <c r="B10" s="278" t="s">
        <v>212</v>
      </c>
      <c r="C10" s="74">
        <v>0</v>
      </c>
      <c r="D10" s="74">
        <v>29</v>
      </c>
      <c r="E10" s="74">
        <v>10</v>
      </c>
      <c r="F10" s="74">
        <v>5</v>
      </c>
      <c r="G10" s="74">
        <v>9</v>
      </c>
      <c r="H10" s="74">
        <v>23</v>
      </c>
      <c r="I10" s="74">
        <v>15</v>
      </c>
      <c r="J10" s="74">
        <v>0</v>
      </c>
      <c r="K10" s="74">
        <v>16</v>
      </c>
      <c r="L10" s="74">
        <v>49</v>
      </c>
      <c r="M10" s="74">
        <v>44</v>
      </c>
      <c r="N10" s="74">
        <v>19</v>
      </c>
      <c r="O10" s="50">
        <f t="shared" si="1"/>
        <v>219</v>
      </c>
    </row>
    <row r="11" spans="1:15" ht="12.75">
      <c r="A11" s="321"/>
      <c r="B11" s="278" t="s">
        <v>131</v>
      </c>
      <c r="C11" s="74">
        <v>224</v>
      </c>
      <c r="D11" s="74">
        <v>419</v>
      </c>
      <c r="E11" s="74">
        <v>1402</v>
      </c>
      <c r="F11" s="74">
        <v>500</v>
      </c>
      <c r="G11" s="74">
        <v>798</v>
      </c>
      <c r="H11" s="74">
        <v>427</v>
      </c>
      <c r="I11" s="74">
        <v>1078</v>
      </c>
      <c r="J11" s="74">
        <v>178</v>
      </c>
      <c r="K11" s="74">
        <v>500</v>
      </c>
      <c r="L11" s="74">
        <v>660</v>
      </c>
      <c r="M11" s="74">
        <v>938</v>
      </c>
      <c r="N11" s="74">
        <v>498</v>
      </c>
      <c r="O11" s="50">
        <f t="shared" si="1"/>
        <v>7622</v>
      </c>
    </row>
    <row r="12" spans="1:15" ht="12.75">
      <c r="A12" s="321"/>
      <c r="B12" s="278" t="s">
        <v>284</v>
      </c>
      <c r="C12" s="74">
        <v>99</v>
      </c>
      <c r="D12" s="74">
        <v>151</v>
      </c>
      <c r="E12" s="74">
        <v>79</v>
      </c>
      <c r="F12" s="74">
        <v>121</v>
      </c>
      <c r="G12" s="74">
        <v>120</v>
      </c>
      <c r="H12" s="74">
        <v>144</v>
      </c>
      <c r="I12" s="74">
        <v>116</v>
      </c>
      <c r="J12" s="74">
        <v>100</v>
      </c>
      <c r="K12" s="74">
        <v>70</v>
      </c>
      <c r="L12" s="74">
        <v>84</v>
      </c>
      <c r="M12" s="74">
        <v>135</v>
      </c>
      <c r="N12" s="74">
        <v>145</v>
      </c>
      <c r="O12" s="50">
        <f t="shared" si="1"/>
        <v>1364</v>
      </c>
    </row>
    <row r="13" spans="1:15" ht="13.5" thickBot="1">
      <c r="A13" s="321"/>
      <c r="B13" s="281" t="s">
        <v>89</v>
      </c>
      <c r="C13" s="101">
        <v>4</v>
      </c>
      <c r="D13" s="101">
        <v>0</v>
      </c>
      <c r="E13" s="101">
        <v>7</v>
      </c>
      <c r="F13" s="101">
        <v>0</v>
      </c>
      <c r="G13" s="101">
        <v>0</v>
      </c>
      <c r="H13" s="101">
        <v>4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6</v>
      </c>
      <c r="O13" s="51">
        <f t="shared" si="1"/>
        <v>21</v>
      </c>
    </row>
    <row r="14" spans="1:15" ht="13.5" thickBot="1">
      <c r="A14" s="321"/>
      <c r="B14" s="41" t="s">
        <v>115</v>
      </c>
      <c r="C14" s="42">
        <f>SUM(C7:C13)</f>
        <v>2318</v>
      </c>
      <c r="D14" s="42">
        <f aca="true" t="shared" si="2" ref="D14:O14">SUM(D7:D13)</f>
        <v>2580</v>
      </c>
      <c r="E14" s="42">
        <f t="shared" si="2"/>
        <v>3514</v>
      </c>
      <c r="F14" s="42">
        <f t="shared" si="2"/>
        <v>2599</v>
      </c>
      <c r="G14" s="42">
        <f t="shared" si="2"/>
        <v>3826</v>
      </c>
      <c r="H14" s="42">
        <f t="shared" si="2"/>
        <v>3452</v>
      </c>
      <c r="I14" s="42">
        <f t="shared" si="2"/>
        <v>3424</v>
      </c>
      <c r="J14" s="42">
        <f t="shared" si="2"/>
        <v>1972</v>
      </c>
      <c r="K14" s="42">
        <f t="shared" si="2"/>
        <v>2945</v>
      </c>
      <c r="L14" s="42">
        <f t="shared" si="2"/>
        <v>3483</v>
      </c>
      <c r="M14" s="42">
        <f t="shared" si="2"/>
        <v>3668</v>
      </c>
      <c r="N14" s="42">
        <f t="shared" si="2"/>
        <v>2756</v>
      </c>
      <c r="O14" s="42">
        <f t="shared" si="2"/>
        <v>36537</v>
      </c>
    </row>
    <row r="15" spans="1:15" ht="13.5" customHeight="1" thickBot="1">
      <c r="A15" s="321"/>
      <c r="B15" s="333" t="s">
        <v>184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</row>
    <row r="16" spans="1:15" ht="12.75">
      <c r="A16" s="321"/>
      <c r="B16" s="278" t="s">
        <v>129</v>
      </c>
      <c r="C16" s="74">
        <v>16970</v>
      </c>
      <c r="D16" s="74">
        <v>22239</v>
      </c>
      <c r="E16" s="74">
        <v>24715</v>
      </c>
      <c r="F16" s="74">
        <v>24284</v>
      </c>
      <c r="G16" s="74">
        <v>27544</v>
      </c>
      <c r="H16" s="74">
        <v>27568</v>
      </c>
      <c r="I16" s="74">
        <v>21574</v>
      </c>
      <c r="J16" s="74">
        <v>18885</v>
      </c>
      <c r="K16" s="74">
        <v>23348</v>
      </c>
      <c r="L16" s="74">
        <v>24154</v>
      </c>
      <c r="M16" s="74">
        <v>30560</v>
      </c>
      <c r="N16" s="74">
        <v>30195</v>
      </c>
      <c r="O16" s="47">
        <f aca="true" t="shared" si="3" ref="O16:O22">SUM(C16:N16)</f>
        <v>292036</v>
      </c>
    </row>
    <row r="17" spans="1:15" ht="12.75">
      <c r="A17" s="321"/>
      <c r="B17" s="278" t="s">
        <v>133</v>
      </c>
      <c r="C17" s="74">
        <v>3450</v>
      </c>
      <c r="D17" s="74">
        <v>4874</v>
      </c>
      <c r="E17" s="74">
        <v>3978</v>
      </c>
      <c r="F17" s="74">
        <v>4604</v>
      </c>
      <c r="G17" s="74">
        <v>7071</v>
      </c>
      <c r="H17" s="74">
        <v>7132</v>
      </c>
      <c r="I17" s="74">
        <v>3361</v>
      </c>
      <c r="J17" s="74">
        <v>2859</v>
      </c>
      <c r="K17" s="74">
        <v>3730</v>
      </c>
      <c r="L17" s="74">
        <v>2925</v>
      </c>
      <c r="M17" s="74">
        <v>4843</v>
      </c>
      <c r="N17" s="74">
        <v>4033</v>
      </c>
      <c r="O17" s="47">
        <f t="shared" si="3"/>
        <v>52860</v>
      </c>
    </row>
    <row r="18" spans="1:15" ht="12.75">
      <c r="A18" s="321"/>
      <c r="B18" s="278" t="s">
        <v>134</v>
      </c>
      <c r="C18" s="74">
        <v>653</v>
      </c>
      <c r="D18" s="74">
        <v>595</v>
      </c>
      <c r="E18" s="74">
        <v>634</v>
      </c>
      <c r="F18" s="74">
        <v>1020</v>
      </c>
      <c r="G18" s="74">
        <v>1096</v>
      </c>
      <c r="H18" s="74">
        <v>877</v>
      </c>
      <c r="I18" s="74">
        <v>393</v>
      </c>
      <c r="J18" s="74">
        <v>531</v>
      </c>
      <c r="K18" s="74">
        <v>624</v>
      </c>
      <c r="L18" s="74">
        <v>929</v>
      </c>
      <c r="M18" s="74">
        <v>887</v>
      </c>
      <c r="N18" s="74">
        <v>683</v>
      </c>
      <c r="O18" s="47">
        <f t="shared" si="3"/>
        <v>8922</v>
      </c>
    </row>
    <row r="19" spans="1:15" ht="12.75">
      <c r="A19" s="321"/>
      <c r="B19" s="278" t="s">
        <v>212</v>
      </c>
      <c r="C19" s="74">
        <v>1478</v>
      </c>
      <c r="D19" s="74">
        <v>741</v>
      </c>
      <c r="E19" s="74">
        <v>318</v>
      </c>
      <c r="F19" s="74">
        <v>618</v>
      </c>
      <c r="G19" s="74">
        <v>389</v>
      </c>
      <c r="H19" s="74">
        <v>814</v>
      </c>
      <c r="I19" s="74">
        <v>298</v>
      </c>
      <c r="J19" s="74">
        <v>233</v>
      </c>
      <c r="K19" s="74">
        <v>306</v>
      </c>
      <c r="L19" s="74">
        <v>434</v>
      </c>
      <c r="M19" s="74">
        <v>822</v>
      </c>
      <c r="N19" s="74">
        <v>1221</v>
      </c>
      <c r="O19" s="47">
        <f t="shared" si="3"/>
        <v>7672</v>
      </c>
    </row>
    <row r="20" spans="1:15" ht="12.75">
      <c r="A20" s="321"/>
      <c r="B20" s="278" t="s">
        <v>131</v>
      </c>
      <c r="C20" s="74">
        <v>2376</v>
      </c>
      <c r="D20" s="74">
        <v>3420</v>
      </c>
      <c r="E20" s="74">
        <v>3580</v>
      </c>
      <c r="F20" s="74">
        <v>3471</v>
      </c>
      <c r="G20" s="74">
        <v>4789</v>
      </c>
      <c r="H20" s="74">
        <v>2835</v>
      </c>
      <c r="I20" s="74">
        <v>3617</v>
      </c>
      <c r="J20" s="74">
        <v>2157</v>
      </c>
      <c r="K20" s="74">
        <v>3935</v>
      </c>
      <c r="L20" s="74">
        <v>2886</v>
      </c>
      <c r="M20" s="74">
        <v>3522</v>
      </c>
      <c r="N20" s="74">
        <v>3513</v>
      </c>
      <c r="O20" s="47">
        <f t="shared" si="3"/>
        <v>40101</v>
      </c>
    </row>
    <row r="21" spans="1:15" ht="12.75">
      <c r="A21" s="321"/>
      <c r="B21" s="278" t="s">
        <v>284</v>
      </c>
      <c r="C21" s="74">
        <v>3683</v>
      </c>
      <c r="D21" s="74">
        <v>2825</v>
      </c>
      <c r="E21" s="74">
        <v>2571</v>
      </c>
      <c r="F21" s="74">
        <v>2827</v>
      </c>
      <c r="G21" s="74">
        <v>3436</v>
      </c>
      <c r="H21" s="74">
        <v>3624</v>
      </c>
      <c r="I21" s="74">
        <v>2908</v>
      </c>
      <c r="J21" s="74">
        <v>3979</v>
      </c>
      <c r="K21" s="74">
        <v>4701</v>
      </c>
      <c r="L21" s="74">
        <v>5753</v>
      </c>
      <c r="M21" s="74">
        <v>6642</v>
      </c>
      <c r="N21" s="74">
        <v>5173</v>
      </c>
      <c r="O21" s="47">
        <f t="shared" si="3"/>
        <v>48122</v>
      </c>
    </row>
    <row r="22" spans="1:15" ht="13.5" thickBot="1">
      <c r="A22" s="321"/>
      <c r="B22" s="281" t="s">
        <v>89</v>
      </c>
      <c r="C22" s="101">
        <v>201</v>
      </c>
      <c r="D22" s="101">
        <v>210</v>
      </c>
      <c r="E22" s="101">
        <v>291</v>
      </c>
      <c r="F22" s="101">
        <v>400</v>
      </c>
      <c r="G22" s="101">
        <v>243</v>
      </c>
      <c r="H22" s="101">
        <v>213</v>
      </c>
      <c r="I22" s="101">
        <v>167</v>
      </c>
      <c r="J22" s="101">
        <v>207</v>
      </c>
      <c r="K22" s="101">
        <v>245</v>
      </c>
      <c r="L22" s="101">
        <v>375</v>
      </c>
      <c r="M22" s="101">
        <v>219</v>
      </c>
      <c r="N22" s="101">
        <v>282</v>
      </c>
      <c r="O22" s="48">
        <f t="shared" si="3"/>
        <v>3053</v>
      </c>
    </row>
    <row r="23" spans="1:15" ht="13.5" thickBot="1">
      <c r="A23" s="321"/>
      <c r="B23" s="41" t="s">
        <v>115</v>
      </c>
      <c r="C23" s="49">
        <f>SUM(C16:C22)</f>
        <v>28811</v>
      </c>
      <c r="D23" s="49">
        <f aca="true" t="shared" si="4" ref="D23:L23">SUM(D16:D22)</f>
        <v>34904</v>
      </c>
      <c r="E23" s="49">
        <f t="shared" si="4"/>
        <v>36087</v>
      </c>
      <c r="F23" s="49">
        <f t="shared" si="4"/>
        <v>37224</v>
      </c>
      <c r="G23" s="49">
        <f t="shared" si="4"/>
        <v>44568</v>
      </c>
      <c r="H23" s="49">
        <f t="shared" si="4"/>
        <v>43063</v>
      </c>
      <c r="I23" s="49">
        <f t="shared" si="4"/>
        <v>32318</v>
      </c>
      <c r="J23" s="49">
        <f t="shared" si="4"/>
        <v>28851</v>
      </c>
      <c r="K23" s="49">
        <f t="shared" si="4"/>
        <v>36889</v>
      </c>
      <c r="L23" s="49">
        <f t="shared" si="4"/>
        <v>37456</v>
      </c>
      <c r="M23" s="49">
        <f>SUM(M16:M22)</f>
        <v>47495</v>
      </c>
      <c r="N23" s="49">
        <f>SUM(N16:N22)</f>
        <v>45100</v>
      </c>
      <c r="O23" s="49">
        <f>SUM(O16:O22)</f>
        <v>452766</v>
      </c>
    </row>
    <row r="24" spans="1:15" ht="13.5" customHeight="1" thickBot="1">
      <c r="A24" s="321"/>
      <c r="B24" s="333" t="s">
        <v>185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>
      <c r="A25" s="321"/>
      <c r="B25" s="278" t="s">
        <v>129</v>
      </c>
      <c r="C25" s="74">
        <v>38049</v>
      </c>
      <c r="D25" s="74">
        <v>72501</v>
      </c>
      <c r="E25" s="74">
        <v>67306</v>
      </c>
      <c r="F25" s="74">
        <v>53301</v>
      </c>
      <c r="G25" s="74">
        <v>40596</v>
      </c>
      <c r="H25" s="74">
        <v>33019</v>
      </c>
      <c r="I25" s="74">
        <v>5536</v>
      </c>
      <c r="J25" s="74">
        <v>4677</v>
      </c>
      <c r="K25" s="74">
        <v>4264</v>
      </c>
      <c r="L25" s="74">
        <v>2940</v>
      </c>
      <c r="M25" s="74">
        <v>4457</v>
      </c>
      <c r="N25" s="74">
        <v>4489</v>
      </c>
      <c r="O25" s="47">
        <f aca="true" t="shared" si="5" ref="O25:O31">SUM(C25:N25)</f>
        <v>331135</v>
      </c>
    </row>
    <row r="26" spans="1:15" ht="12.75">
      <c r="A26" s="321"/>
      <c r="B26" s="278" t="s">
        <v>133</v>
      </c>
      <c r="C26" s="74">
        <v>422</v>
      </c>
      <c r="D26" s="74">
        <v>325</v>
      </c>
      <c r="E26" s="74">
        <v>646</v>
      </c>
      <c r="F26" s="74">
        <v>271</v>
      </c>
      <c r="G26" s="74">
        <v>900</v>
      </c>
      <c r="H26" s="74">
        <v>1366</v>
      </c>
      <c r="I26" s="74">
        <v>190</v>
      </c>
      <c r="J26" s="74">
        <v>378</v>
      </c>
      <c r="K26" s="74">
        <v>949</v>
      </c>
      <c r="L26" s="74">
        <v>376</v>
      </c>
      <c r="M26" s="74">
        <v>133</v>
      </c>
      <c r="N26" s="74">
        <v>321</v>
      </c>
      <c r="O26" s="47">
        <f t="shared" si="5"/>
        <v>6277</v>
      </c>
    </row>
    <row r="27" spans="1:15" ht="12.75">
      <c r="A27" s="321"/>
      <c r="B27" s="278" t="s">
        <v>134</v>
      </c>
      <c r="C27" s="74">
        <v>1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47">
        <f t="shared" si="5"/>
        <v>2</v>
      </c>
    </row>
    <row r="28" spans="1:15" ht="12.75">
      <c r="A28" s="321"/>
      <c r="B28" s="278" t="s">
        <v>212</v>
      </c>
      <c r="C28" s="74">
        <v>72</v>
      </c>
      <c r="D28" s="74">
        <v>71</v>
      </c>
      <c r="E28" s="74">
        <v>38</v>
      </c>
      <c r="F28" s="74">
        <v>231</v>
      </c>
      <c r="G28" s="74">
        <v>28</v>
      </c>
      <c r="H28" s="74">
        <v>3</v>
      </c>
      <c r="I28" s="74">
        <v>0</v>
      </c>
      <c r="J28" s="74">
        <v>0</v>
      </c>
      <c r="K28" s="74">
        <v>8</v>
      </c>
      <c r="L28" s="74">
        <v>0</v>
      </c>
      <c r="M28" s="74">
        <v>3</v>
      </c>
      <c r="N28" s="74">
        <v>51</v>
      </c>
      <c r="O28" s="47">
        <f t="shared" si="5"/>
        <v>505</v>
      </c>
    </row>
    <row r="29" spans="1:15" ht="12.75">
      <c r="A29" s="321"/>
      <c r="B29" s="278" t="s">
        <v>131</v>
      </c>
      <c r="C29" s="74">
        <v>0</v>
      </c>
      <c r="D29" s="74">
        <v>0</v>
      </c>
      <c r="E29" s="74">
        <v>4</v>
      </c>
      <c r="F29" s="74">
        <v>0</v>
      </c>
      <c r="G29" s="74">
        <v>20</v>
      </c>
      <c r="H29" s="74">
        <v>2</v>
      </c>
      <c r="I29" s="74">
        <v>10</v>
      </c>
      <c r="J29" s="74">
        <v>2</v>
      </c>
      <c r="K29" s="74">
        <v>0</v>
      </c>
      <c r="L29" s="74">
        <v>13</v>
      </c>
      <c r="M29" s="74">
        <v>1</v>
      </c>
      <c r="N29" s="74">
        <v>19</v>
      </c>
      <c r="O29" s="47">
        <f t="shared" si="5"/>
        <v>71</v>
      </c>
    </row>
    <row r="30" spans="1:15" ht="12.75">
      <c r="A30" s="321"/>
      <c r="B30" s="278" t="s">
        <v>284</v>
      </c>
      <c r="C30" s="74">
        <v>94</v>
      </c>
      <c r="D30" s="74">
        <v>110</v>
      </c>
      <c r="E30" s="74">
        <v>114</v>
      </c>
      <c r="F30" s="74">
        <v>36</v>
      </c>
      <c r="G30" s="74">
        <v>87</v>
      </c>
      <c r="H30" s="74">
        <v>166</v>
      </c>
      <c r="I30" s="74">
        <v>150</v>
      </c>
      <c r="J30" s="74">
        <v>33</v>
      </c>
      <c r="K30" s="74">
        <v>85</v>
      </c>
      <c r="L30" s="74">
        <v>226</v>
      </c>
      <c r="M30" s="74">
        <v>174</v>
      </c>
      <c r="N30" s="74">
        <v>29</v>
      </c>
      <c r="O30" s="47">
        <f t="shared" si="5"/>
        <v>1304</v>
      </c>
    </row>
    <row r="31" spans="1:15" ht="13.5" thickBot="1">
      <c r="A31" s="321"/>
      <c r="B31" s="281" t="s">
        <v>89</v>
      </c>
      <c r="C31" s="101">
        <v>1661</v>
      </c>
      <c r="D31" s="101">
        <v>1660</v>
      </c>
      <c r="E31" s="101">
        <v>451</v>
      </c>
      <c r="F31" s="101">
        <v>1464</v>
      </c>
      <c r="G31" s="101">
        <v>1225</v>
      </c>
      <c r="H31" s="101">
        <v>1499</v>
      </c>
      <c r="I31" s="101">
        <v>1445</v>
      </c>
      <c r="J31" s="101">
        <v>1706</v>
      </c>
      <c r="K31" s="101">
        <v>1706</v>
      </c>
      <c r="L31" s="101">
        <v>1768</v>
      </c>
      <c r="M31" s="101">
        <v>432</v>
      </c>
      <c r="N31" s="101">
        <v>1641</v>
      </c>
      <c r="O31" s="48">
        <f t="shared" si="5"/>
        <v>16658</v>
      </c>
    </row>
    <row r="32" spans="1:15" ht="13.5" thickBot="1">
      <c r="A32" s="321"/>
      <c r="B32" s="41" t="s">
        <v>115</v>
      </c>
      <c r="C32" s="49">
        <f>SUM(C25:C31)</f>
        <v>40299</v>
      </c>
      <c r="D32" s="49">
        <f aca="true" t="shared" si="6" ref="D32:O32">SUM(D25:D31)</f>
        <v>74667</v>
      </c>
      <c r="E32" s="49">
        <f t="shared" si="6"/>
        <v>68559</v>
      </c>
      <c r="F32" s="49">
        <f t="shared" si="6"/>
        <v>55303</v>
      </c>
      <c r="G32" s="49">
        <f t="shared" si="6"/>
        <v>42856</v>
      </c>
      <c r="H32" s="49">
        <f t="shared" si="6"/>
        <v>36055</v>
      </c>
      <c r="I32" s="49">
        <f t="shared" si="6"/>
        <v>7332</v>
      </c>
      <c r="J32" s="49">
        <f t="shared" si="6"/>
        <v>6796</v>
      </c>
      <c r="K32" s="49">
        <f t="shared" si="6"/>
        <v>7012</v>
      </c>
      <c r="L32" s="49">
        <f t="shared" si="6"/>
        <v>5323</v>
      </c>
      <c r="M32" s="49">
        <f t="shared" si="6"/>
        <v>5200</v>
      </c>
      <c r="N32" s="49">
        <f t="shared" si="6"/>
        <v>6550</v>
      </c>
      <c r="O32" s="49">
        <f t="shared" si="6"/>
        <v>355952</v>
      </c>
    </row>
    <row r="33" spans="1:15" ht="13.5" customHeight="1" thickBot="1">
      <c r="A33" s="321"/>
      <c r="B33" s="333" t="s">
        <v>186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</row>
    <row r="34" spans="1:15" ht="12.75">
      <c r="A34" s="321"/>
      <c r="B34" s="278" t="s">
        <v>129</v>
      </c>
      <c r="C34" s="74">
        <v>14876</v>
      </c>
      <c r="D34" s="74">
        <v>16155</v>
      </c>
      <c r="E34" s="74">
        <v>18347</v>
      </c>
      <c r="F34" s="74">
        <v>16757</v>
      </c>
      <c r="G34" s="74">
        <v>17572</v>
      </c>
      <c r="H34" s="74">
        <v>21004</v>
      </c>
      <c r="I34" s="74">
        <v>15489</v>
      </c>
      <c r="J34" s="74">
        <v>16749</v>
      </c>
      <c r="K34" s="74">
        <v>18017</v>
      </c>
      <c r="L34" s="74">
        <v>22344</v>
      </c>
      <c r="M34" s="74">
        <v>20026</v>
      </c>
      <c r="N34" s="74">
        <v>14564</v>
      </c>
      <c r="O34" s="47">
        <f aca="true" t="shared" si="7" ref="O34:O40">SUM(C34:N34)</f>
        <v>211900</v>
      </c>
    </row>
    <row r="35" spans="1:15" ht="12.75">
      <c r="A35" s="321"/>
      <c r="B35" s="278" t="s">
        <v>133</v>
      </c>
      <c r="C35" s="74">
        <v>5411</v>
      </c>
      <c r="D35" s="74">
        <v>6436</v>
      </c>
      <c r="E35" s="74">
        <v>1388</v>
      </c>
      <c r="F35" s="74">
        <v>2180</v>
      </c>
      <c r="G35" s="74">
        <v>740</v>
      </c>
      <c r="H35" s="74">
        <v>3805</v>
      </c>
      <c r="I35" s="74">
        <v>1617</v>
      </c>
      <c r="J35" s="74">
        <v>2502</v>
      </c>
      <c r="K35" s="74">
        <v>2794</v>
      </c>
      <c r="L35" s="74">
        <v>3409</v>
      </c>
      <c r="M35" s="74">
        <v>2302</v>
      </c>
      <c r="N35" s="74">
        <v>3275</v>
      </c>
      <c r="O35" s="47">
        <f t="shared" si="7"/>
        <v>35859</v>
      </c>
    </row>
    <row r="36" spans="1:15" ht="12.75">
      <c r="A36" s="321"/>
      <c r="B36" s="278" t="s">
        <v>134</v>
      </c>
      <c r="C36" s="74">
        <v>47</v>
      </c>
      <c r="D36" s="74">
        <v>22</v>
      </c>
      <c r="E36" s="74">
        <v>17</v>
      </c>
      <c r="F36" s="74">
        <v>67</v>
      </c>
      <c r="G36" s="74">
        <v>79</v>
      </c>
      <c r="H36" s="74">
        <v>39</v>
      </c>
      <c r="I36" s="74">
        <v>44</v>
      </c>
      <c r="J36" s="74">
        <v>93</v>
      </c>
      <c r="K36" s="74">
        <v>47</v>
      </c>
      <c r="L36" s="74">
        <v>50</v>
      </c>
      <c r="M36" s="74">
        <v>77</v>
      </c>
      <c r="N36" s="74">
        <v>34</v>
      </c>
      <c r="O36" s="47">
        <f t="shared" si="7"/>
        <v>616</v>
      </c>
    </row>
    <row r="37" spans="1:15" ht="12.75">
      <c r="A37" s="321"/>
      <c r="B37" s="278" t="s">
        <v>212</v>
      </c>
      <c r="C37" s="74">
        <v>2578</v>
      </c>
      <c r="D37" s="74">
        <v>29</v>
      </c>
      <c r="E37" s="74">
        <v>2586</v>
      </c>
      <c r="F37" s="74">
        <v>1085</v>
      </c>
      <c r="G37" s="74">
        <v>8473</v>
      </c>
      <c r="H37" s="74">
        <v>9262</v>
      </c>
      <c r="I37" s="74">
        <v>2223</v>
      </c>
      <c r="J37" s="74">
        <v>23</v>
      </c>
      <c r="K37" s="74">
        <v>1411</v>
      </c>
      <c r="L37" s="74">
        <v>2056</v>
      </c>
      <c r="M37" s="74">
        <v>1224</v>
      </c>
      <c r="N37" s="74">
        <v>151</v>
      </c>
      <c r="O37" s="47">
        <f t="shared" si="7"/>
        <v>31101</v>
      </c>
    </row>
    <row r="38" spans="1:15" ht="12.75">
      <c r="A38" s="321"/>
      <c r="B38" s="278" t="s">
        <v>131</v>
      </c>
      <c r="C38" s="74">
        <v>102</v>
      </c>
      <c r="D38" s="74">
        <v>99</v>
      </c>
      <c r="E38" s="74">
        <v>21888</v>
      </c>
      <c r="F38" s="74">
        <v>118</v>
      </c>
      <c r="G38" s="74">
        <v>285</v>
      </c>
      <c r="H38" s="74">
        <v>174</v>
      </c>
      <c r="I38" s="74">
        <v>168</v>
      </c>
      <c r="J38" s="74">
        <v>5296</v>
      </c>
      <c r="K38" s="74">
        <v>158</v>
      </c>
      <c r="L38" s="74">
        <v>298</v>
      </c>
      <c r="M38" s="74">
        <v>180</v>
      </c>
      <c r="N38" s="74">
        <v>282</v>
      </c>
      <c r="O38" s="47">
        <f t="shared" si="7"/>
        <v>29048</v>
      </c>
    </row>
    <row r="39" spans="1:15" ht="12.75">
      <c r="A39" s="321"/>
      <c r="B39" s="278" t="s">
        <v>284</v>
      </c>
      <c r="C39" s="74">
        <v>1264</v>
      </c>
      <c r="D39" s="74">
        <v>1448</v>
      </c>
      <c r="E39" s="74">
        <v>1960</v>
      </c>
      <c r="F39" s="74">
        <v>1274</v>
      </c>
      <c r="G39" s="74">
        <v>1737</v>
      </c>
      <c r="H39" s="74">
        <v>2079</v>
      </c>
      <c r="I39" s="74">
        <v>1594</v>
      </c>
      <c r="J39" s="74">
        <v>989</v>
      </c>
      <c r="K39" s="74">
        <v>1507</v>
      </c>
      <c r="L39" s="74">
        <v>2297</v>
      </c>
      <c r="M39" s="74">
        <v>1542</v>
      </c>
      <c r="N39" s="74">
        <v>1473</v>
      </c>
      <c r="O39" s="47">
        <f t="shared" si="7"/>
        <v>19164</v>
      </c>
    </row>
    <row r="40" spans="1:15" ht="13.5" thickBot="1">
      <c r="A40" s="321"/>
      <c r="B40" s="281" t="s">
        <v>89</v>
      </c>
      <c r="C40" s="101">
        <v>229</v>
      </c>
      <c r="D40" s="101">
        <v>177</v>
      </c>
      <c r="E40" s="101">
        <v>59</v>
      </c>
      <c r="F40" s="101">
        <v>192</v>
      </c>
      <c r="G40" s="101">
        <v>61</v>
      </c>
      <c r="H40" s="101">
        <v>171</v>
      </c>
      <c r="I40" s="101">
        <v>14</v>
      </c>
      <c r="J40" s="101">
        <v>11</v>
      </c>
      <c r="K40" s="101">
        <v>40</v>
      </c>
      <c r="L40" s="101">
        <v>161</v>
      </c>
      <c r="M40" s="101">
        <v>147</v>
      </c>
      <c r="N40" s="101">
        <v>80</v>
      </c>
      <c r="O40" s="48">
        <f t="shared" si="7"/>
        <v>1342</v>
      </c>
    </row>
    <row r="41" spans="1:15" s="5" customFormat="1" ht="11.25" thickBot="1">
      <c r="A41" s="321"/>
      <c r="B41" s="41" t="s">
        <v>115</v>
      </c>
      <c r="C41" s="49">
        <f>SUM(C34:C40)</f>
        <v>24507</v>
      </c>
      <c r="D41" s="49">
        <f aca="true" t="shared" si="8" ref="D41:O41">SUM(D34:D40)</f>
        <v>24366</v>
      </c>
      <c r="E41" s="49">
        <f t="shared" si="8"/>
        <v>46245</v>
      </c>
      <c r="F41" s="49">
        <f t="shared" si="8"/>
        <v>21673</v>
      </c>
      <c r="G41" s="49">
        <f t="shared" si="8"/>
        <v>28947</v>
      </c>
      <c r="H41" s="49">
        <f t="shared" si="8"/>
        <v>36534</v>
      </c>
      <c r="I41" s="49">
        <f t="shared" si="8"/>
        <v>21149</v>
      </c>
      <c r="J41" s="49">
        <f t="shared" si="8"/>
        <v>25663</v>
      </c>
      <c r="K41" s="49">
        <f t="shared" si="8"/>
        <v>23974</v>
      </c>
      <c r="L41" s="49">
        <f t="shared" si="8"/>
        <v>30615</v>
      </c>
      <c r="M41" s="49">
        <f t="shared" si="8"/>
        <v>25498</v>
      </c>
      <c r="N41" s="49">
        <f t="shared" si="8"/>
        <v>19859</v>
      </c>
      <c r="O41" s="49">
        <f t="shared" si="8"/>
        <v>329030</v>
      </c>
    </row>
    <row r="42" spans="1:15" s="5" customFormat="1" ht="12" customHeight="1" thickBot="1">
      <c r="A42" s="321"/>
      <c r="B42" s="333" t="s">
        <v>285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</row>
    <row r="43" spans="1:15" s="5" customFormat="1" ht="11.25">
      <c r="A43" s="321"/>
      <c r="B43" s="278" t="s">
        <v>129</v>
      </c>
      <c r="C43" s="74">
        <v>4705</v>
      </c>
      <c r="D43" s="74">
        <v>4651</v>
      </c>
      <c r="E43" s="74">
        <v>5273</v>
      </c>
      <c r="F43" s="74">
        <v>6340</v>
      </c>
      <c r="G43" s="74">
        <v>7724</v>
      </c>
      <c r="H43" s="74">
        <v>6470</v>
      </c>
      <c r="I43" s="74">
        <v>5221</v>
      </c>
      <c r="J43" s="74">
        <v>5467</v>
      </c>
      <c r="K43" s="74">
        <v>4460</v>
      </c>
      <c r="L43" s="74">
        <v>6398</v>
      </c>
      <c r="M43" s="74">
        <v>6697</v>
      </c>
      <c r="N43" s="74">
        <v>6310</v>
      </c>
      <c r="O43" s="47">
        <f aca="true" t="shared" si="9" ref="O43:O49">SUM(C43:N43)</f>
        <v>69716</v>
      </c>
    </row>
    <row r="44" spans="1:15" s="5" customFormat="1" ht="11.25">
      <c r="A44" s="321"/>
      <c r="B44" s="278" t="s">
        <v>133</v>
      </c>
      <c r="C44" s="74">
        <v>1332</v>
      </c>
      <c r="D44" s="74">
        <v>1688</v>
      </c>
      <c r="E44" s="74">
        <v>1754</v>
      </c>
      <c r="F44" s="74">
        <v>1783</v>
      </c>
      <c r="G44" s="74">
        <v>1659</v>
      </c>
      <c r="H44" s="74">
        <v>1469</v>
      </c>
      <c r="I44" s="74">
        <v>2324</v>
      </c>
      <c r="J44" s="74">
        <v>1563</v>
      </c>
      <c r="K44" s="74">
        <v>1079</v>
      </c>
      <c r="L44" s="74">
        <v>1170</v>
      </c>
      <c r="M44" s="74">
        <v>1395</v>
      </c>
      <c r="N44" s="74">
        <v>1035</v>
      </c>
      <c r="O44" s="47">
        <f t="shared" si="9"/>
        <v>18251</v>
      </c>
    </row>
    <row r="45" spans="1:15" s="5" customFormat="1" ht="11.25">
      <c r="A45" s="321"/>
      <c r="B45" s="278" t="s">
        <v>134</v>
      </c>
      <c r="C45" s="74">
        <v>0</v>
      </c>
      <c r="D45" s="74">
        <v>0</v>
      </c>
      <c r="E45" s="74">
        <v>127</v>
      </c>
      <c r="F45" s="74">
        <v>2</v>
      </c>
      <c r="G45" s="74">
        <v>9</v>
      </c>
      <c r="H45" s="74">
        <v>1</v>
      </c>
      <c r="I45" s="74">
        <v>21</v>
      </c>
      <c r="J45" s="74">
        <v>25</v>
      </c>
      <c r="K45" s="74">
        <v>100</v>
      </c>
      <c r="L45" s="74">
        <v>108</v>
      </c>
      <c r="M45" s="74">
        <v>12</v>
      </c>
      <c r="N45" s="74">
        <v>4</v>
      </c>
      <c r="O45" s="47">
        <f t="shared" si="9"/>
        <v>409</v>
      </c>
    </row>
    <row r="46" spans="1:15" s="5" customFormat="1" ht="11.25">
      <c r="A46" s="321"/>
      <c r="B46" s="278" t="s">
        <v>212</v>
      </c>
      <c r="C46" s="74">
        <v>429</v>
      </c>
      <c r="D46" s="74">
        <v>424</v>
      </c>
      <c r="E46" s="74">
        <v>311</v>
      </c>
      <c r="F46" s="74">
        <v>751</v>
      </c>
      <c r="G46" s="74">
        <v>334</v>
      </c>
      <c r="H46" s="74">
        <v>586</v>
      </c>
      <c r="I46" s="74">
        <v>509</v>
      </c>
      <c r="J46" s="74">
        <v>640</v>
      </c>
      <c r="K46" s="74">
        <v>403</v>
      </c>
      <c r="L46" s="74">
        <v>1088</v>
      </c>
      <c r="M46" s="74">
        <v>393</v>
      </c>
      <c r="N46" s="74">
        <v>470</v>
      </c>
      <c r="O46" s="47">
        <f t="shared" si="9"/>
        <v>6338</v>
      </c>
    </row>
    <row r="47" spans="1:15" s="5" customFormat="1" ht="11.25">
      <c r="A47" s="321"/>
      <c r="B47" s="278" t="s">
        <v>131</v>
      </c>
      <c r="C47" s="74">
        <v>774</v>
      </c>
      <c r="D47" s="74">
        <v>672</v>
      </c>
      <c r="E47" s="74">
        <v>869</v>
      </c>
      <c r="F47" s="74">
        <v>1004</v>
      </c>
      <c r="G47" s="74">
        <v>1497</v>
      </c>
      <c r="H47" s="74">
        <v>1507</v>
      </c>
      <c r="I47" s="74">
        <v>938</v>
      </c>
      <c r="J47" s="74">
        <v>1651</v>
      </c>
      <c r="K47" s="74">
        <v>1043</v>
      </c>
      <c r="L47" s="74">
        <v>1254</v>
      </c>
      <c r="M47" s="74">
        <v>1822</v>
      </c>
      <c r="N47" s="74">
        <v>1108</v>
      </c>
      <c r="O47" s="47">
        <f t="shared" si="9"/>
        <v>14139</v>
      </c>
    </row>
    <row r="48" spans="1:15" s="5" customFormat="1" ht="11.25">
      <c r="A48" s="321"/>
      <c r="B48" s="278" t="s">
        <v>284</v>
      </c>
      <c r="C48" s="74">
        <v>2654</v>
      </c>
      <c r="D48" s="74">
        <v>2626</v>
      </c>
      <c r="E48" s="74">
        <v>3054</v>
      </c>
      <c r="F48" s="74">
        <v>3029</v>
      </c>
      <c r="G48" s="74">
        <v>2691</v>
      </c>
      <c r="H48" s="74">
        <v>2947</v>
      </c>
      <c r="I48" s="74">
        <v>3460</v>
      </c>
      <c r="J48" s="74">
        <v>2345</v>
      </c>
      <c r="K48" s="74">
        <v>2934</v>
      </c>
      <c r="L48" s="74">
        <v>3097</v>
      </c>
      <c r="M48" s="74">
        <v>2665</v>
      </c>
      <c r="N48" s="74">
        <v>2454</v>
      </c>
      <c r="O48" s="47">
        <f t="shared" si="9"/>
        <v>33956</v>
      </c>
    </row>
    <row r="49" spans="1:15" s="5" customFormat="1" ht="12" thickBot="1">
      <c r="A49" s="321"/>
      <c r="B49" s="281" t="s">
        <v>89</v>
      </c>
      <c r="C49" s="101">
        <v>116</v>
      </c>
      <c r="D49" s="101">
        <v>133</v>
      </c>
      <c r="E49" s="101">
        <v>60</v>
      </c>
      <c r="F49" s="101">
        <v>81</v>
      </c>
      <c r="G49" s="101">
        <v>82</v>
      </c>
      <c r="H49" s="101">
        <v>78</v>
      </c>
      <c r="I49" s="101">
        <v>133</v>
      </c>
      <c r="J49" s="101">
        <v>159</v>
      </c>
      <c r="K49" s="101">
        <v>120</v>
      </c>
      <c r="L49" s="101">
        <v>189</v>
      </c>
      <c r="M49" s="101">
        <v>120</v>
      </c>
      <c r="N49" s="101">
        <v>91</v>
      </c>
      <c r="O49" s="48">
        <f t="shared" si="9"/>
        <v>1362</v>
      </c>
    </row>
    <row r="50" spans="1:15" s="5" customFormat="1" ht="11.25" thickBot="1">
      <c r="A50" s="321"/>
      <c r="B50" s="41" t="s">
        <v>115</v>
      </c>
      <c r="C50" s="49">
        <f aca="true" t="shared" si="10" ref="C50:O50">SUM(C43:C49)</f>
        <v>10010</v>
      </c>
      <c r="D50" s="49">
        <f t="shared" si="10"/>
        <v>10194</v>
      </c>
      <c r="E50" s="49">
        <f t="shared" si="10"/>
        <v>11448</v>
      </c>
      <c r="F50" s="49">
        <f t="shared" si="10"/>
        <v>12990</v>
      </c>
      <c r="G50" s="49">
        <f t="shared" si="10"/>
        <v>13996</v>
      </c>
      <c r="H50" s="49">
        <f t="shared" si="10"/>
        <v>13058</v>
      </c>
      <c r="I50" s="49">
        <f t="shared" si="10"/>
        <v>12606</v>
      </c>
      <c r="J50" s="49">
        <f t="shared" si="10"/>
        <v>11850</v>
      </c>
      <c r="K50" s="49">
        <f t="shared" si="10"/>
        <v>10139</v>
      </c>
      <c r="L50" s="49">
        <f t="shared" si="10"/>
        <v>13304</v>
      </c>
      <c r="M50" s="49">
        <f t="shared" si="10"/>
        <v>13104</v>
      </c>
      <c r="N50" s="49">
        <f t="shared" si="10"/>
        <v>11472</v>
      </c>
      <c r="O50" s="49">
        <f t="shared" si="10"/>
        <v>144171</v>
      </c>
    </row>
    <row r="51" spans="1:15" s="5" customFormat="1" ht="12" customHeight="1" thickBot="1">
      <c r="A51" s="321"/>
      <c r="B51" s="333" t="s">
        <v>188</v>
      </c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</row>
    <row r="52" spans="1:15" s="5" customFormat="1" ht="11.25">
      <c r="A52" s="321"/>
      <c r="B52" s="278" t="s">
        <v>129</v>
      </c>
      <c r="C52" s="74">
        <v>335</v>
      </c>
      <c r="D52" s="74">
        <v>455</v>
      </c>
      <c r="E52" s="74">
        <v>488</v>
      </c>
      <c r="F52" s="74">
        <v>325</v>
      </c>
      <c r="G52" s="74">
        <v>257</v>
      </c>
      <c r="H52" s="74">
        <v>476</v>
      </c>
      <c r="I52" s="74">
        <v>435</v>
      </c>
      <c r="J52" s="74">
        <v>296</v>
      </c>
      <c r="K52" s="74">
        <v>474</v>
      </c>
      <c r="L52" s="74">
        <v>502</v>
      </c>
      <c r="M52" s="74">
        <v>418</v>
      </c>
      <c r="N52" s="74">
        <v>253</v>
      </c>
      <c r="O52" s="47">
        <f aca="true" t="shared" si="11" ref="O52:O58">SUM(C52:N52)</f>
        <v>4714</v>
      </c>
    </row>
    <row r="53" spans="1:15" s="5" customFormat="1" ht="11.25">
      <c r="A53" s="321"/>
      <c r="B53" s="278" t="s">
        <v>133</v>
      </c>
      <c r="C53" s="74">
        <v>370</v>
      </c>
      <c r="D53" s="74">
        <v>272</v>
      </c>
      <c r="E53" s="74">
        <v>834</v>
      </c>
      <c r="F53" s="74">
        <v>496</v>
      </c>
      <c r="G53" s="74">
        <v>243</v>
      </c>
      <c r="H53" s="74">
        <v>381</v>
      </c>
      <c r="I53" s="74">
        <v>617</v>
      </c>
      <c r="J53" s="74">
        <v>388</v>
      </c>
      <c r="K53" s="74">
        <v>732</v>
      </c>
      <c r="L53" s="74">
        <v>408</v>
      </c>
      <c r="M53" s="74">
        <v>194</v>
      </c>
      <c r="N53" s="74">
        <v>460</v>
      </c>
      <c r="O53" s="47">
        <f t="shared" si="11"/>
        <v>5395</v>
      </c>
    </row>
    <row r="54" spans="1:15" s="5" customFormat="1" ht="11.25">
      <c r="A54" s="321"/>
      <c r="B54" s="278" t="s">
        <v>134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47">
        <f t="shared" si="11"/>
        <v>0</v>
      </c>
    </row>
    <row r="55" spans="1:15" s="5" customFormat="1" ht="11.25">
      <c r="A55" s="321"/>
      <c r="B55" s="278" t="s">
        <v>212</v>
      </c>
      <c r="C55" s="74">
        <v>741</v>
      </c>
      <c r="D55" s="74">
        <v>1228</v>
      </c>
      <c r="E55" s="74">
        <v>318</v>
      </c>
      <c r="F55" s="74">
        <v>772</v>
      </c>
      <c r="G55" s="74">
        <v>533</v>
      </c>
      <c r="H55" s="74">
        <v>466</v>
      </c>
      <c r="I55" s="74">
        <v>944</v>
      </c>
      <c r="J55" s="74">
        <v>482</v>
      </c>
      <c r="K55" s="74">
        <v>947</v>
      </c>
      <c r="L55" s="74">
        <v>487</v>
      </c>
      <c r="M55" s="74">
        <v>954</v>
      </c>
      <c r="N55" s="74">
        <v>647</v>
      </c>
      <c r="O55" s="47">
        <f t="shared" si="11"/>
        <v>8519</v>
      </c>
    </row>
    <row r="56" spans="1:15" s="5" customFormat="1" ht="11.25">
      <c r="A56" s="321"/>
      <c r="B56" s="278" t="s">
        <v>131</v>
      </c>
      <c r="C56" s="74">
        <v>24</v>
      </c>
      <c r="D56" s="74">
        <v>35</v>
      </c>
      <c r="E56" s="74">
        <v>15</v>
      </c>
      <c r="F56" s="74">
        <v>21</v>
      </c>
      <c r="G56" s="74">
        <v>27</v>
      </c>
      <c r="H56" s="74">
        <v>18</v>
      </c>
      <c r="I56" s="74">
        <v>11</v>
      </c>
      <c r="J56" s="74">
        <v>39</v>
      </c>
      <c r="K56" s="74">
        <v>8</v>
      </c>
      <c r="L56" s="74">
        <v>16</v>
      </c>
      <c r="M56" s="74">
        <v>40</v>
      </c>
      <c r="N56" s="74">
        <v>0</v>
      </c>
      <c r="O56" s="47">
        <f t="shared" si="11"/>
        <v>254</v>
      </c>
    </row>
    <row r="57" spans="1:15" s="5" customFormat="1" ht="11.25">
      <c r="A57" s="321"/>
      <c r="B57" s="278" t="s">
        <v>284</v>
      </c>
      <c r="C57" s="74">
        <v>12</v>
      </c>
      <c r="D57" s="74">
        <v>22</v>
      </c>
      <c r="E57" s="74">
        <v>10</v>
      </c>
      <c r="F57" s="74">
        <v>40</v>
      </c>
      <c r="G57" s="74">
        <v>8</v>
      </c>
      <c r="H57" s="74">
        <v>11</v>
      </c>
      <c r="I57" s="74">
        <v>111</v>
      </c>
      <c r="J57" s="74">
        <v>52</v>
      </c>
      <c r="K57" s="74">
        <v>32</v>
      </c>
      <c r="L57" s="74">
        <v>31</v>
      </c>
      <c r="M57" s="74">
        <v>37</v>
      </c>
      <c r="N57" s="74">
        <v>13</v>
      </c>
      <c r="O57" s="47">
        <f t="shared" si="11"/>
        <v>379</v>
      </c>
    </row>
    <row r="58" spans="1:15" s="5" customFormat="1" ht="12" thickBot="1">
      <c r="A58" s="321"/>
      <c r="B58" s="281" t="s">
        <v>89</v>
      </c>
      <c r="C58" s="101">
        <v>3</v>
      </c>
      <c r="D58" s="101">
        <v>0</v>
      </c>
      <c r="E58" s="101">
        <v>0</v>
      </c>
      <c r="F58" s="101">
        <v>1</v>
      </c>
      <c r="G58" s="101">
        <v>0</v>
      </c>
      <c r="H58" s="101">
        <v>0</v>
      </c>
      <c r="I58" s="101">
        <v>0</v>
      </c>
      <c r="J58" s="101">
        <v>21</v>
      </c>
      <c r="K58" s="101">
        <v>0</v>
      </c>
      <c r="L58" s="101">
        <v>1</v>
      </c>
      <c r="M58" s="101">
        <v>0</v>
      </c>
      <c r="N58" s="101">
        <v>0</v>
      </c>
      <c r="O58" s="48">
        <f t="shared" si="11"/>
        <v>26</v>
      </c>
    </row>
    <row r="59" spans="1:15" s="5" customFormat="1" ht="11.25" thickBot="1">
      <c r="A59" s="321"/>
      <c r="B59" s="41" t="s">
        <v>115</v>
      </c>
      <c r="C59" s="49">
        <f aca="true" t="shared" si="12" ref="C59:O59">SUM(C52:C58)</f>
        <v>1485</v>
      </c>
      <c r="D59" s="49">
        <f t="shared" si="12"/>
        <v>2012</v>
      </c>
      <c r="E59" s="49">
        <f t="shared" si="12"/>
        <v>1665</v>
      </c>
      <c r="F59" s="49">
        <f t="shared" si="12"/>
        <v>1655</v>
      </c>
      <c r="G59" s="49">
        <f t="shared" si="12"/>
        <v>1068</v>
      </c>
      <c r="H59" s="49">
        <f t="shared" si="12"/>
        <v>1352</v>
      </c>
      <c r="I59" s="49">
        <f t="shared" si="12"/>
        <v>2118</v>
      </c>
      <c r="J59" s="49">
        <f t="shared" si="12"/>
        <v>1278</v>
      </c>
      <c r="K59" s="49">
        <f t="shared" si="12"/>
        <v>2193</v>
      </c>
      <c r="L59" s="49">
        <f t="shared" si="12"/>
        <v>1445</v>
      </c>
      <c r="M59" s="49">
        <f t="shared" si="12"/>
        <v>1643</v>
      </c>
      <c r="N59" s="49">
        <f t="shared" si="12"/>
        <v>1373</v>
      </c>
      <c r="O59" s="49">
        <f t="shared" si="12"/>
        <v>19287</v>
      </c>
    </row>
    <row r="60" spans="1:15" s="5" customFormat="1" ht="12" customHeight="1" thickBot="1">
      <c r="A60" s="321"/>
      <c r="B60" s="333" t="s">
        <v>189</v>
      </c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</row>
    <row r="61" spans="1:15" s="5" customFormat="1" ht="11.25">
      <c r="A61" s="321"/>
      <c r="B61" s="278" t="s">
        <v>129</v>
      </c>
      <c r="C61" s="74">
        <v>1001</v>
      </c>
      <c r="D61" s="74">
        <v>1062</v>
      </c>
      <c r="E61" s="74">
        <v>1124</v>
      </c>
      <c r="F61" s="74">
        <v>1756</v>
      </c>
      <c r="G61" s="74">
        <v>1439</v>
      </c>
      <c r="H61" s="74">
        <v>582</v>
      </c>
      <c r="I61" s="74">
        <v>821</v>
      </c>
      <c r="J61" s="74">
        <v>1034</v>
      </c>
      <c r="K61" s="74">
        <v>3216</v>
      </c>
      <c r="L61" s="74">
        <v>1412</v>
      </c>
      <c r="M61" s="74">
        <v>1677</v>
      </c>
      <c r="N61" s="74">
        <v>1231</v>
      </c>
      <c r="O61" s="47">
        <f aca="true" t="shared" si="13" ref="O61:O67">SUM(C61:N61)</f>
        <v>16355</v>
      </c>
    </row>
    <row r="62" spans="1:15" s="5" customFormat="1" ht="11.25">
      <c r="A62" s="321"/>
      <c r="B62" s="278" t="s">
        <v>133</v>
      </c>
      <c r="C62" s="74">
        <v>4</v>
      </c>
      <c r="D62" s="74">
        <v>16</v>
      </c>
      <c r="E62" s="74">
        <v>57</v>
      </c>
      <c r="F62" s="74">
        <v>34</v>
      </c>
      <c r="G62" s="74">
        <v>56</v>
      </c>
      <c r="H62" s="74">
        <v>43</v>
      </c>
      <c r="I62" s="74">
        <v>36</v>
      </c>
      <c r="J62" s="74">
        <v>13</v>
      </c>
      <c r="K62" s="74">
        <v>27</v>
      </c>
      <c r="L62" s="74">
        <v>21</v>
      </c>
      <c r="M62" s="74">
        <v>6</v>
      </c>
      <c r="N62" s="74">
        <v>82</v>
      </c>
      <c r="O62" s="47">
        <f t="shared" si="13"/>
        <v>395</v>
      </c>
    </row>
    <row r="63" spans="1:15" s="5" customFormat="1" ht="11.25">
      <c r="A63" s="321"/>
      <c r="B63" s="278" t="s">
        <v>134</v>
      </c>
      <c r="C63" s="74">
        <v>0</v>
      </c>
      <c r="D63" s="74">
        <v>0</v>
      </c>
      <c r="E63" s="74">
        <v>3</v>
      </c>
      <c r="F63" s="74">
        <v>0</v>
      </c>
      <c r="G63" s="74">
        <v>2</v>
      </c>
      <c r="H63" s="74">
        <v>5</v>
      </c>
      <c r="I63" s="74">
        <v>1</v>
      </c>
      <c r="J63" s="74">
        <v>0</v>
      </c>
      <c r="K63" s="74">
        <v>0</v>
      </c>
      <c r="L63" s="74">
        <v>0</v>
      </c>
      <c r="M63" s="74">
        <v>3</v>
      </c>
      <c r="N63" s="74">
        <v>8</v>
      </c>
      <c r="O63" s="47">
        <f t="shared" si="13"/>
        <v>22</v>
      </c>
    </row>
    <row r="64" spans="1:15" s="5" customFormat="1" ht="11.25">
      <c r="A64" s="321"/>
      <c r="B64" s="278" t="s">
        <v>212</v>
      </c>
      <c r="C64" s="74">
        <v>1</v>
      </c>
      <c r="D64" s="74">
        <v>4</v>
      </c>
      <c r="E64" s="74">
        <v>104</v>
      </c>
      <c r="F64" s="74">
        <v>162</v>
      </c>
      <c r="G64" s="74">
        <v>12</v>
      </c>
      <c r="H64" s="74">
        <v>19</v>
      </c>
      <c r="I64" s="74"/>
      <c r="J64" s="74">
        <v>6</v>
      </c>
      <c r="K64" s="74">
        <v>0</v>
      </c>
      <c r="L64" s="74">
        <v>91</v>
      </c>
      <c r="M64" s="74">
        <v>3</v>
      </c>
      <c r="N64" s="74">
        <v>4</v>
      </c>
      <c r="O64" s="47">
        <f t="shared" si="13"/>
        <v>406</v>
      </c>
    </row>
    <row r="65" spans="1:15" s="5" customFormat="1" ht="11.25">
      <c r="A65" s="321"/>
      <c r="B65" s="278" t="s">
        <v>131</v>
      </c>
      <c r="C65" s="74">
        <v>1</v>
      </c>
      <c r="D65" s="74">
        <v>4</v>
      </c>
      <c r="E65" s="74">
        <v>12</v>
      </c>
      <c r="F65" s="74">
        <v>2</v>
      </c>
      <c r="G65" s="74">
        <v>12</v>
      </c>
      <c r="H65" s="74">
        <v>1</v>
      </c>
      <c r="I65" s="74">
        <v>0</v>
      </c>
      <c r="J65" s="74">
        <v>7</v>
      </c>
      <c r="K65" s="74">
        <v>2</v>
      </c>
      <c r="L65" s="74">
        <v>2</v>
      </c>
      <c r="M65" s="74">
        <v>4</v>
      </c>
      <c r="N65" s="74">
        <v>8</v>
      </c>
      <c r="O65" s="47">
        <f t="shared" si="13"/>
        <v>55</v>
      </c>
    </row>
    <row r="66" spans="1:15" s="5" customFormat="1" ht="11.25">
      <c r="A66" s="321"/>
      <c r="B66" s="278" t="s">
        <v>284</v>
      </c>
      <c r="C66" s="74">
        <v>266</v>
      </c>
      <c r="D66" s="74">
        <v>221</v>
      </c>
      <c r="E66" s="74">
        <v>406</v>
      </c>
      <c r="F66" s="74">
        <v>344</v>
      </c>
      <c r="G66" s="74">
        <v>229</v>
      </c>
      <c r="H66" s="74">
        <v>385</v>
      </c>
      <c r="I66" s="74">
        <v>299</v>
      </c>
      <c r="J66" s="74">
        <v>229</v>
      </c>
      <c r="K66" s="74">
        <v>280</v>
      </c>
      <c r="L66" s="74">
        <v>242</v>
      </c>
      <c r="M66" s="74">
        <v>291</v>
      </c>
      <c r="N66" s="74">
        <v>156</v>
      </c>
      <c r="O66" s="47">
        <f t="shared" si="13"/>
        <v>3348</v>
      </c>
    </row>
    <row r="67" spans="1:15" s="5" customFormat="1" ht="12" thickBot="1">
      <c r="A67" s="321"/>
      <c r="B67" s="281" t="s">
        <v>89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1</v>
      </c>
      <c r="J67" s="101">
        <v>0</v>
      </c>
      <c r="K67" s="101">
        <v>0</v>
      </c>
      <c r="L67" s="101">
        <v>2</v>
      </c>
      <c r="M67" s="101">
        <v>0</v>
      </c>
      <c r="N67" s="101">
        <v>0</v>
      </c>
      <c r="O67" s="48">
        <f t="shared" si="13"/>
        <v>3</v>
      </c>
    </row>
    <row r="68" spans="1:15" s="5" customFormat="1" ht="11.25" thickBot="1">
      <c r="A68" s="321"/>
      <c r="B68" s="41" t="s">
        <v>115</v>
      </c>
      <c r="C68" s="49">
        <f aca="true" t="shared" si="14" ref="C68:O68">SUM(C61:C67)</f>
        <v>1273</v>
      </c>
      <c r="D68" s="49">
        <f t="shared" si="14"/>
        <v>1307</v>
      </c>
      <c r="E68" s="49">
        <f t="shared" si="14"/>
        <v>1706</v>
      </c>
      <c r="F68" s="49">
        <f t="shared" si="14"/>
        <v>2298</v>
      </c>
      <c r="G68" s="49">
        <f t="shared" si="14"/>
        <v>1750</v>
      </c>
      <c r="H68" s="49">
        <f t="shared" si="14"/>
        <v>1035</v>
      </c>
      <c r="I68" s="49">
        <f t="shared" si="14"/>
        <v>1158</v>
      </c>
      <c r="J68" s="49">
        <f t="shared" si="14"/>
        <v>1289</v>
      </c>
      <c r="K68" s="49">
        <f t="shared" si="14"/>
        <v>3525</v>
      </c>
      <c r="L68" s="49">
        <f t="shared" si="14"/>
        <v>1770</v>
      </c>
      <c r="M68" s="49">
        <f t="shared" si="14"/>
        <v>1984</v>
      </c>
      <c r="N68" s="49">
        <f t="shared" si="14"/>
        <v>1489</v>
      </c>
      <c r="O68" s="49">
        <f t="shared" si="14"/>
        <v>20584</v>
      </c>
    </row>
    <row r="69" spans="1:15" s="5" customFormat="1" ht="12" customHeight="1" thickBot="1">
      <c r="A69" s="321"/>
      <c r="B69" s="333" t="s">
        <v>190</v>
      </c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</row>
    <row r="70" spans="1:15" s="5" customFormat="1" ht="11.25">
      <c r="A70" s="321"/>
      <c r="B70" s="278" t="s">
        <v>129</v>
      </c>
      <c r="C70" s="74">
        <v>7348</v>
      </c>
      <c r="D70" s="74">
        <v>8011</v>
      </c>
      <c r="E70" s="74">
        <v>8559</v>
      </c>
      <c r="F70" s="74">
        <v>11086</v>
      </c>
      <c r="G70" s="74">
        <v>11006</v>
      </c>
      <c r="H70" s="74">
        <v>13525</v>
      </c>
      <c r="I70" s="74">
        <v>11869</v>
      </c>
      <c r="J70" s="74">
        <v>11077</v>
      </c>
      <c r="K70" s="74">
        <v>14525</v>
      </c>
      <c r="L70" s="74">
        <v>11403</v>
      </c>
      <c r="M70" s="74">
        <v>10061</v>
      </c>
      <c r="N70" s="74">
        <v>11415</v>
      </c>
      <c r="O70" s="47">
        <f aca="true" t="shared" si="15" ref="O70:O76">SUM(C70:N70)</f>
        <v>129885</v>
      </c>
    </row>
    <row r="71" spans="1:15" s="5" customFormat="1" ht="11.25">
      <c r="A71" s="321"/>
      <c r="B71" s="278" t="s">
        <v>133</v>
      </c>
      <c r="C71" s="74">
        <v>1570</v>
      </c>
      <c r="D71" s="74">
        <v>1497</v>
      </c>
      <c r="E71" s="74">
        <v>1575</v>
      </c>
      <c r="F71" s="74">
        <v>1217</v>
      </c>
      <c r="G71" s="74">
        <v>1270</v>
      </c>
      <c r="H71" s="74">
        <v>1337</v>
      </c>
      <c r="I71" s="74">
        <v>834</v>
      </c>
      <c r="J71" s="74">
        <v>874</v>
      </c>
      <c r="K71" s="74">
        <v>1127</v>
      </c>
      <c r="L71" s="74">
        <v>1304</v>
      </c>
      <c r="M71" s="74">
        <v>1602</v>
      </c>
      <c r="N71" s="74">
        <v>1385</v>
      </c>
      <c r="O71" s="47">
        <f t="shared" si="15"/>
        <v>15592</v>
      </c>
    </row>
    <row r="72" spans="1:15" s="5" customFormat="1" ht="11.25">
      <c r="A72" s="321"/>
      <c r="B72" s="278" t="s">
        <v>134</v>
      </c>
      <c r="C72" s="74">
        <v>75</v>
      </c>
      <c r="D72" s="74">
        <v>62</v>
      </c>
      <c r="E72" s="74">
        <v>11</v>
      </c>
      <c r="F72" s="74">
        <v>6</v>
      </c>
      <c r="G72" s="74">
        <v>9</v>
      </c>
      <c r="H72" s="74">
        <v>1</v>
      </c>
      <c r="I72" s="74">
        <v>10</v>
      </c>
      <c r="J72" s="74">
        <v>18</v>
      </c>
      <c r="K72" s="74">
        <v>17</v>
      </c>
      <c r="L72" s="74">
        <v>16</v>
      </c>
      <c r="M72" s="74">
        <v>3</v>
      </c>
      <c r="N72" s="74">
        <v>114</v>
      </c>
      <c r="O72" s="47">
        <f t="shared" si="15"/>
        <v>342</v>
      </c>
    </row>
    <row r="73" spans="1:15" s="5" customFormat="1" ht="11.25">
      <c r="A73" s="321"/>
      <c r="B73" s="278" t="s">
        <v>212</v>
      </c>
      <c r="C73" s="74">
        <v>314</v>
      </c>
      <c r="D73" s="74">
        <v>281</v>
      </c>
      <c r="E73" s="74">
        <v>84</v>
      </c>
      <c r="F73" s="74">
        <v>615</v>
      </c>
      <c r="G73" s="74">
        <v>258</v>
      </c>
      <c r="H73" s="74">
        <v>489</v>
      </c>
      <c r="I73" s="74">
        <v>528</v>
      </c>
      <c r="J73" s="74">
        <v>213</v>
      </c>
      <c r="K73" s="74">
        <v>294</v>
      </c>
      <c r="L73" s="74">
        <v>423</v>
      </c>
      <c r="M73" s="74">
        <v>266</v>
      </c>
      <c r="N73" s="74">
        <v>371</v>
      </c>
      <c r="O73" s="47">
        <f t="shared" si="15"/>
        <v>4136</v>
      </c>
    </row>
    <row r="74" spans="1:15" s="5" customFormat="1" ht="11.25">
      <c r="A74" s="321"/>
      <c r="B74" s="278" t="s">
        <v>131</v>
      </c>
      <c r="C74" s="74">
        <v>32</v>
      </c>
      <c r="D74" s="74">
        <v>8</v>
      </c>
      <c r="E74" s="74">
        <v>33</v>
      </c>
      <c r="F74" s="74">
        <v>5</v>
      </c>
      <c r="G74" s="74">
        <v>56</v>
      </c>
      <c r="H74" s="74">
        <v>84</v>
      </c>
      <c r="I74" s="74">
        <v>43</v>
      </c>
      <c r="J74" s="74">
        <v>46</v>
      </c>
      <c r="K74" s="74">
        <v>68</v>
      </c>
      <c r="L74" s="74">
        <v>35</v>
      </c>
      <c r="M74" s="74">
        <v>78</v>
      </c>
      <c r="N74" s="74">
        <v>29</v>
      </c>
      <c r="O74" s="47">
        <f t="shared" si="15"/>
        <v>517</v>
      </c>
    </row>
    <row r="75" spans="1:15" s="5" customFormat="1" ht="11.25">
      <c r="A75" s="321"/>
      <c r="B75" s="278" t="s">
        <v>284</v>
      </c>
      <c r="C75" s="74">
        <v>1064</v>
      </c>
      <c r="D75" s="74">
        <v>1755</v>
      </c>
      <c r="E75" s="74">
        <v>2830</v>
      </c>
      <c r="F75" s="74">
        <v>1312</v>
      </c>
      <c r="G75" s="74">
        <v>1156</v>
      </c>
      <c r="H75" s="74">
        <v>2356</v>
      </c>
      <c r="I75" s="74">
        <v>1677</v>
      </c>
      <c r="J75" s="74">
        <v>1879</v>
      </c>
      <c r="K75" s="74">
        <v>2374</v>
      </c>
      <c r="L75" s="74">
        <v>1907</v>
      </c>
      <c r="M75" s="74">
        <v>1635</v>
      </c>
      <c r="N75" s="74">
        <v>2008</v>
      </c>
      <c r="O75" s="47">
        <f t="shared" si="15"/>
        <v>21953</v>
      </c>
    </row>
    <row r="76" spans="1:15" s="5" customFormat="1" ht="12" thickBot="1">
      <c r="A76" s="321"/>
      <c r="B76" s="281" t="s">
        <v>89</v>
      </c>
      <c r="C76" s="101">
        <v>4</v>
      </c>
      <c r="D76" s="101">
        <v>33</v>
      </c>
      <c r="E76" s="101">
        <v>9</v>
      </c>
      <c r="F76" s="101">
        <v>29</v>
      </c>
      <c r="G76" s="101">
        <v>45</v>
      </c>
      <c r="H76" s="101">
        <v>23</v>
      </c>
      <c r="I76" s="101">
        <v>1468</v>
      </c>
      <c r="J76" s="101">
        <v>7</v>
      </c>
      <c r="K76" s="101">
        <v>148</v>
      </c>
      <c r="L76" s="101">
        <v>1021</v>
      </c>
      <c r="M76" s="101">
        <v>6</v>
      </c>
      <c r="N76" s="101">
        <v>14</v>
      </c>
      <c r="O76" s="48">
        <f t="shared" si="15"/>
        <v>2807</v>
      </c>
    </row>
    <row r="77" spans="1:15" s="5" customFormat="1" ht="11.25" thickBot="1">
      <c r="A77" s="321"/>
      <c r="B77" s="41" t="s">
        <v>115</v>
      </c>
      <c r="C77" s="49">
        <f aca="true" t="shared" si="16" ref="C77:O77">SUM(C70:C76)</f>
        <v>10407</v>
      </c>
      <c r="D77" s="49">
        <f t="shared" si="16"/>
        <v>11647</v>
      </c>
      <c r="E77" s="49">
        <f t="shared" si="16"/>
        <v>13101</v>
      </c>
      <c r="F77" s="49">
        <f t="shared" si="16"/>
        <v>14270</v>
      </c>
      <c r="G77" s="49">
        <f t="shared" si="16"/>
        <v>13800</v>
      </c>
      <c r="H77" s="49">
        <f t="shared" si="16"/>
        <v>17815</v>
      </c>
      <c r="I77" s="49">
        <f t="shared" si="16"/>
        <v>16429</v>
      </c>
      <c r="J77" s="49">
        <f t="shared" si="16"/>
        <v>14114</v>
      </c>
      <c r="K77" s="49">
        <f t="shared" si="16"/>
        <v>18553</v>
      </c>
      <c r="L77" s="49">
        <f t="shared" si="16"/>
        <v>16109</v>
      </c>
      <c r="M77" s="49">
        <f t="shared" si="16"/>
        <v>13651</v>
      </c>
      <c r="N77" s="49">
        <f t="shared" si="16"/>
        <v>15336</v>
      </c>
      <c r="O77" s="49">
        <f t="shared" si="16"/>
        <v>175232</v>
      </c>
    </row>
    <row r="78" spans="1:15" s="5" customFormat="1" ht="12" customHeight="1" thickBot="1">
      <c r="A78" s="321"/>
      <c r="B78" s="333" t="s">
        <v>191</v>
      </c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</row>
    <row r="79" spans="1:15" s="5" customFormat="1" ht="11.25">
      <c r="A79" s="321"/>
      <c r="B79" s="278" t="s">
        <v>129</v>
      </c>
      <c r="C79" s="74">
        <v>6600</v>
      </c>
      <c r="D79" s="74">
        <v>5371</v>
      </c>
      <c r="E79" s="74">
        <v>7225</v>
      </c>
      <c r="F79" s="74">
        <v>7805</v>
      </c>
      <c r="G79" s="74">
        <v>6837</v>
      </c>
      <c r="H79" s="74">
        <v>6604</v>
      </c>
      <c r="I79" s="74">
        <v>7482</v>
      </c>
      <c r="J79" s="74">
        <v>4572</v>
      </c>
      <c r="K79" s="74">
        <v>6412</v>
      </c>
      <c r="L79" s="74">
        <v>6124</v>
      </c>
      <c r="M79" s="74">
        <v>7150</v>
      </c>
      <c r="N79" s="74">
        <v>7271</v>
      </c>
      <c r="O79" s="47">
        <f aca="true" t="shared" si="17" ref="O79:O85">SUM(C79:N79)</f>
        <v>79453</v>
      </c>
    </row>
    <row r="80" spans="1:15" s="5" customFormat="1" ht="11.25">
      <c r="A80" s="321"/>
      <c r="B80" s="278" t="s">
        <v>133</v>
      </c>
      <c r="C80" s="74">
        <v>1711</v>
      </c>
      <c r="D80" s="74">
        <v>1270</v>
      </c>
      <c r="E80" s="74">
        <v>1540</v>
      </c>
      <c r="F80" s="74">
        <v>2873</v>
      </c>
      <c r="G80" s="74">
        <v>2445</v>
      </c>
      <c r="H80" s="74">
        <v>1784</v>
      </c>
      <c r="I80" s="74">
        <v>2349</v>
      </c>
      <c r="J80" s="74">
        <v>2392</v>
      </c>
      <c r="K80" s="74">
        <v>2018</v>
      </c>
      <c r="L80" s="74">
        <v>1848</v>
      </c>
      <c r="M80" s="74">
        <v>2255</v>
      </c>
      <c r="N80" s="74">
        <v>2174</v>
      </c>
      <c r="O80" s="47">
        <f t="shared" si="17"/>
        <v>24659</v>
      </c>
    </row>
    <row r="81" spans="1:15" s="5" customFormat="1" ht="11.25">
      <c r="A81" s="321"/>
      <c r="B81" s="278" t="s">
        <v>134</v>
      </c>
      <c r="C81" s="74">
        <v>30</v>
      </c>
      <c r="D81" s="74">
        <v>13</v>
      </c>
      <c r="E81" s="74">
        <v>15</v>
      </c>
      <c r="F81" s="74">
        <v>23</v>
      </c>
      <c r="G81" s="74">
        <v>51</v>
      </c>
      <c r="H81" s="74">
        <v>69</v>
      </c>
      <c r="I81" s="74">
        <v>36</v>
      </c>
      <c r="J81" s="74">
        <v>0</v>
      </c>
      <c r="K81" s="74">
        <v>5</v>
      </c>
      <c r="L81" s="74">
        <v>61</v>
      </c>
      <c r="M81" s="74">
        <v>30</v>
      </c>
      <c r="N81" s="74">
        <v>0</v>
      </c>
      <c r="O81" s="47">
        <f t="shared" si="17"/>
        <v>333</v>
      </c>
    </row>
    <row r="82" spans="1:15" s="5" customFormat="1" ht="11.25">
      <c r="A82" s="321"/>
      <c r="B82" s="278" t="s">
        <v>212</v>
      </c>
      <c r="C82" s="74">
        <v>153</v>
      </c>
      <c r="D82" s="74">
        <v>374</v>
      </c>
      <c r="E82" s="74">
        <v>265</v>
      </c>
      <c r="F82" s="74">
        <v>488</v>
      </c>
      <c r="G82" s="74">
        <v>654</v>
      </c>
      <c r="H82" s="74">
        <v>157</v>
      </c>
      <c r="I82" s="74">
        <v>288</v>
      </c>
      <c r="J82" s="74">
        <v>327</v>
      </c>
      <c r="K82" s="74">
        <v>404</v>
      </c>
      <c r="L82" s="74">
        <v>205</v>
      </c>
      <c r="M82" s="74">
        <v>478</v>
      </c>
      <c r="N82" s="74">
        <v>360</v>
      </c>
      <c r="O82" s="47">
        <f t="shared" si="17"/>
        <v>4153</v>
      </c>
    </row>
    <row r="83" spans="1:15" s="5" customFormat="1" ht="11.25">
      <c r="A83" s="321"/>
      <c r="B83" s="278" t="s">
        <v>131</v>
      </c>
      <c r="C83" s="74">
        <v>523</v>
      </c>
      <c r="D83" s="74">
        <v>201</v>
      </c>
      <c r="E83" s="74">
        <v>278</v>
      </c>
      <c r="F83" s="74">
        <v>190</v>
      </c>
      <c r="G83" s="74">
        <v>258</v>
      </c>
      <c r="H83" s="74">
        <v>165</v>
      </c>
      <c r="I83" s="74">
        <v>234</v>
      </c>
      <c r="J83" s="74">
        <v>290</v>
      </c>
      <c r="K83" s="74">
        <v>97</v>
      </c>
      <c r="L83" s="74">
        <v>214</v>
      </c>
      <c r="M83" s="74">
        <v>342</v>
      </c>
      <c r="N83" s="74">
        <v>91</v>
      </c>
      <c r="O83" s="47">
        <f t="shared" si="17"/>
        <v>2883</v>
      </c>
    </row>
    <row r="84" spans="1:15" s="5" customFormat="1" ht="11.25">
      <c r="A84" s="321"/>
      <c r="B84" s="278" t="s">
        <v>284</v>
      </c>
      <c r="C84" s="74">
        <v>532</v>
      </c>
      <c r="D84" s="74">
        <v>302</v>
      </c>
      <c r="E84" s="74">
        <v>578</v>
      </c>
      <c r="F84" s="74">
        <v>773</v>
      </c>
      <c r="G84" s="74">
        <v>963</v>
      </c>
      <c r="H84" s="74">
        <v>340</v>
      </c>
      <c r="I84" s="74">
        <v>733</v>
      </c>
      <c r="J84" s="74">
        <v>1835</v>
      </c>
      <c r="K84" s="74">
        <v>1037</v>
      </c>
      <c r="L84" s="74">
        <v>687</v>
      </c>
      <c r="M84" s="74">
        <v>644</v>
      </c>
      <c r="N84" s="74">
        <v>472</v>
      </c>
      <c r="O84" s="47">
        <f t="shared" si="17"/>
        <v>8896</v>
      </c>
    </row>
    <row r="85" spans="1:15" s="5" customFormat="1" ht="12" thickBot="1">
      <c r="A85" s="321"/>
      <c r="B85" s="281" t="s">
        <v>89</v>
      </c>
      <c r="C85" s="101">
        <v>111</v>
      </c>
      <c r="D85" s="101">
        <v>149</v>
      </c>
      <c r="E85" s="101">
        <v>78</v>
      </c>
      <c r="F85" s="101">
        <v>121</v>
      </c>
      <c r="G85" s="101">
        <v>52</v>
      </c>
      <c r="H85" s="101">
        <v>43</v>
      </c>
      <c r="I85" s="101">
        <v>88</v>
      </c>
      <c r="J85" s="101">
        <v>30</v>
      </c>
      <c r="K85" s="101">
        <v>42</v>
      </c>
      <c r="L85" s="101">
        <v>76</v>
      </c>
      <c r="M85" s="101">
        <v>102</v>
      </c>
      <c r="N85" s="101">
        <v>129</v>
      </c>
      <c r="O85" s="48">
        <f t="shared" si="17"/>
        <v>1021</v>
      </c>
    </row>
    <row r="86" spans="1:15" s="5" customFormat="1" ht="11.25" thickBot="1">
      <c r="A86" s="321"/>
      <c r="B86" s="41" t="s">
        <v>115</v>
      </c>
      <c r="C86" s="49">
        <f aca="true" t="shared" si="18" ref="C86:O86">SUM(C79:C85)</f>
        <v>9660</v>
      </c>
      <c r="D86" s="49">
        <f t="shared" si="18"/>
        <v>7680</v>
      </c>
      <c r="E86" s="49">
        <f t="shared" si="18"/>
        <v>9979</v>
      </c>
      <c r="F86" s="49">
        <f t="shared" si="18"/>
        <v>12273</v>
      </c>
      <c r="G86" s="49">
        <f t="shared" si="18"/>
        <v>11260</v>
      </c>
      <c r="H86" s="49">
        <f t="shared" si="18"/>
        <v>9162</v>
      </c>
      <c r="I86" s="49">
        <f t="shared" si="18"/>
        <v>11210</v>
      </c>
      <c r="J86" s="49">
        <f t="shared" si="18"/>
        <v>9446</v>
      </c>
      <c r="K86" s="49">
        <f t="shared" si="18"/>
        <v>10015</v>
      </c>
      <c r="L86" s="49">
        <f t="shared" si="18"/>
        <v>9215</v>
      </c>
      <c r="M86" s="49">
        <f t="shared" si="18"/>
        <v>11001</v>
      </c>
      <c r="N86" s="49">
        <f t="shared" si="18"/>
        <v>10497</v>
      </c>
      <c r="O86" s="49">
        <f t="shared" si="18"/>
        <v>121398</v>
      </c>
    </row>
    <row r="87" spans="1:15" s="5" customFormat="1" ht="12" customHeight="1" thickBot="1">
      <c r="A87" s="321"/>
      <c r="B87" s="333" t="s">
        <v>192</v>
      </c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</row>
    <row r="88" spans="1:15" s="5" customFormat="1" ht="11.25">
      <c r="A88" s="321"/>
      <c r="B88" s="278" t="s">
        <v>129</v>
      </c>
      <c r="C88" s="74">
        <v>1491</v>
      </c>
      <c r="D88" s="74">
        <v>1275</v>
      </c>
      <c r="E88" s="74">
        <v>1229</v>
      </c>
      <c r="F88" s="74">
        <v>1815</v>
      </c>
      <c r="G88" s="74">
        <v>1683</v>
      </c>
      <c r="H88" s="74">
        <v>2380</v>
      </c>
      <c r="I88" s="74">
        <v>2097</v>
      </c>
      <c r="J88" s="74">
        <v>468</v>
      </c>
      <c r="K88" s="74">
        <v>1100</v>
      </c>
      <c r="L88" s="74">
        <v>842</v>
      </c>
      <c r="M88" s="74">
        <v>907</v>
      </c>
      <c r="N88" s="74">
        <v>1144</v>
      </c>
      <c r="O88" s="47">
        <f aca="true" t="shared" si="19" ref="O88:O94">SUM(C88:N88)</f>
        <v>16431</v>
      </c>
    </row>
    <row r="89" spans="1:15" s="5" customFormat="1" ht="11.25">
      <c r="A89" s="321"/>
      <c r="B89" s="278" t="s">
        <v>133</v>
      </c>
      <c r="C89" s="74">
        <v>24</v>
      </c>
      <c r="D89" s="74">
        <v>30</v>
      </c>
      <c r="E89" s="74">
        <v>56</v>
      </c>
      <c r="F89" s="74">
        <v>138</v>
      </c>
      <c r="G89" s="74">
        <v>56</v>
      </c>
      <c r="H89" s="74">
        <v>89</v>
      </c>
      <c r="I89" s="74">
        <v>199</v>
      </c>
      <c r="J89" s="74">
        <v>34</v>
      </c>
      <c r="K89" s="74">
        <v>56</v>
      </c>
      <c r="L89" s="74">
        <v>161</v>
      </c>
      <c r="M89" s="74">
        <v>45</v>
      </c>
      <c r="N89" s="74">
        <v>43</v>
      </c>
      <c r="O89" s="47">
        <f t="shared" si="19"/>
        <v>931</v>
      </c>
    </row>
    <row r="90" spans="1:15" s="5" customFormat="1" ht="11.25">
      <c r="A90" s="321"/>
      <c r="B90" s="278" t="s">
        <v>134</v>
      </c>
      <c r="C90" s="74">
        <v>7</v>
      </c>
      <c r="D90" s="74">
        <v>0</v>
      </c>
      <c r="E90" s="74">
        <v>16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47">
        <f t="shared" si="19"/>
        <v>23</v>
      </c>
    </row>
    <row r="91" spans="1:15" s="5" customFormat="1" ht="11.25">
      <c r="A91" s="321"/>
      <c r="B91" s="278" t="s">
        <v>212</v>
      </c>
      <c r="C91" s="74">
        <v>0</v>
      </c>
      <c r="D91" s="74">
        <v>3</v>
      </c>
      <c r="E91" s="74">
        <v>1</v>
      </c>
      <c r="F91" s="74">
        <v>3</v>
      </c>
      <c r="G91" s="74">
        <v>1</v>
      </c>
      <c r="H91" s="74">
        <v>5</v>
      </c>
      <c r="I91" s="74">
        <v>6</v>
      </c>
      <c r="J91" s="74">
        <v>1</v>
      </c>
      <c r="K91" s="74">
        <v>5</v>
      </c>
      <c r="L91" s="74">
        <v>2</v>
      </c>
      <c r="M91" s="74">
        <v>1</v>
      </c>
      <c r="N91" s="74">
        <v>0</v>
      </c>
      <c r="O91" s="47">
        <f t="shared" si="19"/>
        <v>28</v>
      </c>
    </row>
    <row r="92" spans="1:15" s="5" customFormat="1" ht="11.25">
      <c r="A92" s="321"/>
      <c r="B92" s="278" t="s">
        <v>131</v>
      </c>
      <c r="C92" s="74">
        <v>1</v>
      </c>
      <c r="D92" s="74">
        <v>91</v>
      </c>
      <c r="E92" s="74">
        <v>7</v>
      </c>
      <c r="F92" s="74">
        <v>6</v>
      </c>
      <c r="G92" s="74">
        <v>17</v>
      </c>
      <c r="H92" s="74">
        <v>18</v>
      </c>
      <c r="I92" s="74">
        <v>0</v>
      </c>
      <c r="J92" s="74">
        <v>54</v>
      </c>
      <c r="K92" s="74">
        <v>19</v>
      </c>
      <c r="L92" s="74">
        <v>20</v>
      </c>
      <c r="M92" s="74">
        <v>6</v>
      </c>
      <c r="N92" s="74">
        <v>0</v>
      </c>
      <c r="O92" s="47">
        <f t="shared" si="19"/>
        <v>239</v>
      </c>
    </row>
    <row r="93" spans="1:15" s="5" customFormat="1" ht="11.25">
      <c r="A93" s="321"/>
      <c r="B93" s="278" t="s">
        <v>284</v>
      </c>
      <c r="C93" s="74">
        <v>21</v>
      </c>
      <c r="D93" s="74">
        <v>27</v>
      </c>
      <c r="E93" s="74">
        <v>72</v>
      </c>
      <c r="F93" s="74">
        <v>186</v>
      </c>
      <c r="G93" s="74">
        <v>30</v>
      </c>
      <c r="H93" s="74">
        <v>110</v>
      </c>
      <c r="I93" s="74">
        <v>20</v>
      </c>
      <c r="J93" s="74">
        <v>266</v>
      </c>
      <c r="K93" s="74">
        <v>31</v>
      </c>
      <c r="L93" s="74">
        <v>47</v>
      </c>
      <c r="M93" s="74">
        <v>106</v>
      </c>
      <c r="N93" s="74">
        <v>48</v>
      </c>
      <c r="O93" s="47">
        <f t="shared" si="19"/>
        <v>964</v>
      </c>
    </row>
    <row r="94" spans="1:15" s="5" customFormat="1" ht="12" thickBot="1">
      <c r="A94" s="321"/>
      <c r="B94" s="281" t="s">
        <v>89</v>
      </c>
      <c r="C94" s="101">
        <v>0</v>
      </c>
      <c r="D94" s="101">
        <v>0</v>
      </c>
      <c r="E94" s="101">
        <v>0</v>
      </c>
      <c r="F94" s="101">
        <v>12</v>
      </c>
      <c r="G94" s="101">
        <v>49</v>
      </c>
      <c r="H94" s="101">
        <v>0</v>
      </c>
      <c r="I94" s="101">
        <v>13</v>
      </c>
      <c r="J94" s="101">
        <v>10</v>
      </c>
      <c r="K94" s="101">
        <v>1</v>
      </c>
      <c r="L94" s="101">
        <v>3</v>
      </c>
      <c r="M94" s="101">
        <v>0</v>
      </c>
      <c r="N94" s="101">
        <v>0</v>
      </c>
      <c r="O94" s="48">
        <f t="shared" si="19"/>
        <v>88</v>
      </c>
    </row>
    <row r="95" spans="1:15" s="5" customFormat="1" ht="11.25" thickBot="1">
      <c r="A95" s="321"/>
      <c r="B95" s="41" t="s">
        <v>115</v>
      </c>
      <c r="C95" s="49">
        <f aca="true" t="shared" si="20" ref="C95:O95">SUM(C88:C94)</f>
        <v>1544</v>
      </c>
      <c r="D95" s="49">
        <f t="shared" si="20"/>
        <v>1426</v>
      </c>
      <c r="E95" s="49">
        <f t="shared" si="20"/>
        <v>1381</v>
      </c>
      <c r="F95" s="49">
        <f t="shared" si="20"/>
        <v>2160</v>
      </c>
      <c r="G95" s="49">
        <f t="shared" si="20"/>
        <v>1836</v>
      </c>
      <c r="H95" s="49">
        <f t="shared" si="20"/>
        <v>2602</v>
      </c>
      <c r="I95" s="49">
        <f t="shared" si="20"/>
        <v>2335</v>
      </c>
      <c r="J95" s="49">
        <f t="shared" si="20"/>
        <v>833</v>
      </c>
      <c r="K95" s="49">
        <f t="shared" si="20"/>
        <v>1212</v>
      </c>
      <c r="L95" s="49">
        <f t="shared" si="20"/>
        <v>1075</v>
      </c>
      <c r="M95" s="49">
        <f t="shared" si="20"/>
        <v>1065</v>
      </c>
      <c r="N95" s="49">
        <f t="shared" si="20"/>
        <v>1235</v>
      </c>
      <c r="O95" s="49">
        <f t="shared" si="20"/>
        <v>18704</v>
      </c>
    </row>
    <row r="96" spans="1:15" s="5" customFormat="1" ht="12" customHeight="1" thickBot="1">
      <c r="A96" s="321"/>
      <c r="B96" s="333" t="s">
        <v>193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</row>
    <row r="97" spans="1:15" s="5" customFormat="1" ht="11.25">
      <c r="A97" s="321"/>
      <c r="B97" s="278" t="s">
        <v>129</v>
      </c>
      <c r="C97" s="74">
        <v>2181</v>
      </c>
      <c r="D97" s="74">
        <v>2149</v>
      </c>
      <c r="E97" s="74">
        <v>2133</v>
      </c>
      <c r="F97" s="74">
        <v>2265</v>
      </c>
      <c r="G97" s="74">
        <v>2738</v>
      </c>
      <c r="H97" s="74">
        <v>2746</v>
      </c>
      <c r="I97" s="74">
        <v>2740</v>
      </c>
      <c r="J97" s="74">
        <v>2505</v>
      </c>
      <c r="K97" s="74">
        <v>1919</v>
      </c>
      <c r="L97" s="74">
        <v>2263</v>
      </c>
      <c r="M97" s="74">
        <v>2948</v>
      </c>
      <c r="N97" s="74">
        <v>1698</v>
      </c>
      <c r="O97" s="47">
        <f aca="true" t="shared" si="21" ref="O97:O103">SUM(C97:N97)</f>
        <v>28285</v>
      </c>
    </row>
    <row r="98" spans="1:15" s="5" customFormat="1" ht="11.25">
      <c r="A98" s="321"/>
      <c r="B98" s="278" t="s">
        <v>133</v>
      </c>
      <c r="C98" s="74">
        <v>435</v>
      </c>
      <c r="D98" s="74">
        <v>347</v>
      </c>
      <c r="E98" s="74">
        <v>372</v>
      </c>
      <c r="F98" s="74">
        <v>284</v>
      </c>
      <c r="G98" s="74">
        <v>417</v>
      </c>
      <c r="H98" s="74">
        <v>434</v>
      </c>
      <c r="I98" s="74">
        <v>403</v>
      </c>
      <c r="J98" s="74">
        <v>307</v>
      </c>
      <c r="K98" s="74">
        <v>373</v>
      </c>
      <c r="L98" s="74">
        <v>350</v>
      </c>
      <c r="M98" s="74">
        <v>340</v>
      </c>
      <c r="N98" s="74">
        <v>296</v>
      </c>
      <c r="O98" s="47">
        <f t="shared" si="21"/>
        <v>4358</v>
      </c>
    </row>
    <row r="99" spans="1:15" s="5" customFormat="1" ht="11.25">
      <c r="A99" s="321"/>
      <c r="B99" s="278" t="s">
        <v>134</v>
      </c>
      <c r="C99" s="74">
        <v>5</v>
      </c>
      <c r="D99" s="74">
        <v>4</v>
      </c>
      <c r="E99" s="74">
        <v>2</v>
      </c>
      <c r="F99" s="74">
        <v>9</v>
      </c>
      <c r="G99" s="74">
        <v>19</v>
      </c>
      <c r="H99" s="74">
        <v>7</v>
      </c>
      <c r="I99" s="74">
        <v>5</v>
      </c>
      <c r="J99" s="74">
        <v>22</v>
      </c>
      <c r="K99" s="74">
        <v>23</v>
      </c>
      <c r="L99" s="74">
        <v>1</v>
      </c>
      <c r="M99" s="74">
        <v>2</v>
      </c>
      <c r="N99" s="74">
        <v>23</v>
      </c>
      <c r="O99" s="47">
        <f t="shared" si="21"/>
        <v>122</v>
      </c>
    </row>
    <row r="100" spans="1:15" s="5" customFormat="1" ht="11.25">
      <c r="A100" s="321"/>
      <c r="B100" s="278" t="s">
        <v>212</v>
      </c>
      <c r="C100" s="74">
        <v>73</v>
      </c>
      <c r="D100" s="74">
        <v>101</v>
      </c>
      <c r="E100" s="74">
        <v>10</v>
      </c>
      <c r="F100" s="74">
        <v>44</v>
      </c>
      <c r="G100" s="74">
        <v>34</v>
      </c>
      <c r="H100" s="74">
        <v>10</v>
      </c>
      <c r="I100" s="74">
        <v>13</v>
      </c>
      <c r="J100" s="74">
        <v>10</v>
      </c>
      <c r="K100" s="74">
        <v>14</v>
      </c>
      <c r="L100" s="74">
        <v>24</v>
      </c>
      <c r="M100" s="74">
        <v>21</v>
      </c>
      <c r="N100" s="74">
        <v>36</v>
      </c>
      <c r="O100" s="47">
        <f t="shared" si="21"/>
        <v>390</v>
      </c>
    </row>
    <row r="101" spans="1:15" s="5" customFormat="1" ht="11.25">
      <c r="A101" s="321"/>
      <c r="B101" s="278" t="s">
        <v>131</v>
      </c>
      <c r="C101" s="74">
        <v>32</v>
      </c>
      <c r="D101" s="74">
        <v>22</v>
      </c>
      <c r="E101" s="74">
        <v>70</v>
      </c>
      <c r="F101" s="74">
        <v>152</v>
      </c>
      <c r="G101" s="74">
        <v>66</v>
      </c>
      <c r="H101" s="74">
        <v>78</v>
      </c>
      <c r="I101" s="74">
        <v>60</v>
      </c>
      <c r="J101" s="74">
        <v>97</v>
      </c>
      <c r="K101" s="74">
        <v>86</v>
      </c>
      <c r="L101" s="74">
        <v>117</v>
      </c>
      <c r="M101" s="74">
        <v>21</v>
      </c>
      <c r="N101" s="74">
        <v>49</v>
      </c>
      <c r="O101" s="47">
        <f t="shared" si="21"/>
        <v>850</v>
      </c>
    </row>
    <row r="102" spans="1:15" s="5" customFormat="1" ht="11.25">
      <c r="A102" s="321"/>
      <c r="B102" s="278" t="s">
        <v>284</v>
      </c>
      <c r="C102" s="74">
        <v>673</v>
      </c>
      <c r="D102" s="74">
        <v>547</v>
      </c>
      <c r="E102" s="74">
        <v>697</v>
      </c>
      <c r="F102" s="74">
        <v>640</v>
      </c>
      <c r="G102" s="74">
        <v>689</v>
      </c>
      <c r="H102" s="74">
        <v>703</v>
      </c>
      <c r="I102" s="74">
        <v>660</v>
      </c>
      <c r="J102" s="74">
        <v>637</v>
      </c>
      <c r="K102" s="74">
        <v>731</v>
      </c>
      <c r="L102" s="74">
        <v>999</v>
      </c>
      <c r="M102" s="74">
        <v>1219</v>
      </c>
      <c r="N102" s="74">
        <v>383</v>
      </c>
      <c r="O102" s="47">
        <f t="shared" si="21"/>
        <v>8578</v>
      </c>
    </row>
    <row r="103" spans="1:15" s="5" customFormat="1" ht="12" thickBot="1">
      <c r="A103" s="321"/>
      <c r="B103" s="281" t="s">
        <v>89</v>
      </c>
      <c r="C103" s="101">
        <v>3</v>
      </c>
      <c r="D103" s="101">
        <v>0</v>
      </c>
      <c r="E103" s="101">
        <v>0</v>
      </c>
      <c r="F103" s="101">
        <v>4</v>
      </c>
      <c r="G103" s="101">
        <v>1</v>
      </c>
      <c r="H103" s="101">
        <v>10</v>
      </c>
      <c r="I103" s="101">
        <v>0</v>
      </c>
      <c r="J103" s="101">
        <v>3</v>
      </c>
      <c r="K103" s="101">
        <v>0</v>
      </c>
      <c r="L103" s="101">
        <v>4</v>
      </c>
      <c r="M103" s="101">
        <v>0</v>
      </c>
      <c r="N103" s="101">
        <v>4</v>
      </c>
      <c r="O103" s="48">
        <f t="shared" si="21"/>
        <v>29</v>
      </c>
    </row>
    <row r="104" spans="1:15" s="5" customFormat="1" ht="11.25" thickBot="1">
      <c r="A104" s="321"/>
      <c r="B104" s="41" t="s">
        <v>115</v>
      </c>
      <c r="C104" s="49">
        <f aca="true" t="shared" si="22" ref="C104:O104">SUM(C97:C103)</f>
        <v>3402</v>
      </c>
      <c r="D104" s="49">
        <f t="shared" si="22"/>
        <v>3170</v>
      </c>
      <c r="E104" s="49">
        <f t="shared" si="22"/>
        <v>3284</v>
      </c>
      <c r="F104" s="49">
        <f t="shared" si="22"/>
        <v>3398</v>
      </c>
      <c r="G104" s="49">
        <f t="shared" si="22"/>
        <v>3964</v>
      </c>
      <c r="H104" s="49">
        <f t="shared" si="22"/>
        <v>3988</v>
      </c>
      <c r="I104" s="49">
        <f t="shared" si="22"/>
        <v>3881</v>
      </c>
      <c r="J104" s="49">
        <f t="shared" si="22"/>
        <v>3581</v>
      </c>
      <c r="K104" s="49">
        <f t="shared" si="22"/>
        <v>3146</v>
      </c>
      <c r="L104" s="49">
        <f t="shared" si="22"/>
        <v>3758</v>
      </c>
      <c r="M104" s="49">
        <f t="shared" si="22"/>
        <v>4551</v>
      </c>
      <c r="N104" s="49">
        <f t="shared" si="22"/>
        <v>2489</v>
      </c>
      <c r="O104" s="49">
        <f t="shared" si="22"/>
        <v>42612</v>
      </c>
    </row>
    <row r="105" spans="1:15" s="5" customFormat="1" ht="14.25" thickBot="1">
      <c r="A105" s="321"/>
      <c r="B105" s="335" t="s">
        <v>194</v>
      </c>
      <c r="C105" s="336"/>
      <c r="D105" s="336"/>
      <c r="E105" s="336"/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</row>
    <row r="106" spans="1:15" s="5" customFormat="1" ht="11.25">
      <c r="A106" s="321"/>
      <c r="B106" s="278" t="s">
        <v>129</v>
      </c>
      <c r="C106" s="74">
        <v>7949</v>
      </c>
      <c r="D106" s="74">
        <v>9255</v>
      </c>
      <c r="E106" s="74">
        <v>9475</v>
      </c>
      <c r="F106" s="74">
        <v>7527</v>
      </c>
      <c r="G106" s="74">
        <v>8972</v>
      </c>
      <c r="H106" s="74">
        <v>10004</v>
      </c>
      <c r="I106" s="74">
        <v>8497</v>
      </c>
      <c r="J106" s="74">
        <v>8998</v>
      </c>
      <c r="K106" s="74">
        <v>13034</v>
      </c>
      <c r="L106" s="74">
        <v>7029</v>
      </c>
      <c r="M106" s="74">
        <v>8434</v>
      </c>
      <c r="N106" s="74">
        <v>7763</v>
      </c>
      <c r="O106" s="47">
        <f aca="true" t="shared" si="23" ref="O106:O112">SUM(C106:N106)</f>
        <v>106937</v>
      </c>
    </row>
    <row r="107" spans="1:15" s="5" customFormat="1" ht="11.25">
      <c r="A107" s="321"/>
      <c r="B107" s="278" t="s">
        <v>133</v>
      </c>
      <c r="C107" s="74">
        <v>1451</v>
      </c>
      <c r="D107" s="74">
        <v>2308</v>
      </c>
      <c r="E107" s="74">
        <v>868</v>
      </c>
      <c r="F107" s="74">
        <v>4165</v>
      </c>
      <c r="G107" s="74">
        <v>2191</v>
      </c>
      <c r="H107" s="74">
        <v>3614</v>
      </c>
      <c r="I107" s="74">
        <v>2959</v>
      </c>
      <c r="J107" s="74">
        <v>2145</v>
      </c>
      <c r="K107" s="74">
        <v>5755</v>
      </c>
      <c r="L107" s="74">
        <v>836</v>
      </c>
      <c r="M107" s="74">
        <v>814</v>
      </c>
      <c r="N107" s="74">
        <v>4801</v>
      </c>
      <c r="O107" s="47">
        <f t="shared" si="23"/>
        <v>31907</v>
      </c>
    </row>
    <row r="108" spans="1:15" s="5" customFormat="1" ht="11.25">
      <c r="A108" s="321"/>
      <c r="B108" s="278" t="s">
        <v>134</v>
      </c>
      <c r="C108" s="74">
        <v>0</v>
      </c>
      <c r="D108" s="74">
        <v>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47">
        <f t="shared" si="23"/>
        <v>0</v>
      </c>
    </row>
    <row r="109" spans="1:15" s="5" customFormat="1" ht="11.25">
      <c r="A109" s="321"/>
      <c r="B109" s="278" t="s">
        <v>212</v>
      </c>
      <c r="C109" s="74">
        <v>110</v>
      </c>
      <c r="D109" s="74">
        <v>715</v>
      </c>
      <c r="E109" s="74">
        <v>177</v>
      </c>
      <c r="F109" s="74">
        <v>689</v>
      </c>
      <c r="G109" s="74">
        <v>821</v>
      </c>
      <c r="H109" s="74">
        <v>1157</v>
      </c>
      <c r="I109" s="74">
        <v>269</v>
      </c>
      <c r="J109" s="74">
        <v>867</v>
      </c>
      <c r="K109" s="74">
        <v>492</v>
      </c>
      <c r="L109" s="74">
        <v>1234</v>
      </c>
      <c r="M109" s="74">
        <v>401</v>
      </c>
      <c r="N109" s="74">
        <v>952</v>
      </c>
      <c r="O109" s="47">
        <f t="shared" si="23"/>
        <v>7884</v>
      </c>
    </row>
    <row r="110" spans="1:15" s="5" customFormat="1" ht="11.25">
      <c r="A110" s="321"/>
      <c r="B110" s="278" t="s">
        <v>131</v>
      </c>
      <c r="C110" s="74">
        <v>695</v>
      </c>
      <c r="D110" s="74">
        <v>184</v>
      </c>
      <c r="E110" s="74">
        <v>229</v>
      </c>
      <c r="F110" s="74">
        <v>319</v>
      </c>
      <c r="G110" s="74">
        <v>2407</v>
      </c>
      <c r="H110" s="74">
        <v>157</v>
      </c>
      <c r="I110" s="74">
        <v>404</v>
      </c>
      <c r="J110" s="74">
        <v>497</v>
      </c>
      <c r="K110" s="74">
        <v>575</v>
      </c>
      <c r="L110" s="74">
        <v>991</v>
      </c>
      <c r="M110" s="74">
        <v>163</v>
      </c>
      <c r="N110" s="74">
        <v>792</v>
      </c>
      <c r="O110" s="47">
        <f t="shared" si="23"/>
        <v>7413</v>
      </c>
    </row>
    <row r="111" spans="1:15" s="5" customFormat="1" ht="11.25">
      <c r="A111" s="321"/>
      <c r="B111" s="278" t="s">
        <v>284</v>
      </c>
      <c r="C111" s="74">
        <v>85</v>
      </c>
      <c r="D111" s="74">
        <v>63</v>
      </c>
      <c r="E111" s="74">
        <v>126</v>
      </c>
      <c r="F111" s="74">
        <v>318</v>
      </c>
      <c r="G111" s="74">
        <v>82</v>
      </c>
      <c r="H111" s="74">
        <v>104</v>
      </c>
      <c r="I111" s="74">
        <v>353</v>
      </c>
      <c r="J111" s="74">
        <v>55</v>
      </c>
      <c r="K111" s="74">
        <v>106</v>
      </c>
      <c r="L111" s="74">
        <v>50</v>
      </c>
      <c r="M111" s="74">
        <v>3</v>
      </c>
      <c r="N111" s="74">
        <v>57</v>
      </c>
      <c r="O111" s="47">
        <f t="shared" si="23"/>
        <v>1402</v>
      </c>
    </row>
    <row r="112" spans="1:15" s="5" customFormat="1" ht="12" thickBot="1">
      <c r="A112" s="321"/>
      <c r="B112" s="281" t="s">
        <v>89</v>
      </c>
      <c r="C112" s="101">
        <v>118</v>
      </c>
      <c r="D112" s="101">
        <v>16</v>
      </c>
      <c r="E112" s="101">
        <v>12</v>
      </c>
      <c r="F112" s="101">
        <v>9</v>
      </c>
      <c r="G112" s="101">
        <v>10</v>
      </c>
      <c r="H112" s="101">
        <v>12</v>
      </c>
      <c r="I112" s="101">
        <v>18</v>
      </c>
      <c r="J112" s="101">
        <v>13</v>
      </c>
      <c r="K112" s="101">
        <v>36</v>
      </c>
      <c r="L112" s="101">
        <v>19</v>
      </c>
      <c r="M112" s="101">
        <v>21</v>
      </c>
      <c r="N112" s="101">
        <v>3</v>
      </c>
      <c r="O112" s="48">
        <f t="shared" si="23"/>
        <v>287</v>
      </c>
    </row>
    <row r="113" spans="1:15" s="5" customFormat="1" ht="11.25" thickBot="1">
      <c r="A113" s="321"/>
      <c r="B113" s="41" t="s">
        <v>115</v>
      </c>
      <c r="C113" s="49">
        <f>SUM(C106:C112)</f>
        <v>10408</v>
      </c>
      <c r="D113" s="49">
        <f>SUM(D106:D112)</f>
        <v>12541</v>
      </c>
      <c r="E113" s="49">
        <f>SUM(E106:E112)</f>
        <v>10887</v>
      </c>
      <c r="F113" s="49">
        <f>SUM(F106:F112)</f>
        <v>13027</v>
      </c>
      <c r="G113" s="49">
        <f>SUM(G106:G112)</f>
        <v>14483</v>
      </c>
      <c r="H113" s="49">
        <f aca="true" t="shared" si="24" ref="H113:O113">SUM(H106:H112)</f>
        <v>15048</v>
      </c>
      <c r="I113" s="49">
        <f t="shared" si="24"/>
        <v>12500</v>
      </c>
      <c r="J113" s="49">
        <f t="shared" si="24"/>
        <v>12575</v>
      </c>
      <c r="K113" s="49">
        <f t="shared" si="24"/>
        <v>19998</v>
      </c>
      <c r="L113" s="49">
        <f t="shared" si="24"/>
        <v>10159</v>
      </c>
      <c r="M113" s="49">
        <f t="shared" si="24"/>
        <v>9836</v>
      </c>
      <c r="N113" s="49">
        <f t="shared" si="24"/>
        <v>14368</v>
      </c>
      <c r="O113" s="49">
        <f t="shared" si="24"/>
        <v>155830</v>
      </c>
    </row>
    <row r="114" spans="1:15" s="5" customFormat="1" ht="14.25" customHeight="1" thickBot="1">
      <c r="A114" s="321"/>
      <c r="B114" s="335" t="s">
        <v>195</v>
      </c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</row>
    <row r="115" spans="1:15" s="5" customFormat="1" ht="11.25">
      <c r="A115" s="321"/>
      <c r="B115" s="278" t="s">
        <v>129</v>
      </c>
      <c r="C115" s="74">
        <v>5079</v>
      </c>
      <c r="D115" s="74">
        <v>6629</v>
      </c>
      <c r="E115" s="74">
        <v>5561</v>
      </c>
      <c r="F115" s="74">
        <v>13072</v>
      </c>
      <c r="G115" s="74">
        <v>6406</v>
      </c>
      <c r="H115" s="74">
        <v>4649</v>
      </c>
      <c r="I115" s="74">
        <v>7850</v>
      </c>
      <c r="J115" s="74">
        <v>8513</v>
      </c>
      <c r="K115" s="74">
        <v>8563</v>
      </c>
      <c r="L115" s="74">
        <v>7286</v>
      </c>
      <c r="M115" s="74">
        <v>7340</v>
      </c>
      <c r="N115" s="74">
        <v>5528</v>
      </c>
      <c r="O115" s="47">
        <f aca="true" t="shared" si="25" ref="O115:O121">SUM(C115:N115)</f>
        <v>86476</v>
      </c>
    </row>
    <row r="116" spans="1:15" s="5" customFormat="1" ht="11.25">
      <c r="A116" s="321"/>
      <c r="B116" s="278" t="s">
        <v>133</v>
      </c>
      <c r="C116" s="74">
        <v>11531</v>
      </c>
      <c r="D116" s="74">
        <v>7976</v>
      </c>
      <c r="E116" s="74">
        <v>10663</v>
      </c>
      <c r="F116" s="74">
        <v>10001</v>
      </c>
      <c r="G116" s="74">
        <v>4251</v>
      </c>
      <c r="H116" s="74">
        <v>5346</v>
      </c>
      <c r="I116" s="74">
        <v>4857</v>
      </c>
      <c r="J116" s="74">
        <v>4853</v>
      </c>
      <c r="K116" s="74">
        <v>5684</v>
      </c>
      <c r="L116" s="74">
        <v>5673</v>
      </c>
      <c r="M116" s="74">
        <v>4184</v>
      </c>
      <c r="N116" s="74">
        <v>5441</v>
      </c>
      <c r="O116" s="47">
        <f t="shared" si="25"/>
        <v>80460</v>
      </c>
    </row>
    <row r="117" spans="1:15" s="5" customFormat="1" ht="11.25">
      <c r="A117" s="321"/>
      <c r="B117" s="278" t="s">
        <v>134</v>
      </c>
      <c r="C117" s="74">
        <v>64</v>
      </c>
      <c r="D117" s="74">
        <v>5</v>
      </c>
      <c r="E117" s="74">
        <v>37</v>
      </c>
      <c r="F117" s="74">
        <v>6</v>
      </c>
      <c r="G117" s="74">
        <v>5</v>
      </c>
      <c r="H117" s="74">
        <v>2</v>
      </c>
      <c r="I117" s="74">
        <v>104</v>
      </c>
      <c r="J117" s="74">
        <v>35</v>
      </c>
      <c r="K117" s="74">
        <v>76</v>
      </c>
      <c r="L117" s="74">
        <v>53</v>
      </c>
      <c r="M117" s="74">
        <v>54</v>
      </c>
      <c r="N117" s="74">
        <v>64</v>
      </c>
      <c r="O117" s="47">
        <f t="shared" si="25"/>
        <v>505</v>
      </c>
    </row>
    <row r="118" spans="1:15" s="5" customFormat="1" ht="11.25">
      <c r="A118" s="321"/>
      <c r="B118" s="278" t="s">
        <v>212</v>
      </c>
      <c r="C118" s="74">
        <v>29876</v>
      </c>
      <c r="D118" s="74">
        <v>24867</v>
      </c>
      <c r="E118" s="74">
        <v>32817</v>
      </c>
      <c r="F118" s="74">
        <v>32699</v>
      </c>
      <c r="G118" s="74">
        <v>40808</v>
      </c>
      <c r="H118" s="74">
        <v>27855</v>
      </c>
      <c r="I118" s="74">
        <v>23004</v>
      </c>
      <c r="J118" s="74">
        <v>19280</v>
      </c>
      <c r="K118" s="74">
        <v>22875</v>
      </c>
      <c r="L118" s="74">
        <v>17873</v>
      </c>
      <c r="M118" s="74">
        <v>19534</v>
      </c>
      <c r="N118" s="74">
        <v>16322</v>
      </c>
      <c r="O118" s="47">
        <f t="shared" si="25"/>
        <v>307810</v>
      </c>
    </row>
    <row r="119" spans="1:15" s="5" customFormat="1" ht="11.25">
      <c r="A119" s="321"/>
      <c r="B119" s="278" t="s">
        <v>131</v>
      </c>
      <c r="C119" s="74">
        <v>641</v>
      </c>
      <c r="D119" s="74">
        <v>1841</v>
      </c>
      <c r="E119" s="74">
        <v>83</v>
      </c>
      <c r="F119" s="74">
        <v>37</v>
      </c>
      <c r="G119" s="74">
        <v>69</v>
      </c>
      <c r="H119" s="74">
        <v>153</v>
      </c>
      <c r="I119" s="74">
        <v>150</v>
      </c>
      <c r="J119" s="74">
        <v>228</v>
      </c>
      <c r="K119" s="74">
        <v>137</v>
      </c>
      <c r="L119" s="74">
        <v>86</v>
      </c>
      <c r="M119" s="74">
        <v>275</v>
      </c>
      <c r="N119" s="74">
        <v>377</v>
      </c>
      <c r="O119" s="47">
        <f t="shared" si="25"/>
        <v>4077</v>
      </c>
    </row>
    <row r="120" spans="1:15" s="5" customFormat="1" ht="11.25">
      <c r="A120" s="321"/>
      <c r="B120" s="278" t="s">
        <v>284</v>
      </c>
      <c r="C120" s="74">
        <v>3553</v>
      </c>
      <c r="D120" s="74">
        <v>2884</v>
      </c>
      <c r="E120" s="74">
        <v>3473</v>
      </c>
      <c r="F120" s="74">
        <v>4257</v>
      </c>
      <c r="G120" s="74">
        <v>4321</v>
      </c>
      <c r="H120" s="74">
        <v>5320</v>
      </c>
      <c r="I120" s="74">
        <v>3909</v>
      </c>
      <c r="J120" s="74">
        <v>2953</v>
      </c>
      <c r="K120" s="74">
        <v>4592</v>
      </c>
      <c r="L120" s="74">
        <v>4082</v>
      </c>
      <c r="M120" s="74">
        <v>3778</v>
      </c>
      <c r="N120" s="74">
        <v>2855</v>
      </c>
      <c r="O120" s="47">
        <f t="shared" si="25"/>
        <v>45977</v>
      </c>
    </row>
    <row r="121" spans="1:15" s="5" customFormat="1" ht="12" thickBot="1">
      <c r="A121" s="321"/>
      <c r="B121" s="281" t="s">
        <v>89</v>
      </c>
      <c r="C121" s="101">
        <v>11</v>
      </c>
      <c r="D121" s="101">
        <v>232</v>
      </c>
      <c r="E121" s="101">
        <v>134</v>
      </c>
      <c r="F121" s="101">
        <v>69</v>
      </c>
      <c r="G121" s="101">
        <v>5</v>
      </c>
      <c r="H121" s="101">
        <v>57</v>
      </c>
      <c r="I121" s="101">
        <v>57</v>
      </c>
      <c r="J121" s="101">
        <v>17</v>
      </c>
      <c r="K121" s="101">
        <v>903</v>
      </c>
      <c r="L121" s="101">
        <v>183</v>
      </c>
      <c r="M121" s="101">
        <v>186</v>
      </c>
      <c r="N121" s="101">
        <v>86</v>
      </c>
      <c r="O121" s="48">
        <f t="shared" si="25"/>
        <v>1940</v>
      </c>
    </row>
    <row r="122" spans="1:15" s="5" customFormat="1" ht="11.25" thickBot="1">
      <c r="A122" s="321"/>
      <c r="B122" s="41" t="s">
        <v>115</v>
      </c>
      <c r="C122" s="49">
        <f aca="true" t="shared" si="26" ref="C122:O122">SUM(C115:C121)</f>
        <v>50755</v>
      </c>
      <c r="D122" s="49">
        <f t="shared" si="26"/>
        <v>44434</v>
      </c>
      <c r="E122" s="49">
        <f t="shared" si="26"/>
        <v>52768</v>
      </c>
      <c r="F122" s="49">
        <f t="shared" si="26"/>
        <v>60141</v>
      </c>
      <c r="G122" s="49">
        <f t="shared" si="26"/>
        <v>55865</v>
      </c>
      <c r="H122" s="49">
        <f t="shared" si="26"/>
        <v>43382</v>
      </c>
      <c r="I122" s="49">
        <f t="shared" si="26"/>
        <v>39931</v>
      </c>
      <c r="J122" s="49">
        <f t="shared" si="26"/>
        <v>35879</v>
      </c>
      <c r="K122" s="49">
        <f t="shared" si="26"/>
        <v>42830</v>
      </c>
      <c r="L122" s="49">
        <f t="shared" si="26"/>
        <v>35236</v>
      </c>
      <c r="M122" s="49">
        <f t="shared" si="26"/>
        <v>35351</v>
      </c>
      <c r="N122" s="49">
        <f t="shared" si="26"/>
        <v>30673</v>
      </c>
      <c r="O122" s="49">
        <f t="shared" si="26"/>
        <v>527245</v>
      </c>
    </row>
    <row r="123" spans="1:15" s="5" customFormat="1" ht="14.25" customHeight="1" thickBot="1">
      <c r="A123" s="321"/>
      <c r="B123" s="335" t="s">
        <v>262</v>
      </c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</row>
    <row r="124" spans="1:15" s="5" customFormat="1" ht="11.25">
      <c r="A124" s="321"/>
      <c r="B124" s="278" t="s">
        <v>129</v>
      </c>
      <c r="C124" s="74">
        <v>25081</v>
      </c>
      <c r="D124" s="74">
        <v>27950</v>
      </c>
      <c r="E124" s="74">
        <v>23949</v>
      </c>
      <c r="F124" s="74">
        <v>34428</v>
      </c>
      <c r="G124" s="74">
        <v>26395</v>
      </c>
      <c r="H124" s="74">
        <v>24626</v>
      </c>
      <c r="I124" s="74">
        <v>28670</v>
      </c>
      <c r="J124" s="74">
        <v>19255</v>
      </c>
      <c r="K124" s="74">
        <v>20060</v>
      </c>
      <c r="L124" s="74">
        <v>17722</v>
      </c>
      <c r="M124" s="74">
        <v>14859</v>
      </c>
      <c r="N124" s="74">
        <v>19894</v>
      </c>
      <c r="O124" s="47">
        <f aca="true" t="shared" si="27" ref="O124:O130">SUM(C124:N124)</f>
        <v>282889</v>
      </c>
    </row>
    <row r="125" spans="1:15" s="5" customFormat="1" ht="11.25">
      <c r="A125" s="321"/>
      <c r="B125" s="278" t="s">
        <v>133</v>
      </c>
      <c r="C125" s="74">
        <v>4669</v>
      </c>
      <c r="D125" s="74">
        <v>3742</v>
      </c>
      <c r="E125" s="74">
        <v>4238</v>
      </c>
      <c r="F125" s="74">
        <v>2432</v>
      </c>
      <c r="G125" s="74">
        <v>3492</v>
      </c>
      <c r="H125" s="74">
        <v>2680</v>
      </c>
      <c r="I125" s="74">
        <v>3909</v>
      </c>
      <c r="J125" s="74">
        <v>4735</v>
      </c>
      <c r="K125" s="74">
        <v>2359</v>
      </c>
      <c r="L125" s="74">
        <v>2915</v>
      </c>
      <c r="M125" s="74">
        <v>3190</v>
      </c>
      <c r="N125" s="74">
        <v>2589</v>
      </c>
      <c r="O125" s="47">
        <f t="shared" si="27"/>
        <v>40950</v>
      </c>
    </row>
    <row r="126" spans="1:15" s="5" customFormat="1" ht="11.25">
      <c r="A126" s="321"/>
      <c r="B126" s="278" t="s">
        <v>134</v>
      </c>
      <c r="C126" s="74">
        <v>13</v>
      </c>
      <c r="D126" s="74">
        <v>114</v>
      </c>
      <c r="E126" s="74">
        <v>14</v>
      </c>
      <c r="F126" s="74">
        <v>184</v>
      </c>
      <c r="G126" s="74">
        <v>77</v>
      </c>
      <c r="H126" s="74">
        <v>22</v>
      </c>
      <c r="I126" s="74">
        <v>4</v>
      </c>
      <c r="J126" s="74">
        <v>20</v>
      </c>
      <c r="K126" s="74">
        <v>26</v>
      </c>
      <c r="L126" s="74">
        <v>3</v>
      </c>
      <c r="M126" s="74">
        <v>5</v>
      </c>
      <c r="N126" s="74">
        <v>65</v>
      </c>
      <c r="O126" s="47">
        <f t="shared" si="27"/>
        <v>547</v>
      </c>
    </row>
    <row r="127" spans="1:15" s="5" customFormat="1" ht="11.25">
      <c r="A127" s="321"/>
      <c r="B127" s="278" t="s">
        <v>212</v>
      </c>
      <c r="C127" s="74">
        <v>812</v>
      </c>
      <c r="D127" s="74">
        <v>282</v>
      </c>
      <c r="E127" s="74">
        <v>1564</v>
      </c>
      <c r="F127" s="74">
        <v>689</v>
      </c>
      <c r="G127" s="74">
        <v>576</v>
      </c>
      <c r="H127" s="74">
        <v>2597</v>
      </c>
      <c r="I127" s="74">
        <v>893</v>
      </c>
      <c r="J127" s="74">
        <v>996</v>
      </c>
      <c r="K127" s="74">
        <v>2245</v>
      </c>
      <c r="L127" s="74">
        <v>2528</v>
      </c>
      <c r="M127" s="74">
        <v>1375</v>
      </c>
      <c r="N127" s="74">
        <v>1099</v>
      </c>
      <c r="O127" s="47">
        <f t="shared" si="27"/>
        <v>15656</v>
      </c>
    </row>
    <row r="128" spans="1:15" s="5" customFormat="1" ht="11.25">
      <c r="A128" s="321"/>
      <c r="B128" s="278" t="s">
        <v>131</v>
      </c>
      <c r="C128" s="74">
        <v>162</v>
      </c>
      <c r="D128" s="74">
        <v>221</v>
      </c>
      <c r="E128" s="74">
        <v>1059</v>
      </c>
      <c r="F128" s="74">
        <v>309</v>
      </c>
      <c r="G128" s="74">
        <v>581</v>
      </c>
      <c r="H128" s="74">
        <v>256</v>
      </c>
      <c r="I128" s="74">
        <v>166</v>
      </c>
      <c r="J128" s="74">
        <v>244</v>
      </c>
      <c r="K128" s="74">
        <v>182</v>
      </c>
      <c r="L128" s="74">
        <v>510</v>
      </c>
      <c r="M128" s="74">
        <v>205</v>
      </c>
      <c r="N128" s="74">
        <v>648</v>
      </c>
      <c r="O128" s="47">
        <f t="shared" si="27"/>
        <v>4543</v>
      </c>
    </row>
    <row r="129" spans="1:15" s="5" customFormat="1" ht="11.25">
      <c r="A129" s="321"/>
      <c r="B129" s="278" t="s">
        <v>284</v>
      </c>
      <c r="C129" s="74">
        <v>8169</v>
      </c>
      <c r="D129" s="74">
        <v>9682</v>
      </c>
      <c r="E129" s="74">
        <v>10490</v>
      </c>
      <c r="F129" s="74">
        <v>13401</v>
      </c>
      <c r="G129" s="74">
        <v>12572</v>
      </c>
      <c r="H129" s="74">
        <v>14090</v>
      </c>
      <c r="I129" s="74">
        <v>10593</v>
      </c>
      <c r="J129" s="74">
        <v>28740</v>
      </c>
      <c r="K129" s="74">
        <v>11960</v>
      </c>
      <c r="L129" s="74">
        <v>13059</v>
      </c>
      <c r="M129" s="74">
        <v>11880</v>
      </c>
      <c r="N129" s="74">
        <v>12024</v>
      </c>
      <c r="O129" s="47">
        <f t="shared" si="27"/>
        <v>156660</v>
      </c>
    </row>
    <row r="130" spans="1:15" s="5" customFormat="1" ht="12" thickBot="1">
      <c r="A130" s="321"/>
      <c r="B130" s="281" t="s">
        <v>89</v>
      </c>
      <c r="C130" s="101">
        <v>561</v>
      </c>
      <c r="D130" s="101">
        <v>990</v>
      </c>
      <c r="E130" s="101">
        <v>1021</v>
      </c>
      <c r="F130" s="101">
        <v>339</v>
      </c>
      <c r="G130" s="101">
        <v>128</v>
      </c>
      <c r="H130" s="101">
        <v>81</v>
      </c>
      <c r="I130" s="101">
        <v>1205</v>
      </c>
      <c r="J130" s="101">
        <v>244</v>
      </c>
      <c r="K130" s="101">
        <v>310</v>
      </c>
      <c r="L130" s="101">
        <v>378</v>
      </c>
      <c r="M130" s="101">
        <v>293</v>
      </c>
      <c r="N130" s="101">
        <v>1214</v>
      </c>
      <c r="O130" s="48">
        <f t="shared" si="27"/>
        <v>6764</v>
      </c>
    </row>
    <row r="131" spans="1:15" s="5" customFormat="1" ht="11.25" thickBot="1">
      <c r="A131" s="321"/>
      <c r="B131" s="41" t="s">
        <v>115</v>
      </c>
      <c r="C131" s="49">
        <f aca="true" t="shared" si="28" ref="C131:O131">SUM(C124:C130)</f>
        <v>39467</v>
      </c>
      <c r="D131" s="49">
        <f t="shared" si="28"/>
        <v>42981</v>
      </c>
      <c r="E131" s="49">
        <f t="shared" si="28"/>
        <v>42335</v>
      </c>
      <c r="F131" s="49">
        <f t="shared" si="28"/>
        <v>51782</v>
      </c>
      <c r="G131" s="49">
        <f t="shared" si="28"/>
        <v>43821</v>
      </c>
      <c r="H131" s="49">
        <f t="shared" si="28"/>
        <v>44352</v>
      </c>
      <c r="I131" s="49">
        <f t="shared" si="28"/>
        <v>45440</v>
      </c>
      <c r="J131" s="49">
        <f t="shared" si="28"/>
        <v>54234</v>
      </c>
      <c r="K131" s="49">
        <f t="shared" si="28"/>
        <v>37142</v>
      </c>
      <c r="L131" s="49">
        <f t="shared" si="28"/>
        <v>37115</v>
      </c>
      <c r="M131" s="49">
        <f t="shared" si="28"/>
        <v>31807</v>
      </c>
      <c r="N131" s="49">
        <f t="shared" si="28"/>
        <v>37533</v>
      </c>
      <c r="O131" s="49">
        <f t="shared" si="28"/>
        <v>508009</v>
      </c>
    </row>
    <row r="132" spans="1:15" s="5" customFormat="1" ht="14.25" customHeight="1" thickBot="1">
      <c r="A132" s="321"/>
      <c r="B132" s="335" t="s">
        <v>197</v>
      </c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</row>
    <row r="133" spans="1:15" s="5" customFormat="1" ht="11.25">
      <c r="A133" s="321"/>
      <c r="B133" s="278" t="s">
        <v>129</v>
      </c>
      <c r="C133" s="74">
        <v>3042</v>
      </c>
      <c r="D133" s="74">
        <v>3287</v>
      </c>
      <c r="E133" s="74">
        <v>1876</v>
      </c>
      <c r="F133" s="74">
        <v>1616</v>
      </c>
      <c r="G133" s="74">
        <v>2170</v>
      </c>
      <c r="H133" s="74">
        <v>2114</v>
      </c>
      <c r="I133" s="74">
        <v>1782</v>
      </c>
      <c r="J133" s="74">
        <v>1007</v>
      </c>
      <c r="K133" s="74">
        <v>1125</v>
      </c>
      <c r="L133" s="74">
        <v>1559</v>
      </c>
      <c r="M133" s="74">
        <v>1411</v>
      </c>
      <c r="N133" s="74">
        <v>1308</v>
      </c>
      <c r="O133" s="47">
        <f aca="true" t="shared" si="29" ref="O133:O139">SUM(C133:N133)</f>
        <v>22297</v>
      </c>
    </row>
    <row r="134" spans="1:15" s="5" customFormat="1" ht="11.25">
      <c r="A134" s="321"/>
      <c r="B134" s="278" t="s">
        <v>133</v>
      </c>
      <c r="C134" s="74">
        <v>613</v>
      </c>
      <c r="D134" s="74">
        <v>350</v>
      </c>
      <c r="E134" s="74">
        <v>676</v>
      </c>
      <c r="F134" s="74">
        <v>185</v>
      </c>
      <c r="G134" s="74">
        <v>580</v>
      </c>
      <c r="H134" s="74">
        <v>303</v>
      </c>
      <c r="I134" s="74">
        <v>469</v>
      </c>
      <c r="J134" s="74">
        <v>232</v>
      </c>
      <c r="K134" s="74">
        <v>412</v>
      </c>
      <c r="L134" s="74">
        <v>256</v>
      </c>
      <c r="M134" s="74">
        <v>354</v>
      </c>
      <c r="N134" s="74">
        <v>442</v>
      </c>
      <c r="O134" s="47">
        <f t="shared" si="29"/>
        <v>4872</v>
      </c>
    </row>
    <row r="135" spans="1:15" s="5" customFormat="1" ht="11.25">
      <c r="A135" s="321"/>
      <c r="B135" s="278" t="s">
        <v>134</v>
      </c>
      <c r="C135" s="74">
        <v>100</v>
      </c>
      <c r="D135" s="74">
        <v>14</v>
      </c>
      <c r="E135" s="74">
        <v>2</v>
      </c>
      <c r="F135" s="74">
        <v>36</v>
      </c>
      <c r="G135" s="74">
        <v>0</v>
      </c>
      <c r="H135" s="74">
        <v>46</v>
      </c>
      <c r="I135" s="74">
        <v>30</v>
      </c>
      <c r="J135" s="74">
        <v>0</v>
      </c>
      <c r="K135" s="74">
        <v>28</v>
      </c>
      <c r="L135" s="74">
        <v>34</v>
      </c>
      <c r="M135" s="74">
        <v>3</v>
      </c>
      <c r="N135" s="74">
        <v>0</v>
      </c>
      <c r="O135" s="47">
        <f t="shared" si="29"/>
        <v>293</v>
      </c>
    </row>
    <row r="136" spans="1:15" s="5" customFormat="1" ht="11.25">
      <c r="A136" s="321"/>
      <c r="B136" s="278" t="s">
        <v>212</v>
      </c>
      <c r="C136" s="74">
        <v>5</v>
      </c>
      <c r="D136" s="74">
        <v>24</v>
      </c>
      <c r="E136" s="74">
        <v>116</v>
      </c>
      <c r="F136" s="74">
        <v>4</v>
      </c>
      <c r="G136" s="74">
        <v>256</v>
      </c>
      <c r="H136" s="74">
        <v>36</v>
      </c>
      <c r="I136" s="74">
        <v>1</v>
      </c>
      <c r="J136" s="74">
        <v>98</v>
      </c>
      <c r="K136" s="74">
        <v>38</v>
      </c>
      <c r="L136" s="74">
        <v>6</v>
      </c>
      <c r="M136" s="74">
        <v>18</v>
      </c>
      <c r="N136" s="74">
        <v>201</v>
      </c>
      <c r="O136" s="47">
        <f t="shared" si="29"/>
        <v>803</v>
      </c>
    </row>
    <row r="137" spans="1:15" s="5" customFormat="1" ht="11.25">
      <c r="A137" s="321"/>
      <c r="B137" s="278" t="s">
        <v>131</v>
      </c>
      <c r="C137" s="74">
        <v>1</v>
      </c>
      <c r="D137" s="74">
        <v>2</v>
      </c>
      <c r="E137" s="74">
        <v>12</v>
      </c>
      <c r="F137" s="74">
        <v>2</v>
      </c>
      <c r="G137" s="74">
        <v>2</v>
      </c>
      <c r="H137" s="74">
        <v>22</v>
      </c>
      <c r="I137" s="74">
        <v>42</v>
      </c>
      <c r="J137" s="74">
        <v>16</v>
      </c>
      <c r="K137" s="74">
        <v>17</v>
      </c>
      <c r="L137" s="74">
        <v>6</v>
      </c>
      <c r="M137" s="74">
        <v>34</v>
      </c>
      <c r="N137" s="74">
        <v>99</v>
      </c>
      <c r="O137" s="47">
        <f t="shared" si="29"/>
        <v>255</v>
      </c>
    </row>
    <row r="138" spans="1:15" s="5" customFormat="1" ht="11.25">
      <c r="A138" s="321"/>
      <c r="B138" s="278" t="s">
        <v>284</v>
      </c>
      <c r="C138" s="74">
        <v>397</v>
      </c>
      <c r="D138" s="74">
        <v>319</v>
      </c>
      <c r="E138" s="74">
        <v>460</v>
      </c>
      <c r="F138" s="74">
        <v>615</v>
      </c>
      <c r="G138" s="74">
        <v>187</v>
      </c>
      <c r="H138" s="74">
        <v>520</v>
      </c>
      <c r="I138" s="74">
        <v>311</v>
      </c>
      <c r="J138" s="74">
        <v>491</v>
      </c>
      <c r="K138" s="74">
        <v>1033</v>
      </c>
      <c r="L138" s="74">
        <v>393</v>
      </c>
      <c r="M138" s="74">
        <v>801</v>
      </c>
      <c r="N138" s="74">
        <v>537</v>
      </c>
      <c r="O138" s="47">
        <f t="shared" si="29"/>
        <v>6064</v>
      </c>
    </row>
    <row r="139" spans="1:15" s="5" customFormat="1" ht="12" thickBot="1">
      <c r="A139" s="321"/>
      <c r="B139" s="281" t="s">
        <v>89</v>
      </c>
      <c r="C139" s="101">
        <v>8</v>
      </c>
      <c r="D139" s="101">
        <v>0</v>
      </c>
      <c r="E139" s="101">
        <v>42</v>
      </c>
      <c r="F139" s="101">
        <v>0</v>
      </c>
      <c r="G139" s="101">
        <v>0</v>
      </c>
      <c r="H139" s="101">
        <v>4</v>
      </c>
      <c r="I139" s="101">
        <v>31</v>
      </c>
      <c r="J139" s="101">
        <v>0</v>
      </c>
      <c r="K139" s="101">
        <v>6</v>
      </c>
      <c r="L139" s="101">
        <v>0</v>
      </c>
      <c r="M139" s="101">
        <v>67</v>
      </c>
      <c r="N139" s="101">
        <v>6</v>
      </c>
      <c r="O139" s="48">
        <f t="shared" si="29"/>
        <v>164</v>
      </c>
    </row>
    <row r="140" spans="1:15" s="5" customFormat="1" ht="11.25" thickBot="1">
      <c r="A140" s="321"/>
      <c r="B140" s="41" t="s">
        <v>115</v>
      </c>
      <c r="C140" s="49">
        <f aca="true" t="shared" si="30" ref="C140:O140">SUM(C133:C139)</f>
        <v>4166</v>
      </c>
      <c r="D140" s="49">
        <f t="shared" si="30"/>
        <v>3996</v>
      </c>
      <c r="E140" s="49">
        <f t="shared" si="30"/>
        <v>3184</v>
      </c>
      <c r="F140" s="49">
        <f t="shared" si="30"/>
        <v>2458</v>
      </c>
      <c r="G140" s="49">
        <f t="shared" si="30"/>
        <v>3195</v>
      </c>
      <c r="H140" s="49">
        <f t="shared" si="30"/>
        <v>3045</v>
      </c>
      <c r="I140" s="49">
        <f t="shared" si="30"/>
        <v>2666</v>
      </c>
      <c r="J140" s="49">
        <f t="shared" si="30"/>
        <v>1844</v>
      </c>
      <c r="K140" s="49">
        <f t="shared" si="30"/>
        <v>2659</v>
      </c>
      <c r="L140" s="49">
        <f t="shared" si="30"/>
        <v>2254</v>
      </c>
      <c r="M140" s="49">
        <f t="shared" si="30"/>
        <v>2688</v>
      </c>
      <c r="N140" s="49">
        <f t="shared" si="30"/>
        <v>2593</v>
      </c>
      <c r="O140" s="49">
        <f t="shared" si="30"/>
        <v>34748</v>
      </c>
    </row>
    <row r="141" spans="1:15" s="5" customFormat="1" ht="14.25" customHeight="1" thickBot="1">
      <c r="A141" s="321"/>
      <c r="B141" s="335" t="s">
        <v>198</v>
      </c>
      <c r="C141" s="336"/>
      <c r="D141" s="336"/>
      <c r="E141" s="336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</row>
    <row r="142" spans="1:15" s="5" customFormat="1" ht="11.25">
      <c r="A142" s="321"/>
      <c r="B142" s="278" t="s">
        <v>129</v>
      </c>
      <c r="C142" s="74">
        <v>808</v>
      </c>
      <c r="D142" s="74">
        <v>717</v>
      </c>
      <c r="E142" s="74">
        <v>641</v>
      </c>
      <c r="F142" s="74">
        <v>768</v>
      </c>
      <c r="G142" s="74">
        <v>481</v>
      </c>
      <c r="H142" s="74">
        <v>664</v>
      </c>
      <c r="I142" s="74">
        <v>967</v>
      </c>
      <c r="J142" s="74">
        <v>858</v>
      </c>
      <c r="K142" s="74">
        <v>757</v>
      </c>
      <c r="L142" s="74">
        <v>804</v>
      </c>
      <c r="M142" s="74">
        <v>1246</v>
      </c>
      <c r="N142" s="74">
        <v>1293</v>
      </c>
      <c r="O142" s="47">
        <f aca="true" t="shared" si="31" ref="O142:O148">SUM(C142:N142)</f>
        <v>10004</v>
      </c>
    </row>
    <row r="143" spans="1:15" s="5" customFormat="1" ht="11.25">
      <c r="A143" s="321"/>
      <c r="B143" s="278" t="s">
        <v>133</v>
      </c>
      <c r="C143" s="74">
        <v>214</v>
      </c>
      <c r="D143" s="74">
        <v>225</v>
      </c>
      <c r="E143" s="74">
        <v>310</v>
      </c>
      <c r="F143" s="74">
        <v>187</v>
      </c>
      <c r="G143" s="74">
        <v>215</v>
      </c>
      <c r="H143" s="74">
        <v>466</v>
      </c>
      <c r="I143" s="74">
        <v>342</v>
      </c>
      <c r="J143" s="74">
        <v>407</v>
      </c>
      <c r="K143" s="74">
        <v>356</v>
      </c>
      <c r="L143" s="74">
        <v>412</v>
      </c>
      <c r="M143" s="74">
        <v>174</v>
      </c>
      <c r="N143" s="74">
        <v>883</v>
      </c>
      <c r="O143" s="47">
        <f t="shared" si="31"/>
        <v>4191</v>
      </c>
    </row>
    <row r="144" spans="1:15" s="5" customFormat="1" ht="11.25">
      <c r="A144" s="321"/>
      <c r="B144" s="278" t="s">
        <v>134</v>
      </c>
      <c r="C144" s="74">
        <v>0</v>
      </c>
      <c r="D144" s="74">
        <v>0</v>
      </c>
      <c r="E144" s="74">
        <v>0</v>
      </c>
      <c r="F144" s="74">
        <v>0</v>
      </c>
      <c r="G144" s="74">
        <v>0</v>
      </c>
      <c r="H144" s="74">
        <v>0</v>
      </c>
      <c r="I144" s="74">
        <v>5</v>
      </c>
      <c r="J144" s="74">
        <v>0</v>
      </c>
      <c r="K144" s="74">
        <v>0</v>
      </c>
      <c r="L144" s="74">
        <v>0</v>
      </c>
      <c r="M144" s="74">
        <v>0</v>
      </c>
      <c r="N144" s="74">
        <v>1</v>
      </c>
      <c r="O144" s="47">
        <f t="shared" si="31"/>
        <v>6</v>
      </c>
    </row>
    <row r="145" spans="1:15" s="5" customFormat="1" ht="11.25">
      <c r="A145" s="321"/>
      <c r="B145" s="278" t="s">
        <v>212</v>
      </c>
      <c r="C145" s="74">
        <v>229</v>
      </c>
      <c r="D145" s="74">
        <v>207</v>
      </c>
      <c r="E145" s="74">
        <v>498</v>
      </c>
      <c r="F145" s="74">
        <v>206</v>
      </c>
      <c r="G145" s="74">
        <v>121</v>
      </c>
      <c r="H145" s="74">
        <v>419</v>
      </c>
      <c r="I145" s="74">
        <v>326</v>
      </c>
      <c r="J145" s="74">
        <v>256</v>
      </c>
      <c r="K145" s="74">
        <v>194</v>
      </c>
      <c r="L145" s="74">
        <v>228</v>
      </c>
      <c r="M145" s="74">
        <v>426</v>
      </c>
      <c r="N145" s="74">
        <v>877</v>
      </c>
      <c r="O145" s="47">
        <f t="shared" si="31"/>
        <v>3987</v>
      </c>
    </row>
    <row r="146" spans="1:15" s="5" customFormat="1" ht="11.25">
      <c r="A146" s="321"/>
      <c r="B146" s="278" t="s">
        <v>131</v>
      </c>
      <c r="C146" s="74">
        <v>83</v>
      </c>
      <c r="D146" s="74">
        <v>83</v>
      </c>
      <c r="E146" s="74">
        <v>4</v>
      </c>
      <c r="F146" s="74">
        <v>106</v>
      </c>
      <c r="G146" s="74">
        <v>27</v>
      </c>
      <c r="H146" s="74">
        <v>44</v>
      </c>
      <c r="I146" s="74">
        <v>116</v>
      </c>
      <c r="J146" s="74">
        <v>162</v>
      </c>
      <c r="K146" s="74">
        <v>19</v>
      </c>
      <c r="L146" s="74">
        <v>110</v>
      </c>
      <c r="M146" s="74">
        <v>62</v>
      </c>
      <c r="N146" s="74">
        <v>116</v>
      </c>
      <c r="O146" s="47">
        <f t="shared" si="31"/>
        <v>932</v>
      </c>
    </row>
    <row r="147" spans="1:15" s="5" customFormat="1" ht="11.25">
      <c r="A147" s="321"/>
      <c r="B147" s="278" t="s">
        <v>284</v>
      </c>
      <c r="C147" s="74">
        <v>80</v>
      </c>
      <c r="D147" s="74">
        <v>160</v>
      </c>
      <c r="E147" s="74">
        <v>58</v>
      </c>
      <c r="F147" s="74">
        <v>131</v>
      </c>
      <c r="G147" s="74">
        <v>155</v>
      </c>
      <c r="H147" s="74">
        <v>163</v>
      </c>
      <c r="I147" s="74">
        <v>129</v>
      </c>
      <c r="J147" s="74">
        <v>131</v>
      </c>
      <c r="K147" s="74">
        <v>121</v>
      </c>
      <c r="L147" s="74">
        <v>136</v>
      </c>
      <c r="M147" s="74">
        <v>178</v>
      </c>
      <c r="N147" s="74">
        <v>303</v>
      </c>
      <c r="O147" s="47">
        <f t="shared" si="31"/>
        <v>1745</v>
      </c>
    </row>
    <row r="148" spans="1:15" s="5" customFormat="1" ht="12" thickBot="1">
      <c r="A148" s="321"/>
      <c r="B148" s="281" t="s">
        <v>89</v>
      </c>
      <c r="C148" s="101">
        <v>0</v>
      </c>
      <c r="D148" s="101">
        <v>12</v>
      </c>
      <c r="E148" s="101">
        <v>18</v>
      </c>
      <c r="F148" s="101">
        <v>0</v>
      </c>
      <c r="G148" s="101">
        <v>47</v>
      </c>
      <c r="H148" s="101">
        <v>4</v>
      </c>
      <c r="I148" s="101">
        <v>4</v>
      </c>
      <c r="J148" s="101">
        <v>0</v>
      </c>
      <c r="K148" s="101">
        <v>0</v>
      </c>
      <c r="L148" s="101">
        <v>0</v>
      </c>
      <c r="M148" s="101">
        <v>17</v>
      </c>
      <c r="N148" s="101">
        <v>47</v>
      </c>
      <c r="O148" s="48">
        <f t="shared" si="31"/>
        <v>149</v>
      </c>
    </row>
    <row r="149" spans="1:15" s="5" customFormat="1" ht="11.25" thickBot="1">
      <c r="A149" s="321"/>
      <c r="B149" s="41" t="s">
        <v>115</v>
      </c>
      <c r="C149" s="49">
        <f aca="true" t="shared" si="32" ref="C149:O149">SUM(C142:C148)</f>
        <v>1414</v>
      </c>
      <c r="D149" s="49">
        <f t="shared" si="32"/>
        <v>1404</v>
      </c>
      <c r="E149" s="49">
        <f t="shared" si="32"/>
        <v>1529</v>
      </c>
      <c r="F149" s="49">
        <f t="shared" si="32"/>
        <v>1398</v>
      </c>
      <c r="G149" s="49">
        <f t="shared" si="32"/>
        <v>1046</v>
      </c>
      <c r="H149" s="49">
        <f t="shared" si="32"/>
        <v>1760</v>
      </c>
      <c r="I149" s="49">
        <f t="shared" si="32"/>
        <v>1889</v>
      </c>
      <c r="J149" s="49">
        <f t="shared" si="32"/>
        <v>1814</v>
      </c>
      <c r="K149" s="49">
        <f t="shared" si="32"/>
        <v>1447</v>
      </c>
      <c r="L149" s="49">
        <f t="shared" si="32"/>
        <v>1690</v>
      </c>
      <c r="M149" s="49">
        <f t="shared" si="32"/>
        <v>2103</v>
      </c>
      <c r="N149" s="49">
        <f t="shared" si="32"/>
        <v>3520</v>
      </c>
      <c r="O149" s="49">
        <f t="shared" si="32"/>
        <v>21014</v>
      </c>
    </row>
    <row r="150" spans="1:15" s="5" customFormat="1" ht="14.25" customHeight="1" thickBot="1">
      <c r="A150" s="321"/>
      <c r="B150" s="335" t="s">
        <v>281</v>
      </c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</row>
    <row r="151" spans="1:15" s="5" customFormat="1" ht="11.25">
      <c r="A151" s="321"/>
      <c r="B151" s="278" t="s">
        <v>129</v>
      </c>
      <c r="C151" s="74">
        <v>0</v>
      </c>
      <c r="D151" s="74">
        <v>36</v>
      </c>
      <c r="E151" s="74">
        <v>15</v>
      </c>
      <c r="F151" s="74">
        <v>0</v>
      </c>
      <c r="G151" s="74">
        <v>11</v>
      </c>
      <c r="H151" s="74">
        <v>15</v>
      </c>
      <c r="I151" s="74">
        <v>40</v>
      </c>
      <c r="J151" s="74">
        <v>3</v>
      </c>
      <c r="K151" s="74">
        <v>0</v>
      </c>
      <c r="L151" s="74">
        <v>6</v>
      </c>
      <c r="M151" s="74">
        <v>19</v>
      </c>
      <c r="N151" s="74">
        <v>2</v>
      </c>
      <c r="O151" s="47">
        <f aca="true" t="shared" si="33" ref="O151:O157">SUM(C151:N151)</f>
        <v>147</v>
      </c>
    </row>
    <row r="152" spans="1:15" s="5" customFormat="1" ht="11.25">
      <c r="A152" s="321"/>
      <c r="B152" s="278" t="s">
        <v>133</v>
      </c>
      <c r="C152" s="74">
        <v>0</v>
      </c>
      <c r="D152" s="74">
        <v>0</v>
      </c>
      <c r="E152" s="74">
        <v>0</v>
      </c>
      <c r="F152" s="74">
        <v>0</v>
      </c>
      <c r="G152" s="74">
        <v>0</v>
      </c>
      <c r="H152" s="74">
        <v>69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47">
        <f t="shared" si="33"/>
        <v>69</v>
      </c>
    </row>
    <row r="153" spans="1:15" s="5" customFormat="1" ht="11.25">
      <c r="A153" s="321"/>
      <c r="B153" s="278" t="s">
        <v>134</v>
      </c>
      <c r="C153" s="74">
        <v>0</v>
      </c>
      <c r="D153" s="74">
        <v>0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47">
        <f t="shared" si="33"/>
        <v>0</v>
      </c>
    </row>
    <row r="154" spans="1:15" s="5" customFormat="1" ht="11.25">
      <c r="A154" s="321"/>
      <c r="B154" s="278" t="s">
        <v>212</v>
      </c>
      <c r="C154" s="74">
        <v>0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47">
        <f t="shared" si="33"/>
        <v>0</v>
      </c>
    </row>
    <row r="155" spans="1:15" s="5" customFormat="1" ht="11.25">
      <c r="A155" s="321"/>
      <c r="B155" s="278" t="s">
        <v>131</v>
      </c>
      <c r="C155" s="74">
        <v>0</v>
      </c>
      <c r="D155" s="74">
        <v>0</v>
      </c>
      <c r="E155" s="74">
        <v>0</v>
      </c>
      <c r="F155" s="74"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47">
        <f t="shared" si="33"/>
        <v>0</v>
      </c>
    </row>
    <row r="156" spans="1:15" s="5" customFormat="1" ht="11.25">
      <c r="A156" s="321"/>
      <c r="B156" s="278" t="s">
        <v>284</v>
      </c>
      <c r="C156" s="74">
        <v>0</v>
      </c>
      <c r="D156" s="74">
        <v>0</v>
      </c>
      <c r="E156" s="74">
        <v>0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47">
        <f t="shared" si="33"/>
        <v>0</v>
      </c>
    </row>
    <row r="157" spans="1:15" s="5" customFormat="1" ht="12" thickBot="1">
      <c r="A157" s="321"/>
      <c r="B157" s="281" t="s">
        <v>89</v>
      </c>
      <c r="C157" s="101">
        <v>0</v>
      </c>
      <c r="D157" s="101">
        <v>0</v>
      </c>
      <c r="E157" s="101">
        <v>0</v>
      </c>
      <c r="F157" s="101">
        <v>0</v>
      </c>
      <c r="G157" s="101">
        <v>0</v>
      </c>
      <c r="H157" s="101">
        <v>0</v>
      </c>
      <c r="I157" s="101">
        <v>0</v>
      </c>
      <c r="J157" s="101">
        <v>0</v>
      </c>
      <c r="K157" s="101">
        <v>0</v>
      </c>
      <c r="L157" s="101">
        <v>0</v>
      </c>
      <c r="M157" s="101">
        <v>0</v>
      </c>
      <c r="N157" s="101">
        <v>0</v>
      </c>
      <c r="O157" s="48">
        <f t="shared" si="33"/>
        <v>0</v>
      </c>
    </row>
    <row r="158" spans="1:15" s="5" customFormat="1" ht="11.25" thickBot="1">
      <c r="A158" s="321"/>
      <c r="B158" s="41" t="s">
        <v>115</v>
      </c>
      <c r="C158" s="49">
        <f aca="true" t="shared" si="34" ref="C158:O158">SUM(C151:C157)</f>
        <v>0</v>
      </c>
      <c r="D158" s="49">
        <f t="shared" si="34"/>
        <v>36</v>
      </c>
      <c r="E158" s="49">
        <f t="shared" si="34"/>
        <v>15</v>
      </c>
      <c r="F158" s="49">
        <f t="shared" si="34"/>
        <v>0</v>
      </c>
      <c r="G158" s="49">
        <f t="shared" si="34"/>
        <v>11</v>
      </c>
      <c r="H158" s="49">
        <f t="shared" si="34"/>
        <v>84</v>
      </c>
      <c r="I158" s="49">
        <f t="shared" si="34"/>
        <v>40</v>
      </c>
      <c r="J158" s="49">
        <f t="shared" si="34"/>
        <v>3</v>
      </c>
      <c r="K158" s="49">
        <f t="shared" si="34"/>
        <v>0</v>
      </c>
      <c r="L158" s="49">
        <f t="shared" si="34"/>
        <v>6</v>
      </c>
      <c r="M158" s="49">
        <f t="shared" si="34"/>
        <v>19</v>
      </c>
      <c r="N158" s="49">
        <f t="shared" si="34"/>
        <v>2</v>
      </c>
      <c r="O158" s="49">
        <f t="shared" si="34"/>
        <v>216</v>
      </c>
    </row>
    <row r="159" spans="1:15" s="5" customFormat="1" ht="14.25" customHeight="1" thickBot="1">
      <c r="A159" s="321"/>
      <c r="B159" s="335" t="s">
        <v>200</v>
      </c>
      <c r="C159" s="336"/>
      <c r="D159" s="336"/>
      <c r="E159" s="33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</row>
    <row r="160" spans="1:15" s="5" customFormat="1" ht="11.25">
      <c r="A160" s="321"/>
      <c r="B160" s="278" t="s">
        <v>129</v>
      </c>
      <c r="C160" s="74">
        <v>6634</v>
      </c>
      <c r="D160" s="74">
        <v>8705</v>
      </c>
      <c r="E160" s="74">
        <v>8075</v>
      </c>
      <c r="F160" s="74">
        <v>6513</v>
      </c>
      <c r="G160" s="74">
        <v>7218</v>
      </c>
      <c r="H160" s="74">
        <v>6103</v>
      </c>
      <c r="I160" s="74">
        <v>6617</v>
      </c>
      <c r="J160" s="74">
        <v>4195</v>
      </c>
      <c r="K160" s="74">
        <v>8217</v>
      </c>
      <c r="L160" s="74">
        <v>5030</v>
      </c>
      <c r="M160" s="74">
        <v>6629</v>
      </c>
      <c r="N160" s="74">
        <v>5786</v>
      </c>
      <c r="O160" s="47">
        <f aca="true" t="shared" si="35" ref="O160:O166">SUM(C160:N160)</f>
        <v>79722</v>
      </c>
    </row>
    <row r="161" spans="1:15" s="5" customFormat="1" ht="11.25">
      <c r="A161" s="321"/>
      <c r="B161" s="278" t="s">
        <v>133</v>
      </c>
      <c r="C161" s="74">
        <v>255</v>
      </c>
      <c r="D161" s="74">
        <v>502</v>
      </c>
      <c r="E161" s="74">
        <v>264</v>
      </c>
      <c r="F161" s="74">
        <v>1084</v>
      </c>
      <c r="G161" s="74">
        <v>230</v>
      </c>
      <c r="H161" s="74">
        <v>530</v>
      </c>
      <c r="I161" s="74">
        <v>609</v>
      </c>
      <c r="J161" s="74">
        <v>490</v>
      </c>
      <c r="K161" s="74">
        <v>523</v>
      </c>
      <c r="L161" s="74">
        <v>297</v>
      </c>
      <c r="M161" s="74">
        <v>222</v>
      </c>
      <c r="N161" s="74">
        <v>241</v>
      </c>
      <c r="O161" s="47">
        <f t="shared" si="35"/>
        <v>5247</v>
      </c>
    </row>
    <row r="162" spans="1:15" s="5" customFormat="1" ht="11.25">
      <c r="A162" s="321"/>
      <c r="B162" s="278" t="s">
        <v>134</v>
      </c>
      <c r="C162" s="74">
        <v>85</v>
      </c>
      <c r="D162" s="74">
        <v>117</v>
      </c>
      <c r="E162" s="74">
        <v>22</v>
      </c>
      <c r="F162" s="74">
        <v>6</v>
      </c>
      <c r="G162" s="74">
        <v>185</v>
      </c>
      <c r="H162" s="74">
        <v>30</v>
      </c>
      <c r="I162" s="74">
        <v>2</v>
      </c>
      <c r="J162" s="74">
        <v>36</v>
      </c>
      <c r="K162" s="74">
        <v>1</v>
      </c>
      <c r="L162" s="74">
        <v>11</v>
      </c>
      <c r="M162" s="74">
        <v>8</v>
      </c>
      <c r="N162" s="74">
        <v>14</v>
      </c>
      <c r="O162" s="47">
        <f t="shared" si="35"/>
        <v>517</v>
      </c>
    </row>
    <row r="163" spans="1:15" s="5" customFormat="1" ht="11.25">
      <c r="A163" s="321"/>
      <c r="B163" s="278" t="s">
        <v>212</v>
      </c>
      <c r="C163" s="74">
        <v>103</v>
      </c>
      <c r="D163" s="74">
        <v>118</v>
      </c>
      <c r="E163" s="74">
        <v>37</v>
      </c>
      <c r="F163" s="74">
        <v>110</v>
      </c>
      <c r="G163" s="74">
        <v>59</v>
      </c>
      <c r="H163" s="74">
        <v>57</v>
      </c>
      <c r="I163" s="74">
        <v>169</v>
      </c>
      <c r="J163" s="74">
        <v>49</v>
      </c>
      <c r="K163" s="74">
        <v>2</v>
      </c>
      <c r="L163" s="74">
        <v>140</v>
      </c>
      <c r="M163" s="74">
        <v>25</v>
      </c>
      <c r="N163" s="74">
        <v>42</v>
      </c>
      <c r="O163" s="47">
        <f t="shared" si="35"/>
        <v>911</v>
      </c>
    </row>
    <row r="164" spans="1:15" s="5" customFormat="1" ht="11.25">
      <c r="A164" s="321"/>
      <c r="B164" s="278" t="s">
        <v>131</v>
      </c>
      <c r="C164" s="74">
        <v>91</v>
      </c>
      <c r="D164" s="74">
        <v>165</v>
      </c>
      <c r="E164" s="74">
        <v>304</v>
      </c>
      <c r="F164" s="74">
        <v>99</v>
      </c>
      <c r="G164" s="74">
        <v>160</v>
      </c>
      <c r="H164" s="74">
        <v>76</v>
      </c>
      <c r="I164" s="74">
        <v>72</v>
      </c>
      <c r="J164" s="74">
        <v>342</v>
      </c>
      <c r="K164" s="74">
        <v>432</v>
      </c>
      <c r="L164" s="74">
        <v>122</v>
      </c>
      <c r="M164" s="74">
        <v>222</v>
      </c>
      <c r="N164" s="74">
        <v>293</v>
      </c>
      <c r="O164" s="47">
        <f t="shared" si="35"/>
        <v>2378</v>
      </c>
    </row>
    <row r="165" spans="1:15" s="5" customFormat="1" ht="11.25">
      <c r="A165" s="321"/>
      <c r="B165" s="278" t="s">
        <v>284</v>
      </c>
      <c r="C165" s="74">
        <v>2540</v>
      </c>
      <c r="D165" s="74">
        <v>1806</v>
      </c>
      <c r="E165" s="74">
        <v>2559</v>
      </c>
      <c r="F165" s="74">
        <v>1689</v>
      </c>
      <c r="G165" s="74">
        <v>1970</v>
      </c>
      <c r="H165" s="74">
        <v>1528</v>
      </c>
      <c r="I165" s="74">
        <v>1804</v>
      </c>
      <c r="J165" s="74">
        <v>1623</v>
      </c>
      <c r="K165" s="74">
        <v>1750</v>
      </c>
      <c r="L165" s="74">
        <v>2965</v>
      </c>
      <c r="M165" s="74">
        <v>1764</v>
      </c>
      <c r="N165" s="74">
        <v>1772</v>
      </c>
      <c r="O165" s="47">
        <f t="shared" si="35"/>
        <v>23770</v>
      </c>
    </row>
    <row r="166" spans="1:15" s="5" customFormat="1" ht="12" thickBot="1">
      <c r="A166" s="321"/>
      <c r="B166" s="281" t="s">
        <v>89</v>
      </c>
      <c r="C166" s="101">
        <v>0</v>
      </c>
      <c r="D166" s="101">
        <v>3</v>
      </c>
      <c r="E166" s="101">
        <v>4</v>
      </c>
      <c r="F166" s="101">
        <v>116</v>
      </c>
      <c r="G166" s="101">
        <v>0</v>
      </c>
      <c r="H166" s="101">
        <v>3</v>
      </c>
      <c r="I166" s="101">
        <v>11</v>
      </c>
      <c r="J166" s="101">
        <v>0</v>
      </c>
      <c r="K166" s="101">
        <v>0</v>
      </c>
      <c r="L166" s="101">
        <v>121</v>
      </c>
      <c r="M166" s="101">
        <v>0</v>
      </c>
      <c r="N166" s="101">
        <v>0</v>
      </c>
      <c r="O166" s="48">
        <f t="shared" si="35"/>
        <v>258</v>
      </c>
    </row>
    <row r="167" spans="1:15" s="5" customFormat="1" ht="11.25" thickBot="1">
      <c r="A167" s="322"/>
      <c r="B167" s="41" t="s">
        <v>115</v>
      </c>
      <c r="C167" s="49">
        <f>SUM(C160:C166)</f>
        <v>9708</v>
      </c>
      <c r="D167" s="49">
        <f aca="true" t="shared" si="36" ref="D167:O167">SUM(D160:D166)</f>
        <v>11416</v>
      </c>
      <c r="E167" s="49">
        <f t="shared" si="36"/>
        <v>11265</v>
      </c>
      <c r="F167" s="49">
        <f t="shared" si="36"/>
        <v>9617</v>
      </c>
      <c r="G167" s="49">
        <f t="shared" si="36"/>
        <v>9822</v>
      </c>
      <c r="H167" s="49">
        <f t="shared" si="36"/>
        <v>8327</v>
      </c>
      <c r="I167" s="49">
        <f t="shared" si="36"/>
        <v>9284</v>
      </c>
      <c r="J167" s="49">
        <f t="shared" si="36"/>
        <v>6735</v>
      </c>
      <c r="K167" s="49">
        <f t="shared" si="36"/>
        <v>10925</v>
      </c>
      <c r="L167" s="49">
        <f t="shared" si="36"/>
        <v>8686</v>
      </c>
      <c r="M167" s="49">
        <f t="shared" si="36"/>
        <v>8870</v>
      </c>
      <c r="N167" s="49">
        <f t="shared" si="36"/>
        <v>8148</v>
      </c>
      <c r="O167" s="49">
        <f t="shared" si="36"/>
        <v>112803</v>
      </c>
    </row>
    <row r="168" spans="1:15" ht="12.75">
      <c r="A168" s="1" t="s">
        <v>8</v>
      </c>
      <c r="B168" s="277"/>
      <c r="C168" s="15"/>
      <c r="D168" s="7"/>
      <c r="E168" s="1" t="s">
        <v>136</v>
      </c>
      <c r="F168" s="1"/>
      <c r="G168" s="1"/>
      <c r="H168" s="1"/>
      <c r="I168" s="76"/>
      <c r="J168" s="1"/>
      <c r="K168" s="1"/>
      <c r="L168" s="1"/>
      <c r="O168" s="10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spans="1:3" ht="12.75">
      <c r="A179" s="8"/>
      <c r="C179" s="46"/>
    </row>
    <row r="180" ht="12.75">
      <c r="C180" s="46"/>
    </row>
    <row r="181" ht="12.75">
      <c r="C181" s="46"/>
    </row>
    <row r="182" ht="12.75">
      <c r="C182" s="46"/>
    </row>
  </sheetData>
  <sheetProtection/>
  <mergeCells count="20">
    <mergeCell ref="B132:O132"/>
    <mergeCell ref="B141:O141"/>
    <mergeCell ref="B150:O150"/>
    <mergeCell ref="B159:O159"/>
    <mergeCell ref="B78:O78"/>
    <mergeCell ref="B87:O87"/>
    <mergeCell ref="B96:O96"/>
    <mergeCell ref="B105:O105"/>
    <mergeCell ref="B114:O114"/>
    <mergeCell ref="B123:O123"/>
    <mergeCell ref="C3:O3"/>
    <mergeCell ref="A5:A167"/>
    <mergeCell ref="B6:O6"/>
    <mergeCell ref="B15:O15"/>
    <mergeCell ref="B24:O24"/>
    <mergeCell ref="B33:O33"/>
    <mergeCell ref="B42:O42"/>
    <mergeCell ref="B51:O51"/>
    <mergeCell ref="B60:O60"/>
    <mergeCell ref="B69:O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2010-01-25T19:53:52Z</cp:lastPrinted>
  <dcterms:created xsi:type="dcterms:W3CDTF">2006-02-24T09:38:25Z</dcterms:created>
  <dcterms:modified xsi:type="dcterms:W3CDTF">2014-10-02T06:39:14Z</dcterms:modified>
  <cp:category/>
  <cp:version/>
  <cp:contentType/>
  <cp:contentStatus/>
</cp:coreProperties>
</file>