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3930" tabRatio="601" activeTab="0"/>
  </bookViews>
  <sheets>
    <sheet name="4." sheetId="1" r:id="rId1"/>
    <sheet name="4.1" sheetId="2" r:id="rId2"/>
    <sheet name="4.2" sheetId="3" r:id="rId3"/>
    <sheet name="4.3-4" sheetId="4" r:id="rId4"/>
    <sheet name="4.5-10" sheetId="5" r:id="rId5"/>
    <sheet name="4.11" sheetId="6" r:id="rId6"/>
    <sheet name="4.12" sheetId="7" r:id="rId7"/>
    <sheet name="4.13" sheetId="8" r:id="rId8"/>
    <sheet name="4.14" sheetId="9" r:id="rId9"/>
    <sheet name="4.15" sheetId="10" r:id="rId10"/>
    <sheet name="4.16" sheetId="11" r:id="rId11"/>
    <sheet name="4.17-24" sheetId="12" r:id="rId12"/>
    <sheet name="4.25" sheetId="13" r:id="rId13"/>
    <sheet name="4.26" sheetId="14" r:id="rId14"/>
  </sheets>
  <definedNames/>
  <calcPr fullCalcOnLoad="1"/>
</workbook>
</file>

<file path=xl/sharedStrings.xml><?xml version="1.0" encoding="utf-8"?>
<sst xmlns="http://schemas.openxmlformats.org/spreadsheetml/2006/main" count="2069" uniqueCount="397">
  <si>
    <t>Total</t>
  </si>
  <si>
    <t>10.718%</t>
  </si>
  <si>
    <t>Côte d'Ivoire</t>
  </si>
  <si>
    <t>Total 2011</t>
  </si>
  <si>
    <t>Source : Industry General Directorate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</si>
  <si>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</si>
  <si>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</si>
  <si>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</si>
  <si>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</si>
  <si>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</si>
  <si>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</si>
  <si>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</si>
  <si>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</si>
  <si>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</si>
  <si>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</si>
  <si>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</si>
  <si>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</si>
  <si>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Equipments in LBP</t>
  </si>
  <si>
    <t>Imports of industrial equipment and Machinery in LBP</t>
  </si>
  <si>
    <t>Russia</t>
  </si>
  <si>
    <t>Argentina</t>
  </si>
  <si>
    <t>Jordan</t>
  </si>
  <si>
    <t>Armenia</t>
  </si>
  <si>
    <t>Spain</t>
  </si>
  <si>
    <t>Australia</t>
  </si>
  <si>
    <t>South Africa</t>
  </si>
  <si>
    <t>Germany</t>
  </si>
  <si>
    <t>United Arab Emirates</t>
  </si>
  <si>
    <t>Indonesia</t>
  </si>
  <si>
    <t>Ukraine</t>
  </si>
  <si>
    <t>Iran</t>
  </si>
  <si>
    <t>Ireland</t>
  </si>
  <si>
    <t>Italy</t>
  </si>
  <si>
    <t>Brazil</t>
  </si>
  <si>
    <t>Portugal</t>
  </si>
  <si>
    <t>Belgium</t>
  </si>
  <si>
    <t>Bulgary</t>
  </si>
  <si>
    <t>Poland</t>
  </si>
  <si>
    <t>Thailand</t>
  </si>
  <si>
    <t>Turkey</t>
  </si>
  <si>
    <t>Czech Republic</t>
  </si>
  <si>
    <t>Tunisia</t>
  </si>
  <si>
    <t>Korean Republic</t>
  </si>
  <si>
    <t>Denmark</t>
  </si>
  <si>
    <t>Saudi Arabia</t>
  </si>
  <si>
    <t>Slovakia</t>
  </si>
  <si>
    <t>Swaziland</t>
  </si>
  <si>
    <t>Sudan</t>
  </si>
  <si>
    <t>Sweden</t>
  </si>
  <si>
    <t>Switzerland</t>
  </si>
  <si>
    <t>Sierra Leone</t>
  </si>
  <si>
    <t>China</t>
  </si>
  <si>
    <t>France</t>
  </si>
  <si>
    <t>Finland</t>
  </si>
  <si>
    <t>Philippines</t>
  </si>
  <si>
    <t>Cyprus</t>
  </si>
  <si>
    <t>Canada</t>
  </si>
  <si>
    <t>North Korea</t>
  </si>
  <si>
    <t>Kuwait</t>
  </si>
  <si>
    <t>Latvia</t>
  </si>
  <si>
    <t>Malaysia</t>
  </si>
  <si>
    <t>Egypt</t>
  </si>
  <si>
    <t>Mexico</t>
  </si>
  <si>
    <t>United Kingdom</t>
  </si>
  <si>
    <t>Austria</t>
  </si>
  <si>
    <t>New Zealand</t>
  </si>
  <si>
    <t>India</t>
  </si>
  <si>
    <t>Hungary</t>
  </si>
  <si>
    <t>Netherlands</t>
  </si>
  <si>
    <t>Hong Kong</t>
  </si>
  <si>
    <t>United States</t>
  </si>
  <si>
    <t>Japan</t>
  </si>
  <si>
    <t>Greece</t>
  </si>
  <si>
    <t>Percentage of total</t>
  </si>
  <si>
    <t>Estonia</t>
  </si>
  <si>
    <t>Bahrain</t>
  </si>
  <si>
    <t xml:space="preserve">Bosnia &amp; Herzegovina </t>
  </si>
  <si>
    <t>Taiwan</t>
  </si>
  <si>
    <t>Tanzania</t>
  </si>
  <si>
    <t>Togo</t>
  </si>
  <si>
    <t>Dominican Republic</t>
  </si>
  <si>
    <t>Romania</t>
  </si>
  <si>
    <t>Singapore</t>
  </si>
  <si>
    <t>Syrian Arab Republic</t>
  </si>
  <si>
    <t>Serbia</t>
  </si>
  <si>
    <t>Guinea</t>
  </si>
  <si>
    <t>Venezuela</t>
  </si>
  <si>
    <t xml:space="preserve">Vietnam </t>
  </si>
  <si>
    <t>Croatia</t>
  </si>
  <si>
    <t>Luxmeburg</t>
  </si>
  <si>
    <t>Lituania</t>
  </si>
  <si>
    <t>Morocco</t>
  </si>
  <si>
    <t>Norway</t>
  </si>
  <si>
    <t>Miscellaneous</t>
  </si>
  <si>
    <t>[0-1[</t>
  </si>
  <si>
    <t>[1-5[</t>
  </si>
  <si>
    <t>[5-10[</t>
  </si>
  <si>
    <t>[10-15[</t>
  </si>
  <si>
    <t>[15-[</t>
  </si>
  <si>
    <t>Source: Ministry of Finance</t>
  </si>
  <si>
    <t>LBP billion</t>
  </si>
  <si>
    <t>Season 2007</t>
  </si>
  <si>
    <t>Season 2009</t>
  </si>
  <si>
    <t>Season 2010</t>
  </si>
  <si>
    <t>Net cost of the subsidy to the Treasury</t>
  </si>
  <si>
    <t>Season 2008</t>
  </si>
  <si>
    <t>Net cost (in percent of GDP)</t>
  </si>
  <si>
    <t>Net cost (in percent of primary expenditures)</t>
  </si>
  <si>
    <t>Month</t>
  </si>
  <si>
    <t>November 2010</t>
  </si>
  <si>
    <t>December 2010</t>
  </si>
  <si>
    <t>January 2011</t>
  </si>
  <si>
    <t>February 2011</t>
  </si>
  <si>
    <t>March 2011</t>
  </si>
  <si>
    <t>April 2011</t>
  </si>
  <si>
    <t>May 2011</t>
  </si>
  <si>
    <t>June 2011</t>
  </si>
  <si>
    <t>Quantities. Tonnes</t>
  </si>
  <si>
    <t>Gross Revenues from Sales. LBP</t>
  </si>
  <si>
    <t>Effective Monthly Average Selling Price. LBP per tonne</t>
  </si>
  <si>
    <t>Revenues from Sales. LBP</t>
  </si>
  <si>
    <t>Effective Price. LBP per tonne</t>
  </si>
  <si>
    <t>July 2011</t>
  </si>
  <si>
    <t>August 2011</t>
  </si>
  <si>
    <t>Septemebr 2011</t>
  </si>
  <si>
    <t>October 2011</t>
  </si>
  <si>
    <t>November 2011</t>
  </si>
  <si>
    <t>December 2011</t>
  </si>
  <si>
    <t>Season 2007-2008</t>
  </si>
  <si>
    <t>Season 2010-2011</t>
  </si>
  <si>
    <t>Payments to the Directorate General of Cereals and Beetroot of which:</t>
  </si>
  <si>
    <t>Treasury Advances for Importation of Wheat and Bread Price Subsidy</t>
  </si>
  <si>
    <t>Contribution from the National Budget to the Annexed Budget</t>
  </si>
  <si>
    <t>Reimbursements from the Directorate General of Cereals and Beetroot, of which:</t>
  </si>
  <si>
    <t>Local Wheat Production Subsidy</t>
  </si>
  <si>
    <t>Importation of Wheat and Bread Price Subsidy</t>
  </si>
  <si>
    <t>Balance with DGCB</t>
  </si>
  <si>
    <t>Treasury Advances for Local Wheat Production subsidy</t>
  </si>
  <si>
    <t>2007-2008</t>
  </si>
  <si>
    <t>2009-2010</t>
  </si>
  <si>
    <t>2010-2011</t>
  </si>
  <si>
    <t>Actual Cost of Bread Subsidy: (1)-(2)</t>
  </si>
  <si>
    <t>(1) Bread Subsidy Policy- Disbursements</t>
  </si>
  <si>
    <t>(2) Bread Subsidy Policy-Reimbursements</t>
  </si>
  <si>
    <t>Actual Cost of Wheat Farmers Subsidy: (1)+(2)-(3)</t>
  </si>
  <si>
    <t>(1) Wheat Subsidy for Farmers- Disbursements</t>
  </si>
  <si>
    <t>(2) Budgeted Transfer to the DGCB</t>
  </si>
  <si>
    <t>(3) Wheat Subsidy for Farmers- Reimbursements</t>
  </si>
  <si>
    <t>Donums Cultivated</t>
  </si>
  <si>
    <t>Number of Farmers</t>
  </si>
  <si>
    <t>NA</t>
  </si>
  <si>
    <t>170-350</t>
  </si>
  <si>
    <t>260-400</t>
  </si>
  <si>
    <t>Subsidized Purchase Price. LBP</t>
  </si>
  <si>
    <t>Selling Price. LBP</t>
  </si>
  <si>
    <t>International Price. USD</t>
  </si>
  <si>
    <t>Local Wheat Purchased by DGCB. Tonnes</t>
  </si>
  <si>
    <t>Year</t>
  </si>
  <si>
    <t>Imports of Wheat. LBP</t>
  </si>
  <si>
    <t>Imports of Wheat. Tons</t>
  </si>
  <si>
    <t>Beirut CIF Price of Wheat. LBP per Tonne</t>
  </si>
  <si>
    <t>Jan.</t>
  </si>
  <si>
    <t>Feb.</t>
  </si>
  <si>
    <t>Aug.</t>
  </si>
  <si>
    <t>Sep.</t>
  </si>
  <si>
    <t>Oct.</t>
  </si>
  <si>
    <t>Nov.</t>
  </si>
  <si>
    <t>Dec.</t>
  </si>
  <si>
    <t>Total 2010</t>
  </si>
  <si>
    <t>Total 2009</t>
  </si>
  <si>
    <t>Total 2008</t>
  </si>
  <si>
    <t>Total 2007</t>
  </si>
  <si>
    <t>Total 2006</t>
  </si>
  <si>
    <t>Total 2005</t>
  </si>
  <si>
    <t>Total 2004</t>
  </si>
  <si>
    <t>Total 2003</t>
  </si>
  <si>
    <t>Total 2002</t>
  </si>
  <si>
    <t>Total 2001</t>
  </si>
  <si>
    <t>Total 2000</t>
  </si>
  <si>
    <t>Total 1999</t>
  </si>
  <si>
    <t>Total 1998</t>
  </si>
  <si>
    <t>Total 1997</t>
  </si>
  <si>
    <t>Total 1996</t>
  </si>
  <si>
    <t>Total 1995</t>
  </si>
  <si>
    <t>Total 1994</t>
  </si>
  <si>
    <t>Total 1993</t>
  </si>
  <si>
    <t>Source : Banque du Liban</t>
  </si>
  <si>
    <t>Table made by CAS</t>
  </si>
  <si>
    <t>Local products</t>
  </si>
  <si>
    <t>Production. Tonnes</t>
  </si>
  <si>
    <t>Cigarettes</t>
  </si>
  <si>
    <t>Tobacco</t>
  </si>
  <si>
    <t>Subtotal</t>
  </si>
  <si>
    <t>Sales. Tonnes</t>
  </si>
  <si>
    <t>Value. Million USD</t>
  </si>
  <si>
    <t>Imported products</t>
  </si>
  <si>
    <t>Mouassal</t>
  </si>
  <si>
    <t>Cigarillos</t>
  </si>
  <si>
    <t>Pipe tobacco</t>
  </si>
  <si>
    <t>Source: Régie des Tabacs</t>
  </si>
  <si>
    <t>VAT not included</t>
  </si>
  <si>
    <t>General total of sales. Tonnes</t>
  </si>
  <si>
    <t>General total. Million USD</t>
  </si>
  <si>
    <t>VAT rate</t>
  </si>
  <si>
    <t>% in 2011</t>
  </si>
  <si>
    <t>Products in millions of USD</t>
  </si>
  <si>
    <t>Exports</t>
  </si>
  <si>
    <t>Pearls, precious metals and jewelry except raw gold ingots</t>
  </si>
  <si>
    <t>Base metals &amp; articles of base metal</t>
  </si>
  <si>
    <t>Electric machinery and mechanical appliances</t>
  </si>
  <si>
    <t>Products of the chemical industry</t>
  </si>
  <si>
    <t>Prepared foodstuffs</t>
  </si>
  <si>
    <t xml:space="preserve">Paper &amp; paperboard and articles thereof </t>
  </si>
  <si>
    <t xml:space="preserve">Plastics &amp; articles thereof </t>
  </si>
  <si>
    <t>Arms &amp; ammunitions</t>
  </si>
  <si>
    <t>Raw hides &amp; skins, leather, furskins</t>
  </si>
  <si>
    <t>Woods and articles of wood</t>
  </si>
  <si>
    <t>Fats &amp; edible fats &amp; oils</t>
  </si>
  <si>
    <t>Optical instruments &amp; apparatus</t>
  </si>
  <si>
    <t>Footwear, headgear &amp; prepared feather</t>
  </si>
  <si>
    <t>Mineral Products</t>
  </si>
  <si>
    <t>Textiles &amp; textile articles</t>
  </si>
  <si>
    <t>Miscellaneous manufactured articles</t>
  </si>
  <si>
    <t>Articles of stone, plaster, and cement</t>
  </si>
  <si>
    <t>Transport equipment</t>
  </si>
  <si>
    <t>Grand total</t>
  </si>
  <si>
    <t>Arab countries</t>
  </si>
  <si>
    <t>Irak</t>
  </si>
  <si>
    <t>Qatar</t>
  </si>
  <si>
    <t>Syria</t>
  </si>
  <si>
    <t>Africa</t>
  </si>
  <si>
    <t>America</t>
  </si>
  <si>
    <t>Asia excluding Arab countries</t>
  </si>
  <si>
    <t>Europe</t>
  </si>
  <si>
    <t>Oceania</t>
  </si>
  <si>
    <t>Angola</t>
  </si>
  <si>
    <t>Bulgaria</t>
  </si>
  <si>
    <t>1 000 USD</t>
  </si>
  <si>
    <t>Jorda</t>
  </si>
  <si>
    <t>Equatorial Guinee</t>
  </si>
  <si>
    <t>Congo</t>
  </si>
  <si>
    <t>Liberia</t>
  </si>
  <si>
    <t>Cameroon</t>
  </si>
  <si>
    <t>Ghana</t>
  </si>
  <si>
    <t xml:space="preserve"> Asia excluding Arab countries</t>
  </si>
  <si>
    <t>Turkmenistan</t>
  </si>
  <si>
    <t>Taïwan</t>
  </si>
  <si>
    <t xml:space="preserve"> Italy</t>
  </si>
  <si>
    <t>Ethiopia</t>
  </si>
  <si>
    <t>Nigeria</t>
  </si>
  <si>
    <t>Machinery, equipment and power tools</t>
  </si>
  <si>
    <t>Yemen</t>
  </si>
  <si>
    <t>Angloa</t>
  </si>
  <si>
    <t>Kenya</t>
  </si>
  <si>
    <t>Pakistan</t>
  </si>
  <si>
    <t>Lybia</t>
  </si>
  <si>
    <t>Gabon</t>
  </si>
  <si>
    <t>Senegal</t>
  </si>
  <si>
    <t>Itay</t>
  </si>
  <si>
    <t>Algeria</t>
  </si>
  <si>
    <t>Bosnia &amp; Herzegovina</t>
  </si>
  <si>
    <t>Mali</t>
  </si>
  <si>
    <t>United State</t>
  </si>
  <si>
    <t>Arms and ammunition</t>
  </si>
  <si>
    <t>Guinee</t>
  </si>
  <si>
    <t>Bangladesh</t>
  </si>
  <si>
    <t>Thousands of USD</t>
  </si>
  <si>
    <t>Total January 2011</t>
  </si>
  <si>
    <t>Total February 2011</t>
  </si>
  <si>
    <t>Products of the chemical</t>
  </si>
  <si>
    <t>Plastics &amp; articles thereof</t>
  </si>
  <si>
    <t>Paper &amp; paperboard and articles thereof</t>
  </si>
  <si>
    <t>Articles of stone, of  plaster, and of cement</t>
  </si>
  <si>
    <t>Total March 2011</t>
  </si>
  <si>
    <t>Total November 2011</t>
  </si>
  <si>
    <t>Total December 2011</t>
  </si>
  <si>
    <t>Total October 2011</t>
  </si>
  <si>
    <t>Total September 2011</t>
  </si>
  <si>
    <t>September 2011</t>
  </si>
  <si>
    <t>Total August 2011</t>
  </si>
  <si>
    <t>Total April 2011</t>
  </si>
  <si>
    <t>Total May 2011</t>
  </si>
  <si>
    <t>Total June 2011</t>
  </si>
  <si>
    <t>Total July 2011</t>
  </si>
  <si>
    <t>Africa excluding Arab countries</t>
  </si>
  <si>
    <t>Millions of USD</t>
  </si>
  <si>
    <t>Category</t>
  </si>
  <si>
    <t>Construction</t>
  </si>
  <si>
    <t>Reconstruction</t>
  </si>
  <si>
    <t>Investment</t>
  </si>
  <si>
    <t>Reinvestment</t>
  </si>
  <si>
    <t>Construction and investment</t>
  </si>
  <si>
    <t>Permit change</t>
  </si>
  <si>
    <t>Permit right transfer</t>
  </si>
  <si>
    <t>Warning / Claim / Reestablishing a plant</t>
  </si>
  <si>
    <t>Prohibition of a plant construction / Shutting down a plant</t>
  </si>
  <si>
    <t>Mohafazat</t>
  </si>
  <si>
    <t>Bekaa</t>
  </si>
  <si>
    <t>Nabatiyeh</t>
  </si>
  <si>
    <t>Beirut</t>
  </si>
  <si>
    <t>Mount-Lebanon</t>
  </si>
  <si>
    <t>South-Lebanon</t>
  </si>
  <si>
    <t>North Lebanon</t>
  </si>
  <si>
    <t>Industrial Region</t>
  </si>
  <si>
    <t>Mkalles</t>
  </si>
  <si>
    <t>Bauchrieh</t>
  </si>
  <si>
    <t>Bourj Hammoud</t>
  </si>
  <si>
    <t>Zouk Mosbeh</t>
  </si>
  <si>
    <t>Jdeideh Metn</t>
  </si>
  <si>
    <t>Taanayel</t>
  </si>
  <si>
    <t>Zahle Haouch Oumara</t>
  </si>
  <si>
    <t>Mazraat Yashou</t>
  </si>
  <si>
    <t>Mtein</t>
  </si>
  <si>
    <t>Eddeh Jbeil</t>
  </si>
  <si>
    <t>Hesrayel</t>
  </si>
  <si>
    <t>Majdlaya Zghorta</t>
  </si>
  <si>
    <t>Sin el Fil</t>
  </si>
  <si>
    <t>Roumieh</t>
  </si>
  <si>
    <t>Bsatin Tripoli</t>
  </si>
  <si>
    <t>Haouch Mandrah</t>
  </si>
  <si>
    <t>Chekka</t>
  </si>
  <si>
    <t>Chayyah</t>
  </si>
  <si>
    <t>Bchamoun</t>
  </si>
  <si>
    <t>Choueifat Quobbeh</t>
  </si>
  <si>
    <t>Aamchit</t>
  </si>
  <si>
    <t>Fanar</t>
  </si>
  <si>
    <t>Kfour Nabatiyeh</t>
  </si>
  <si>
    <t>Kfarshima</t>
  </si>
  <si>
    <t>Nahr Ibrahim</t>
  </si>
  <si>
    <t>Foodstuff production</t>
  </si>
  <si>
    <t>Construction Material</t>
  </si>
  <si>
    <t>Metal and electrical products</t>
  </si>
  <si>
    <t>Furniture and wood industry</t>
  </si>
  <si>
    <t>Chemical industries</t>
  </si>
  <si>
    <t>Rubber and plastic</t>
  </si>
  <si>
    <t>Base metals industry</t>
  </si>
  <si>
    <t>Publishing, printing and advertising</t>
  </si>
  <si>
    <t>Miscellaneous tools and equipments production</t>
  </si>
  <si>
    <t>Clothing production and fur tanning</t>
  </si>
  <si>
    <t>Machinery production</t>
  </si>
  <si>
    <t>Miscellaneous electrical products and tools</t>
  </si>
  <si>
    <t>Mining and quarrying products</t>
  </si>
  <si>
    <t>Textile products</t>
  </si>
  <si>
    <t>Leather industry</t>
  </si>
  <si>
    <t>Products related to transport</t>
  </si>
  <si>
    <t>paper production</t>
  </si>
  <si>
    <t>Building Materials</t>
  </si>
  <si>
    <t>Paper production</t>
  </si>
  <si>
    <t>Asia</t>
  </si>
  <si>
    <t>San Marino</t>
  </si>
  <si>
    <t>Slovenia</t>
  </si>
  <si>
    <t>Table 3.25 - Imports of Industrial Equipement and Machinery by country</t>
  </si>
  <si>
    <t>For food industry</t>
  </si>
  <si>
    <t>For packaging</t>
  </si>
  <si>
    <t>For metal products</t>
  </si>
  <si>
    <t>For paper and paperboard</t>
  </si>
  <si>
    <t>For printing and binding</t>
  </si>
  <si>
    <t>Clothes and textiles</t>
  </si>
  <si>
    <t>For electrical installation</t>
  </si>
  <si>
    <t>For combining construction material</t>
  </si>
  <si>
    <t>For leather and shoes</t>
  </si>
  <si>
    <t>For tobacco manufacturing</t>
  </si>
  <si>
    <t>For rubber</t>
  </si>
  <si>
    <t>Industrial equipment and machinery</t>
  </si>
  <si>
    <t>4. INDUSTRY</t>
  </si>
  <si>
    <t>Table 4.2 - Production of tobacco</t>
  </si>
  <si>
    <t>Table 4.1 - Cement deliveries. Tonnes</t>
  </si>
  <si>
    <t>Table 4.3 - Locally Produced Wheat Purchased by the DGCB 1993-2011</t>
  </si>
  <si>
    <t>Table 4.4 - Imports of Wheat 1993-2011</t>
  </si>
  <si>
    <t>Table 4.5 - Summary of wheat subsidy cost per season</t>
  </si>
  <si>
    <t>Table 4.6 - Subsidy Price for the sale of Wheat Imported under Decree 4947/2010</t>
  </si>
  <si>
    <t>Table 4.7 - Subsidy Price of Wheat Imported under Decree 6056/2011</t>
  </si>
  <si>
    <t>Table 4.8 - Summary of bread subsidy cost per season</t>
  </si>
  <si>
    <t>Table 4.9 - Payments to and reimbursements from the Directorate General of Cereals and Betroot</t>
  </si>
  <si>
    <t>Table 4.10 - Actual Cost of Subsidy Policies per Subsidy Period for the Treasury</t>
  </si>
  <si>
    <t>Table 4.11 - Industrial Exports</t>
  </si>
  <si>
    <t>Table 4.12 - Industry - Industrial Exports by top product and country</t>
  </si>
  <si>
    <t>Table 4.13 - Industry - Industrial Exports by top  importing countries</t>
  </si>
  <si>
    <t>Table 4.14 - Industry - Lebanese industrial Exports by product and by groups of countries</t>
  </si>
  <si>
    <t>Table 4.15 - Industry - Industrial Exports by product and by group of countries</t>
  </si>
  <si>
    <t>Table 4.16 - Industry - Lebanese industrial Exports by value and by groups of countries</t>
  </si>
  <si>
    <t>Table 4.17 - Industrial permits by type of decision and category</t>
  </si>
  <si>
    <t>Table 4.18 - Industrial permits by type of decision and Mohafazat</t>
  </si>
  <si>
    <t>Table 4.19 - Industrial permits by category and Mohafazat</t>
  </si>
  <si>
    <t>Table 4.20 - Industrial permits by month and Mohafazat</t>
  </si>
  <si>
    <t>Table 4.21 - Industrial permits by type of decision and industrial region</t>
  </si>
  <si>
    <t>Table 4.22 - Industrial permits by category and industrial region</t>
  </si>
  <si>
    <t>Table 4.23 - Industrial permits by category and activity</t>
  </si>
  <si>
    <t>Table 4.24 - Industrial permits by activity and Mohafazat</t>
  </si>
  <si>
    <t>Oman</t>
  </si>
  <si>
    <t>Zambia</t>
  </si>
  <si>
    <t>Burkina Faso</t>
  </si>
  <si>
    <t>Panama</t>
  </si>
  <si>
    <t>Trurkey</t>
  </si>
  <si>
    <t>Activity</t>
  </si>
  <si>
    <t>Table 4.26 - Imports of Industrial Equipement and Machinery by type</t>
  </si>
  <si>
    <t>Cigars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</si>
</sst>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#,##0.000;[Red]#,##0.000"/>
    <numFmt numFmtId="221" formatCode="#,##0;[Red]#,##0"/>
    <numFmt numFmtId="222" formatCode="#,##0.0_);\(#,##0.0\)"/>
    <numFmt numFmtId="223" formatCode="_(* #,##0.0_);_(* \(#,##0.0\);_(* &quot;-&quot;?_);_(@_)"/>
    <numFmt numFmtId="224" formatCode="0.0000000000"/>
  </numFmts>
  <fonts count="60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sz val="7"/>
      <color indexed="8"/>
      <name val="Times New Roman"/>
      <family val="1"/>
    </font>
    <font>
      <b/>
      <i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7.5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10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13" fillId="0" borderId="0" xfId="0" applyFont="1" applyFill="1" applyBorder="1" applyAlignment="1">
      <alignment vertical="center" textRotation="90" readingOrder="1"/>
    </xf>
    <xf numFmtId="0" fontId="18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15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172" fontId="6" fillId="0" borderId="0" xfId="0" applyNumberFormat="1" applyFont="1" applyFill="1" applyAlignment="1">
      <alignment vertical="center" readingOrder="1"/>
    </xf>
    <xf numFmtId="172" fontId="5" fillId="0" borderId="0" xfId="0" applyNumberFormat="1" applyFont="1" applyFill="1" applyAlignment="1">
      <alignment vertical="center" readingOrder="1"/>
    </xf>
    <xf numFmtId="0" fontId="8" fillId="0" borderId="0" xfId="0" applyFont="1" applyFill="1" applyBorder="1" applyAlignment="1">
      <alignment vertical="center" readingOrder="1"/>
    </xf>
    <xf numFmtId="0" fontId="14" fillId="0" borderId="0" xfId="0" applyFont="1" applyFill="1" applyBorder="1" applyAlignment="1">
      <alignment horizontal="center" vertical="center" textRotation="90" readingOrder="1"/>
    </xf>
    <xf numFmtId="3" fontId="9" fillId="0" borderId="0" xfId="42" applyNumberFormat="1" applyFont="1" applyFill="1" applyBorder="1" applyAlignment="1">
      <alignment horizontal="right" vertical="center" readingOrder="1"/>
    </xf>
    <xf numFmtId="3" fontId="16" fillId="0" borderId="0" xfId="0" applyNumberFormat="1" applyFont="1" applyFill="1" applyBorder="1" applyAlignment="1">
      <alignment vertical="center" readingOrder="1"/>
    </xf>
    <xf numFmtId="3" fontId="5" fillId="0" borderId="0" xfId="0" applyNumberFormat="1" applyFont="1" applyFill="1" applyAlignment="1">
      <alignment vertical="center" readingOrder="1"/>
    </xf>
    <xf numFmtId="3" fontId="9" fillId="0" borderId="0" xfId="0" applyNumberFormat="1" applyFont="1" applyFill="1" applyBorder="1" applyAlignment="1">
      <alignment horizontal="right" vertical="center"/>
    </xf>
    <xf numFmtId="37" fontId="9" fillId="0" borderId="0" xfId="42" applyNumberFormat="1" applyFont="1" applyFill="1" applyAlignment="1">
      <alignment vertical="center" readingOrder="1"/>
    </xf>
    <xf numFmtId="191" fontId="16" fillId="0" borderId="10" xfId="42" applyNumberFormat="1" applyFont="1" applyFill="1" applyBorder="1" applyAlignment="1">
      <alignment horizontal="right" vertical="center" readingOrder="1"/>
    </xf>
    <xf numFmtId="3" fontId="9" fillId="0" borderId="11" xfId="0" applyNumberFormat="1" applyFont="1" applyFill="1" applyBorder="1" applyAlignment="1">
      <alignment horizontal="right" vertical="center"/>
    </xf>
    <xf numFmtId="3" fontId="16" fillId="0" borderId="11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16" fillId="0" borderId="12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vertical="center" wrapText="1" readingOrder="1"/>
    </xf>
    <xf numFmtId="0" fontId="15" fillId="0" borderId="10" xfId="0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vertical="center"/>
    </xf>
    <xf numFmtId="191" fontId="16" fillId="0" borderId="10" xfId="0" applyNumberFormat="1" applyFont="1" applyFill="1" applyBorder="1" applyAlignment="1">
      <alignment vertical="center" readingOrder="1"/>
    </xf>
    <xf numFmtId="191" fontId="16" fillId="0" borderId="11" xfId="0" applyNumberFormat="1" applyFont="1" applyFill="1" applyBorder="1" applyAlignment="1">
      <alignment vertical="center" readingOrder="1"/>
    </xf>
    <xf numFmtId="191" fontId="16" fillId="0" borderId="13" xfId="0" applyNumberFormat="1" applyFont="1" applyFill="1" applyBorder="1" applyAlignment="1">
      <alignment vertical="center" readingOrder="1"/>
    </xf>
    <xf numFmtId="0" fontId="0" fillId="0" borderId="0" xfId="0" applyFont="1" applyFill="1" applyAlignment="1">
      <alignment vertical="center" readingOrder="1"/>
    </xf>
    <xf numFmtId="0" fontId="8" fillId="0" borderId="10" xfId="0" applyFont="1" applyFill="1" applyBorder="1" applyAlignment="1">
      <alignment vertical="center" readingOrder="1"/>
    </xf>
    <xf numFmtId="0" fontId="15" fillId="0" borderId="12" xfId="0" applyFont="1" applyFill="1" applyBorder="1" applyAlignment="1">
      <alignment vertical="center" wrapText="1" readingOrder="1"/>
    </xf>
    <xf numFmtId="190" fontId="16" fillId="0" borderId="10" xfId="0" applyNumberFormat="1" applyFont="1" applyFill="1" applyBorder="1" applyAlignment="1">
      <alignment vertical="center" readingOrder="1"/>
    </xf>
    <xf numFmtId="0" fontId="5" fillId="0" borderId="11" xfId="0" applyFont="1" applyFill="1" applyBorder="1" applyAlignment="1">
      <alignment horizontal="left" vertical="center" wrapText="1" readingOrder="1"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 vertical="center" readingOrder="1"/>
    </xf>
    <xf numFmtId="0" fontId="15" fillId="0" borderId="14" xfId="0" applyFont="1" applyFill="1" applyBorder="1" applyAlignment="1">
      <alignment horizontal="center" vertical="center" wrapText="1" readingOrder="1"/>
    </xf>
    <xf numFmtId="191" fontId="16" fillId="0" borderId="15" xfId="0" applyNumberFormat="1" applyFont="1" applyFill="1" applyBorder="1" applyAlignment="1">
      <alignment vertical="center" readingOrder="1"/>
    </xf>
    <xf numFmtId="0" fontId="15" fillId="0" borderId="16" xfId="0" applyFont="1" applyFill="1" applyBorder="1" applyAlignment="1">
      <alignment vertical="center" wrapText="1" readingOrder="1"/>
    </xf>
    <xf numFmtId="0" fontId="15" fillId="0" borderId="17" xfId="0" applyFont="1" applyFill="1" applyBorder="1" applyAlignment="1">
      <alignment vertical="center" wrapText="1" readingOrder="1"/>
    </xf>
    <xf numFmtId="37" fontId="16" fillId="0" borderId="0" xfId="42" applyNumberFormat="1" applyFont="1" applyFill="1" applyAlignment="1">
      <alignment vertical="center" readingOrder="1"/>
    </xf>
    <xf numFmtId="49" fontId="9" fillId="0" borderId="0" xfId="42" applyNumberFormat="1" applyFont="1" applyFill="1" applyAlignment="1">
      <alignment vertical="center" readingOrder="1"/>
    </xf>
    <xf numFmtId="0" fontId="15" fillId="0" borderId="18" xfId="0" applyFont="1" applyFill="1" applyBorder="1" applyAlignment="1">
      <alignment horizontal="center" vertical="center" wrapText="1" readingOrder="1"/>
    </xf>
    <xf numFmtId="3" fontId="16" fillId="0" borderId="10" xfId="42" applyNumberFormat="1" applyFont="1" applyFill="1" applyBorder="1" applyAlignment="1">
      <alignment horizontal="right" vertical="center" readingOrder="1"/>
    </xf>
    <xf numFmtId="0" fontId="17" fillId="0" borderId="0" xfId="0" applyFont="1" applyFill="1" applyAlignment="1">
      <alignment vertical="center" readingOrder="1"/>
    </xf>
    <xf numFmtId="0" fontId="9" fillId="0" borderId="0" xfId="0" applyFont="1" applyFill="1" applyAlignment="1">
      <alignment vertical="center" readingOrder="1"/>
    </xf>
    <xf numFmtId="172" fontId="9" fillId="0" borderId="0" xfId="0" applyNumberFormat="1" applyFont="1" applyFill="1" applyAlignment="1">
      <alignment vertical="center" readingOrder="1"/>
    </xf>
    <xf numFmtId="191" fontId="9" fillId="0" borderId="0" xfId="42" applyNumberFormat="1" applyFont="1" applyFill="1" applyAlignment="1">
      <alignment vertical="center" readingOrder="1"/>
    </xf>
    <xf numFmtId="37" fontId="9" fillId="0" borderId="15" xfId="42" applyNumberFormat="1" applyFont="1" applyFill="1" applyBorder="1" applyAlignment="1">
      <alignment horizontal="right" vertical="center" readingOrder="1"/>
    </xf>
    <xf numFmtId="37" fontId="16" fillId="0" borderId="15" xfId="42" applyNumberFormat="1" applyFont="1" applyFill="1" applyBorder="1" applyAlignment="1">
      <alignment horizontal="right" vertical="center" readingOrder="1"/>
    </xf>
    <xf numFmtId="37" fontId="9" fillId="0" borderId="0" xfId="42" applyNumberFormat="1" applyFont="1" applyFill="1" applyBorder="1" applyAlignment="1">
      <alignment horizontal="right" vertical="center" readingOrder="1"/>
    </xf>
    <xf numFmtId="37" fontId="16" fillId="0" borderId="0" xfId="42" applyNumberFormat="1" applyFont="1" applyFill="1" applyBorder="1" applyAlignment="1">
      <alignment horizontal="right" vertical="center" readingOrder="1"/>
    </xf>
    <xf numFmtId="37" fontId="16" fillId="0" borderId="10" xfId="42" applyNumberFormat="1" applyFont="1" applyFill="1" applyBorder="1" applyAlignment="1">
      <alignment horizontal="right" vertical="center" readingOrder="1"/>
    </xf>
    <xf numFmtId="3" fontId="9" fillId="0" borderId="15" xfId="42" applyNumberFormat="1" applyFont="1" applyFill="1" applyBorder="1" applyAlignment="1">
      <alignment horizontal="right" vertical="center" readingOrder="1"/>
    </xf>
    <xf numFmtId="3" fontId="16" fillId="0" borderId="15" xfId="42" applyNumberFormat="1" applyFont="1" applyFill="1" applyBorder="1" applyAlignment="1">
      <alignment horizontal="right" vertical="center" readingOrder="1"/>
    </xf>
    <xf numFmtId="3" fontId="16" fillId="0" borderId="0" xfId="42" applyNumberFormat="1" applyFont="1" applyFill="1" applyBorder="1" applyAlignment="1">
      <alignment horizontal="right" vertical="center" readingOrder="1"/>
    </xf>
    <xf numFmtId="3" fontId="9" fillId="0" borderId="15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191" fontId="20" fillId="0" borderId="10" xfId="42" applyNumberFormat="1" applyFont="1" applyFill="1" applyBorder="1" applyAlignment="1">
      <alignment vertical="center" wrapText="1"/>
    </xf>
    <xf numFmtId="191" fontId="9" fillId="0" borderId="10" xfId="42" applyNumberFormat="1" applyFont="1" applyFill="1" applyBorder="1" applyAlignment="1">
      <alignment vertical="center" readingOrder="1"/>
    </xf>
    <xf numFmtId="3" fontId="16" fillId="0" borderId="10" xfId="0" applyNumberFormat="1" applyFont="1" applyFill="1" applyBorder="1" applyAlignment="1">
      <alignment horizontal="right" vertical="center" wrapText="1" readingOrder="1"/>
    </xf>
    <xf numFmtId="0" fontId="9" fillId="0" borderId="11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 readingOrder="1"/>
    </xf>
    <xf numFmtId="0" fontId="6" fillId="0" borderId="0" xfId="0" applyFont="1" applyFill="1" applyAlignment="1">
      <alignment horizontal="right" vertical="center" readingOrder="1"/>
    </xf>
    <xf numFmtId="0" fontId="15" fillId="0" borderId="0" xfId="0" applyFont="1" applyFill="1" applyAlignment="1">
      <alignment horizontal="right" vertical="center" readingOrder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 vertical="center" wrapText="1" readingOrder="1"/>
    </xf>
    <xf numFmtId="191" fontId="9" fillId="0" borderId="10" xfId="42" applyNumberFormat="1" applyFont="1" applyFill="1" applyBorder="1" applyAlignment="1">
      <alignment horizontal="center" vertical="center" readingOrder="1"/>
    </xf>
    <xf numFmtId="3" fontId="16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 readingOrder="1"/>
    </xf>
    <xf numFmtId="0" fontId="19" fillId="0" borderId="10" xfId="0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221" fontId="9" fillId="0" borderId="16" xfId="42" applyNumberFormat="1" applyFont="1" applyFill="1" applyBorder="1" applyAlignment="1">
      <alignment horizontal="right" vertical="center"/>
    </xf>
    <xf numFmtId="221" fontId="16" fillId="0" borderId="16" xfId="42" applyNumberFormat="1" applyFont="1" applyFill="1" applyBorder="1" applyAlignment="1">
      <alignment horizontal="right" vertical="center"/>
    </xf>
    <xf numFmtId="221" fontId="9" fillId="0" borderId="11" xfId="42" applyNumberFormat="1" applyFont="1" applyFill="1" applyBorder="1" applyAlignment="1">
      <alignment horizontal="right" vertical="center"/>
    </xf>
    <xf numFmtId="221" fontId="9" fillId="0" borderId="11" xfId="42" applyNumberFormat="1" applyFont="1" applyFill="1" applyBorder="1" applyAlignment="1">
      <alignment vertical="center"/>
    </xf>
    <xf numFmtId="221" fontId="16" fillId="0" borderId="11" xfId="42" applyNumberFormat="1" applyFont="1" applyFill="1" applyBorder="1" applyAlignment="1">
      <alignment horizontal="right" vertical="center"/>
    </xf>
    <xf numFmtId="221" fontId="9" fillId="0" borderId="11" xfId="42" applyNumberFormat="1" applyFont="1" applyFill="1" applyBorder="1" applyAlignment="1">
      <alignment horizontal="right" vertical="center" wrapText="1"/>
    </xf>
    <xf numFmtId="221" fontId="9" fillId="0" borderId="11" xfId="42" applyNumberFormat="1" applyFont="1" applyFill="1" applyBorder="1" applyAlignment="1">
      <alignment vertical="center" wrapText="1"/>
    </xf>
    <xf numFmtId="221" fontId="9" fillId="0" borderId="13" xfId="42" applyNumberFormat="1" applyFont="1" applyFill="1" applyBorder="1" applyAlignment="1">
      <alignment horizontal="right" vertical="center"/>
    </xf>
    <xf numFmtId="221" fontId="9" fillId="0" borderId="13" xfId="42" applyNumberFormat="1" applyFont="1" applyFill="1" applyBorder="1" applyAlignment="1">
      <alignment vertical="center"/>
    </xf>
    <xf numFmtId="221" fontId="16" fillId="0" borderId="10" xfId="42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190" fontId="9" fillId="0" borderId="11" xfId="42" applyNumberFormat="1" applyFont="1" applyFill="1" applyBorder="1" applyAlignment="1">
      <alignment horizontal="right" vertical="center" readingOrder="1"/>
    </xf>
    <xf numFmtId="190" fontId="9" fillId="0" borderId="13" xfId="42" applyNumberFormat="1" applyFont="1" applyFill="1" applyBorder="1" applyAlignment="1">
      <alignment horizontal="right" vertical="center" readingOrder="1"/>
    </xf>
    <xf numFmtId="221" fontId="9" fillId="0" borderId="15" xfId="42" applyNumberFormat="1" applyFont="1" applyFill="1" applyBorder="1" applyAlignment="1">
      <alignment horizontal="right" vertical="center" readingOrder="1"/>
    </xf>
    <xf numFmtId="221" fontId="9" fillId="0" borderId="0" xfId="42" applyNumberFormat="1" applyFont="1" applyFill="1" applyBorder="1" applyAlignment="1">
      <alignment horizontal="right" vertical="center" readingOrder="1"/>
    </xf>
    <xf numFmtId="221" fontId="16" fillId="0" borderId="13" xfId="42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 wrapText="1" readingOrder="1"/>
    </xf>
    <xf numFmtId="0" fontId="8" fillId="0" borderId="17" xfId="0" applyFont="1" applyFill="1" applyBorder="1" applyAlignment="1">
      <alignment horizontal="left" vertical="center" wrapText="1" readingOrder="1"/>
    </xf>
    <xf numFmtId="0" fontId="8" fillId="0" borderId="17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readingOrder="1"/>
    </xf>
    <xf numFmtId="172" fontId="6" fillId="0" borderId="0" xfId="0" applyNumberFormat="1" applyFont="1" applyFill="1" applyAlignment="1">
      <alignment horizontal="left" vertical="center" readingOrder="1"/>
    </xf>
    <xf numFmtId="0" fontId="6" fillId="0" borderId="0" xfId="0" applyFont="1" applyFill="1" applyBorder="1" applyAlignment="1">
      <alignment horizontal="left" vertical="center" wrapText="1" readingOrder="1"/>
    </xf>
    <xf numFmtId="172" fontId="8" fillId="0" borderId="0" xfId="0" applyNumberFormat="1" applyFont="1" applyFill="1" applyAlignment="1">
      <alignment vertical="center" readingOrder="1"/>
    </xf>
    <xf numFmtId="3" fontId="9" fillId="0" borderId="0" xfId="0" applyNumberFormat="1" applyFont="1" applyFill="1" applyAlignment="1">
      <alignment vertical="center" readingOrder="1"/>
    </xf>
    <xf numFmtId="0" fontId="16" fillId="0" borderId="0" xfId="0" applyFont="1" applyFill="1" applyAlignment="1">
      <alignment vertical="center" readingOrder="1"/>
    </xf>
    <xf numFmtId="185" fontId="22" fillId="0" borderId="10" xfId="65" applyNumberFormat="1" applyFont="1" applyFill="1" applyBorder="1" applyAlignment="1">
      <alignment horizontal="right" vertical="center" readingOrder="1"/>
    </xf>
    <xf numFmtId="0" fontId="15" fillId="0" borderId="0" xfId="0" applyFont="1" applyFill="1" applyBorder="1" applyAlignment="1">
      <alignment horizontal="right" vertical="center" wrapText="1" readingOrder="1"/>
    </xf>
    <xf numFmtId="190" fontId="9" fillId="0" borderId="15" xfId="42" applyNumberFormat="1" applyFont="1" applyFill="1" applyBorder="1" applyAlignment="1">
      <alignment horizontal="right" vertical="center" readingOrder="1"/>
    </xf>
    <xf numFmtId="195" fontId="16" fillId="0" borderId="16" xfId="0" applyNumberFormat="1" applyFont="1" applyFill="1" applyBorder="1" applyAlignment="1">
      <alignment vertical="center" readingOrder="1"/>
    </xf>
    <xf numFmtId="195" fontId="16" fillId="0" borderId="11" xfId="0" applyNumberFormat="1" applyFont="1" applyFill="1" applyBorder="1" applyAlignment="1">
      <alignment vertical="center" readingOrder="1"/>
    </xf>
    <xf numFmtId="195" fontId="16" fillId="0" borderId="13" xfId="0" applyNumberFormat="1" applyFont="1" applyFill="1" applyBorder="1" applyAlignment="1">
      <alignment vertical="center" readingOrder="1"/>
    </xf>
    <xf numFmtId="0" fontId="8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 wrapText="1"/>
    </xf>
    <xf numFmtId="0" fontId="5" fillId="0" borderId="15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10" fontId="9" fillId="0" borderId="11" xfId="65" applyNumberFormat="1" applyFont="1" applyBorder="1" applyAlignment="1">
      <alignment vertical="center"/>
    </xf>
    <xf numFmtId="10" fontId="9" fillId="0" borderId="13" xfId="65" applyNumberFormat="1" applyFont="1" applyBorder="1" applyAlignment="1">
      <alignment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1" xfId="65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16" fillId="0" borderId="10" xfId="65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6" fillId="0" borderId="10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197" fontId="16" fillId="0" borderId="10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191" fontId="20" fillId="0" borderId="0" xfId="42" applyNumberFormat="1" applyFont="1" applyFill="1" applyBorder="1" applyAlignment="1">
      <alignment vertical="center" wrapText="1"/>
    </xf>
    <xf numFmtId="191" fontId="9" fillId="0" borderId="0" xfId="42" applyNumberFormat="1" applyFont="1" applyFill="1" applyBorder="1" applyAlignment="1">
      <alignment vertical="center" readingOrder="1"/>
    </xf>
    <xf numFmtId="191" fontId="9" fillId="0" borderId="0" xfId="42" applyNumberFormat="1" applyFont="1" applyFill="1" applyBorder="1" applyAlignment="1">
      <alignment horizontal="center" vertical="center" readingOrder="1"/>
    </xf>
    <xf numFmtId="0" fontId="15" fillId="0" borderId="10" xfId="0" applyFont="1" applyBorder="1" applyAlignment="1">
      <alignment horizontal="right" vertical="center" wrapText="1"/>
    </xf>
    <xf numFmtId="191" fontId="9" fillId="0" borderId="0" xfId="0" applyNumberFormat="1" applyFont="1" applyFill="1" applyBorder="1" applyAlignment="1">
      <alignment horizontal="left" vertical="center" readingOrder="1"/>
    </xf>
    <xf numFmtId="191" fontId="9" fillId="0" borderId="0" xfId="0" applyNumberFormat="1" applyFont="1" applyFill="1" applyAlignment="1">
      <alignment horizontal="left" vertical="center"/>
    </xf>
    <xf numFmtId="191" fontId="9" fillId="0" borderId="0" xfId="0" applyNumberFormat="1" applyFont="1" applyFill="1" applyAlignment="1">
      <alignment vertical="center" readingOrder="1"/>
    </xf>
    <xf numFmtId="191" fontId="9" fillId="0" borderId="0" xfId="0" applyNumberFormat="1" applyFont="1" applyFill="1" applyBorder="1" applyAlignment="1">
      <alignment horizontal="left" vertical="center"/>
    </xf>
    <xf numFmtId="191" fontId="9" fillId="0" borderId="14" xfId="0" applyNumberFormat="1" applyFont="1" applyFill="1" applyBorder="1" applyAlignment="1">
      <alignment horizontal="left" vertical="center" readingOrder="1"/>
    </xf>
    <xf numFmtId="191" fontId="9" fillId="0" borderId="14" xfId="0" applyNumberFormat="1" applyFont="1" applyFill="1" applyBorder="1" applyAlignment="1">
      <alignment horizontal="left" vertical="center"/>
    </xf>
    <xf numFmtId="191" fontId="9" fillId="0" borderId="14" xfId="0" applyNumberFormat="1" applyFont="1" applyFill="1" applyBorder="1" applyAlignment="1">
      <alignment vertical="center" readingOrder="1"/>
    </xf>
    <xf numFmtId="190" fontId="9" fillId="0" borderId="16" xfId="42" applyNumberFormat="1" applyFont="1" applyFill="1" applyBorder="1" applyAlignment="1">
      <alignment horizontal="right" vertical="center" wrapText="1" readingOrder="1"/>
    </xf>
    <xf numFmtId="190" fontId="16" fillId="0" borderId="16" xfId="42" applyNumberFormat="1" applyFont="1" applyFill="1" applyBorder="1" applyAlignment="1">
      <alignment horizontal="right" vertical="center" wrapText="1" readingOrder="1"/>
    </xf>
    <xf numFmtId="190" fontId="9" fillId="0" borderId="12" xfId="42" applyNumberFormat="1" applyFont="1" applyFill="1" applyBorder="1" applyAlignment="1">
      <alignment horizontal="right" vertical="center" wrapText="1" readingOrder="1"/>
    </xf>
    <xf numFmtId="190" fontId="16" fillId="0" borderId="12" xfId="42" applyNumberFormat="1" applyFont="1" applyFill="1" applyBorder="1" applyAlignment="1">
      <alignment horizontal="right" vertical="center" wrapText="1" readingOrder="1"/>
    </xf>
    <xf numFmtId="190" fontId="16" fillId="0" borderId="10" xfId="42" applyNumberFormat="1" applyFont="1" applyFill="1" applyBorder="1" applyAlignment="1">
      <alignment horizontal="right" vertical="center" wrapText="1" readingOrder="1"/>
    </xf>
    <xf numFmtId="190" fontId="9" fillId="0" borderId="17" xfId="42" applyNumberFormat="1" applyFont="1" applyFill="1" applyBorder="1" applyAlignment="1">
      <alignment horizontal="right" vertical="center" wrapText="1" readingOrder="1"/>
    </xf>
    <xf numFmtId="190" fontId="16" fillId="0" borderId="17" xfId="42" applyNumberFormat="1" applyFont="1" applyFill="1" applyBorder="1" applyAlignment="1">
      <alignment horizontal="right" vertical="center" wrapText="1" readingOrder="1"/>
    </xf>
    <xf numFmtId="190" fontId="9" fillId="0" borderId="11" xfId="42" applyNumberFormat="1" applyFont="1" applyFill="1" applyBorder="1" applyAlignment="1">
      <alignment horizontal="right" vertical="center" wrapText="1" readingOrder="1"/>
    </xf>
    <xf numFmtId="190" fontId="16" fillId="0" borderId="11" xfId="42" applyNumberFormat="1" applyFont="1" applyFill="1" applyBorder="1" applyAlignment="1">
      <alignment horizontal="right" vertical="center" wrapText="1" readingOrder="1"/>
    </xf>
    <xf numFmtId="0" fontId="0" fillId="0" borderId="0" xfId="0" applyFont="1" applyAlignment="1">
      <alignment vertical="center" readingOrder="1"/>
    </xf>
    <xf numFmtId="222" fontId="9" fillId="0" borderId="13" xfId="42" applyNumberFormat="1" applyFont="1" applyFill="1" applyBorder="1" applyAlignment="1">
      <alignment horizontal="right" vertical="center" readingOrder="1"/>
    </xf>
    <xf numFmtId="190" fontId="16" fillId="0" borderId="10" xfId="42" applyNumberFormat="1" applyFont="1" applyFill="1" applyBorder="1" applyAlignment="1">
      <alignment horizontal="right" vertical="center" readingOrder="1"/>
    </xf>
    <xf numFmtId="0" fontId="15" fillId="0" borderId="17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right" vertical="center" wrapText="1"/>
    </xf>
    <xf numFmtId="3" fontId="9" fillId="0" borderId="16" xfId="0" applyNumberFormat="1" applyFont="1" applyFill="1" applyBorder="1" applyAlignment="1">
      <alignment horizontal="right" vertical="center"/>
    </xf>
    <xf numFmtId="3" fontId="16" fillId="0" borderId="16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 readingOrder="1"/>
    </xf>
    <xf numFmtId="0" fontId="6" fillId="0" borderId="15" xfId="0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vertical="center" wrapText="1" readingOrder="1"/>
    </xf>
    <xf numFmtId="0" fontId="10" fillId="0" borderId="0" xfId="0" applyFont="1" applyFill="1" applyBorder="1" applyAlignment="1">
      <alignment horizontal="center" vertical="center" readingOrder="1"/>
    </xf>
    <xf numFmtId="0" fontId="11" fillId="0" borderId="0" xfId="0" applyFont="1" applyFill="1" applyBorder="1" applyAlignment="1">
      <alignment vertical="center" readingOrder="1"/>
    </xf>
    <xf numFmtId="0" fontId="24" fillId="0" borderId="0" xfId="0" applyFont="1" applyFill="1" applyBorder="1" applyAlignment="1">
      <alignment vertical="center" readingOrder="1"/>
    </xf>
    <xf numFmtId="3" fontId="22" fillId="0" borderId="10" xfId="42" applyNumberFormat="1" applyFont="1" applyFill="1" applyBorder="1" applyAlignment="1">
      <alignment horizontal="right" vertical="center" readingOrder="1"/>
    </xf>
    <xf numFmtId="3" fontId="22" fillId="0" borderId="17" xfId="42" applyNumberFormat="1" applyFont="1" applyFill="1" applyBorder="1" applyAlignment="1">
      <alignment horizontal="right" vertical="center" readingOrder="1"/>
    </xf>
    <xf numFmtId="185" fontId="22" fillId="0" borderId="16" xfId="65" applyNumberFormat="1" applyFont="1" applyFill="1" applyBorder="1" applyAlignment="1">
      <alignment horizontal="right" vertical="center" readingOrder="1"/>
    </xf>
    <xf numFmtId="185" fontId="22" fillId="0" borderId="11" xfId="65" applyNumberFormat="1" applyFont="1" applyFill="1" applyBorder="1" applyAlignment="1">
      <alignment horizontal="right" vertical="center" readingOrder="1"/>
    </xf>
    <xf numFmtId="185" fontId="22" fillId="0" borderId="13" xfId="65" applyNumberFormat="1" applyFont="1" applyFill="1" applyBorder="1" applyAlignment="1">
      <alignment horizontal="right" vertical="center" readingOrder="1"/>
    </xf>
    <xf numFmtId="0" fontId="6" fillId="0" borderId="0" xfId="0" applyFont="1" applyFill="1" applyBorder="1" applyAlignment="1">
      <alignment vertical="center" readingOrder="1"/>
    </xf>
    <xf numFmtId="172" fontId="6" fillId="0" borderId="0" xfId="0" applyNumberFormat="1" applyFont="1" applyFill="1" applyBorder="1" applyAlignment="1">
      <alignment vertical="center" readingOrder="1"/>
    </xf>
    <xf numFmtId="172" fontId="15" fillId="0" borderId="18" xfId="0" applyNumberFormat="1" applyFont="1" applyFill="1" applyBorder="1" applyAlignment="1">
      <alignment horizontal="center" vertical="center" readingOrder="1"/>
    </xf>
    <xf numFmtId="3" fontId="6" fillId="0" borderId="15" xfId="0" applyNumberFormat="1" applyFont="1" applyFill="1" applyBorder="1" applyAlignment="1">
      <alignment vertical="center" wrapText="1" readingOrder="1"/>
    </xf>
    <xf numFmtId="3" fontId="6" fillId="0" borderId="11" xfId="0" applyNumberFormat="1" applyFont="1" applyFill="1" applyBorder="1" applyAlignment="1">
      <alignment vertical="center" wrapText="1" readingOrder="1"/>
    </xf>
    <xf numFmtId="3" fontId="6" fillId="0" borderId="11" xfId="0" applyNumberFormat="1" applyFont="1" applyFill="1" applyBorder="1" applyAlignment="1">
      <alignment horizontal="left" vertical="center" wrapText="1" readingOrder="1"/>
    </xf>
    <xf numFmtId="3" fontId="6" fillId="0" borderId="12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 vertical="center" wrapText="1" readingOrder="1"/>
    </xf>
    <xf numFmtId="3" fontId="19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 readingOrder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3" xfId="0" applyFont="1" applyFill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 readingOrder="1"/>
    </xf>
    <xf numFmtId="0" fontId="6" fillId="0" borderId="12" xfId="0" applyFont="1" applyFill="1" applyBorder="1" applyAlignment="1">
      <alignment horizontal="left" vertical="center" wrapText="1" readingOrder="1"/>
    </xf>
    <xf numFmtId="3" fontId="6" fillId="0" borderId="15" xfId="0" applyNumberFormat="1" applyFont="1" applyFill="1" applyBorder="1" applyAlignment="1">
      <alignment horizontal="left" vertical="center" wrapText="1" readingOrder="1"/>
    </xf>
    <xf numFmtId="3" fontId="6" fillId="0" borderId="12" xfId="0" applyNumberFormat="1" applyFont="1" applyFill="1" applyBorder="1" applyAlignment="1">
      <alignment horizontal="left" vertical="center" wrapText="1" readingOrder="1"/>
    </xf>
    <xf numFmtId="0" fontId="6" fillId="0" borderId="18" xfId="0" applyFont="1" applyFill="1" applyBorder="1" applyAlignment="1">
      <alignment horizontal="left" vertical="center" wrapText="1" readingOrder="1"/>
    </xf>
    <xf numFmtId="0" fontId="15" fillId="33" borderId="18" xfId="0" applyFont="1" applyFill="1" applyBorder="1" applyAlignment="1">
      <alignment horizontal="center" vertical="center" wrapText="1" readingOrder="1"/>
    </xf>
    <xf numFmtId="3" fontId="22" fillId="33" borderId="10" xfId="42" applyNumberFormat="1" applyFont="1" applyFill="1" applyBorder="1" applyAlignment="1">
      <alignment horizontal="right" vertical="center" readingOrder="1"/>
    </xf>
    <xf numFmtId="0" fontId="15" fillId="33" borderId="17" xfId="0" applyFont="1" applyFill="1" applyBorder="1" applyAlignment="1">
      <alignment horizontal="center" vertical="center" wrapText="1" readingOrder="1"/>
    </xf>
    <xf numFmtId="3" fontId="22" fillId="33" borderId="17" xfId="42" applyNumberFormat="1" applyFont="1" applyFill="1" applyBorder="1" applyAlignment="1">
      <alignment horizontal="right" vertical="center" readingOrder="1"/>
    </xf>
    <xf numFmtId="185" fontId="22" fillId="0" borderId="15" xfId="65" applyNumberFormat="1" applyFont="1" applyFill="1" applyBorder="1" applyAlignment="1">
      <alignment horizontal="right" vertical="center" readingOrder="1"/>
    </xf>
    <xf numFmtId="0" fontId="25" fillId="0" borderId="0" xfId="0" applyFont="1" applyFill="1" applyAlignment="1">
      <alignment vertical="center" readingOrder="1"/>
    </xf>
    <xf numFmtId="0" fontId="6" fillId="0" borderId="1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191" fontId="5" fillId="0" borderId="0" xfId="42" applyNumberFormat="1" applyFont="1" applyFill="1" applyAlignment="1">
      <alignment vertical="center"/>
    </xf>
    <xf numFmtId="3" fontId="9" fillId="34" borderId="16" xfId="0" applyNumberFormat="1" applyFont="1" applyFill="1" applyBorder="1" applyAlignment="1">
      <alignment vertical="center"/>
    </xf>
    <xf numFmtId="3" fontId="9" fillId="34" borderId="11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horizontal="right" vertical="center" readingOrder="1"/>
    </xf>
    <xf numFmtId="185" fontId="16" fillId="0" borderId="10" xfId="65" applyNumberFormat="1" applyFont="1" applyFill="1" applyBorder="1" applyAlignment="1">
      <alignment horizontal="right" vertical="center"/>
    </xf>
    <xf numFmtId="185" fontId="16" fillId="0" borderId="16" xfId="65" applyNumberFormat="1" applyFont="1" applyFill="1" applyBorder="1" applyAlignment="1">
      <alignment horizontal="right" vertical="center"/>
    </xf>
    <xf numFmtId="185" fontId="16" fillId="0" borderId="11" xfId="65" applyNumberFormat="1" applyFont="1" applyFill="1" applyBorder="1" applyAlignment="1">
      <alignment horizontal="right" vertical="center"/>
    </xf>
    <xf numFmtId="172" fontId="15" fillId="0" borderId="10" xfId="0" applyNumberFormat="1" applyFont="1" applyFill="1" applyBorder="1" applyAlignment="1">
      <alignment horizontal="left" vertical="center" readingOrder="1"/>
    </xf>
    <xf numFmtId="0" fontId="6" fillId="0" borderId="19" xfId="0" applyFont="1" applyFill="1" applyBorder="1" applyAlignment="1">
      <alignment horizontal="left" vertical="center" wrapText="1" readingOrder="1"/>
    </xf>
    <xf numFmtId="0" fontId="6" fillId="0" borderId="20" xfId="0" applyFont="1" applyFill="1" applyBorder="1" applyAlignment="1">
      <alignment horizontal="left" vertical="center" wrapText="1" readingOrder="1"/>
    </xf>
    <xf numFmtId="0" fontId="6" fillId="0" borderId="21" xfId="0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vertical="center" readingOrder="1"/>
    </xf>
    <xf numFmtId="0" fontId="15" fillId="0" borderId="10" xfId="0" applyFont="1" applyFill="1" applyBorder="1" applyAlignment="1">
      <alignment horizontal="right" vertical="center" readingOrder="1"/>
    </xf>
    <xf numFmtId="0" fontId="8" fillId="33" borderId="10" xfId="0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3" fontId="16" fillId="33" borderId="10" xfId="0" applyNumberFormat="1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3" fontId="16" fillId="33" borderId="13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 wrapText="1" readingOrder="1"/>
    </xf>
    <xf numFmtId="3" fontId="6" fillId="0" borderId="20" xfId="0" applyNumberFormat="1" applyFont="1" applyFill="1" applyBorder="1" applyAlignment="1">
      <alignment vertical="center" wrapText="1" readingOrder="1"/>
    </xf>
    <xf numFmtId="3" fontId="6" fillId="0" borderId="21" xfId="0" applyNumberFormat="1" applyFont="1" applyFill="1" applyBorder="1" applyAlignment="1">
      <alignment vertical="center" wrapText="1" readingOrder="1"/>
    </xf>
    <xf numFmtId="0" fontId="5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2" fillId="0" borderId="18" xfId="0" applyFont="1" applyBorder="1" applyAlignment="1">
      <alignment horizontal="center" vertical="center" readingOrder="1"/>
    </xf>
    <xf numFmtId="0" fontId="12" fillId="0" borderId="10" xfId="0" applyFont="1" applyBorder="1" applyAlignment="1">
      <alignment horizontal="center" vertical="center" readingOrder="1"/>
    </xf>
    <xf numFmtId="0" fontId="12" fillId="0" borderId="22" xfId="0" applyFont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 vertical="center" readingOrder="1"/>
    </xf>
    <xf numFmtId="0" fontId="8" fillId="0" borderId="23" xfId="0" applyFont="1" applyFill="1" applyBorder="1" applyAlignment="1">
      <alignment horizontal="center" vertical="center" wrapText="1" readingOrder="1"/>
    </xf>
    <xf numFmtId="0" fontId="8" fillId="0" borderId="24" xfId="0" applyFont="1" applyFill="1" applyBorder="1" applyAlignment="1">
      <alignment horizontal="center" vertical="center" wrapText="1" readingOrder="1"/>
    </xf>
    <xf numFmtId="0" fontId="8" fillId="0" borderId="25" xfId="0" applyFont="1" applyFill="1" applyBorder="1" applyAlignment="1">
      <alignment horizontal="center" vertical="center" wrapText="1" readingOrder="1"/>
    </xf>
    <xf numFmtId="0" fontId="8" fillId="0" borderId="0" xfId="0" applyFont="1" applyFill="1" applyAlignment="1">
      <alignment horizontal="left" vertical="center" readingOrder="1"/>
    </xf>
    <xf numFmtId="0" fontId="8" fillId="0" borderId="18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23" xfId="0" applyFont="1" applyFill="1" applyBorder="1" applyAlignment="1">
      <alignment horizontal="center" vertical="center" textRotation="90" wrapText="1" readingOrder="1"/>
    </xf>
    <xf numFmtId="0" fontId="8" fillId="0" borderId="24" xfId="0" applyFont="1" applyFill="1" applyBorder="1" applyAlignment="1">
      <alignment horizontal="center" vertical="center" textRotation="90" wrapText="1" readingOrder="1"/>
    </xf>
    <xf numFmtId="0" fontId="8" fillId="0" borderId="25" xfId="0" applyFont="1" applyFill="1" applyBorder="1" applyAlignment="1">
      <alignment horizontal="center" vertical="center" textRotation="90" wrapText="1" readingOrder="1"/>
    </xf>
    <xf numFmtId="0" fontId="15" fillId="0" borderId="17" xfId="0" applyFont="1" applyFill="1" applyBorder="1" applyAlignment="1">
      <alignment horizontal="left" vertical="center" wrapText="1" readingOrder="1"/>
    </xf>
    <xf numFmtId="0" fontId="15" fillId="0" borderId="14" xfId="0" applyFont="1" applyFill="1" applyBorder="1" applyAlignment="1">
      <alignment horizontal="left" vertical="center" wrapText="1" readingOrder="1"/>
    </xf>
    <xf numFmtId="0" fontId="8" fillId="0" borderId="26" xfId="0" applyFont="1" applyFill="1" applyBorder="1" applyAlignment="1">
      <alignment horizontal="center" vertical="center" textRotation="90" readingOrder="1"/>
    </xf>
    <xf numFmtId="0" fontId="8" fillId="0" borderId="27" xfId="0" applyFont="1" applyFill="1" applyBorder="1" applyAlignment="1">
      <alignment horizontal="center" vertical="center" textRotation="90" readingOrder="1"/>
    </xf>
    <xf numFmtId="0" fontId="8" fillId="0" borderId="28" xfId="0" applyFont="1" applyFill="1" applyBorder="1" applyAlignment="1">
      <alignment horizontal="center" vertical="center" textRotation="90" readingOrder="1"/>
    </xf>
    <xf numFmtId="0" fontId="7" fillId="0" borderId="0" xfId="0" applyFont="1" applyFill="1" applyAlignment="1">
      <alignment horizontal="left" vertical="center" readingOrder="1"/>
    </xf>
    <xf numFmtId="0" fontId="8" fillId="0" borderId="26" xfId="0" applyFont="1" applyFill="1" applyBorder="1" applyAlignment="1">
      <alignment horizontal="center" vertical="center" textRotation="90"/>
    </xf>
    <xf numFmtId="0" fontId="8" fillId="0" borderId="27" xfId="0" applyFont="1" applyFill="1" applyBorder="1" applyAlignment="1">
      <alignment horizontal="center" vertical="center" textRotation="90"/>
    </xf>
    <xf numFmtId="0" fontId="8" fillId="0" borderId="28" xfId="0" applyFont="1" applyFill="1" applyBorder="1" applyAlignment="1">
      <alignment horizontal="center" vertical="center" textRotation="90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textRotation="90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readingOrder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 readingOrder="1"/>
    </xf>
    <xf numFmtId="0" fontId="21" fillId="0" borderId="10" xfId="0" applyFont="1" applyFill="1" applyBorder="1" applyAlignment="1">
      <alignment horizontal="center" vertical="center" wrapText="1" readingOrder="1"/>
    </xf>
    <xf numFmtId="0" fontId="14" fillId="0" borderId="26" xfId="0" applyFont="1" applyFill="1" applyBorder="1" applyAlignment="1">
      <alignment horizontal="center" vertical="center" textRotation="90" readingOrder="1"/>
    </xf>
    <xf numFmtId="0" fontId="14" fillId="0" borderId="27" xfId="0" applyFont="1" applyFill="1" applyBorder="1" applyAlignment="1">
      <alignment horizontal="center" vertical="center" textRotation="90" readingOrder="1"/>
    </xf>
    <xf numFmtId="0" fontId="14" fillId="0" borderId="28" xfId="0" applyFont="1" applyFill="1" applyBorder="1" applyAlignment="1">
      <alignment horizontal="center" vertical="center" textRotation="90" readingOrder="1"/>
    </xf>
    <xf numFmtId="0" fontId="6" fillId="0" borderId="15" xfId="0" applyFont="1" applyFill="1" applyBorder="1" applyAlignment="1">
      <alignment horizontal="left" vertical="center" readingOrder="1"/>
    </xf>
    <xf numFmtId="3" fontId="23" fillId="0" borderId="15" xfId="0" applyNumberFormat="1" applyFont="1" applyFill="1" applyBorder="1" applyAlignment="1">
      <alignment horizontal="right" vertical="center" readingOrder="1"/>
    </xf>
    <xf numFmtId="0" fontId="6" fillId="0" borderId="11" xfId="62" applyFont="1" applyFill="1" applyBorder="1" applyAlignment="1">
      <alignment horizontal="left" vertical="center" readingOrder="1"/>
      <protection/>
    </xf>
    <xf numFmtId="3" fontId="23" fillId="0" borderId="11" xfId="0" applyNumberFormat="1" applyFont="1" applyFill="1" applyBorder="1" applyAlignment="1">
      <alignment horizontal="right" vertical="center" readingOrder="1"/>
    </xf>
    <xf numFmtId="0" fontId="6" fillId="0" borderId="11" xfId="0" applyFont="1" applyFill="1" applyBorder="1" applyAlignment="1">
      <alignment horizontal="left" vertical="center" readingOrder="1"/>
    </xf>
    <xf numFmtId="0" fontId="6" fillId="0" borderId="11" xfId="0" applyFont="1" applyFill="1" applyBorder="1" applyAlignment="1">
      <alignment vertical="center" readingOrder="1"/>
    </xf>
    <xf numFmtId="0" fontId="6" fillId="0" borderId="15" xfId="0" applyFont="1" applyFill="1" applyBorder="1" applyAlignment="1">
      <alignment vertical="center" readingOrder="1"/>
    </xf>
    <xf numFmtId="0" fontId="6" fillId="0" borderId="16" xfId="0" applyFont="1" applyFill="1" applyBorder="1" applyAlignment="1">
      <alignment horizontal="left" vertical="center" readingOrder="1"/>
    </xf>
    <xf numFmtId="3" fontId="23" fillId="0" borderId="16" xfId="0" applyNumberFormat="1" applyFont="1" applyFill="1" applyBorder="1" applyAlignment="1">
      <alignment horizontal="right" vertical="center" readingOrder="1"/>
    </xf>
    <xf numFmtId="0" fontId="6" fillId="0" borderId="12" xfId="0" applyFont="1" applyFill="1" applyBorder="1" applyAlignment="1">
      <alignment horizontal="left" vertical="center" readingOrder="1"/>
    </xf>
    <xf numFmtId="3" fontId="23" fillId="0" borderId="12" xfId="0" applyNumberFormat="1" applyFont="1" applyFill="1" applyBorder="1" applyAlignment="1">
      <alignment horizontal="right" vertical="center" readingOrder="1"/>
    </xf>
    <xf numFmtId="0" fontId="15" fillId="0" borderId="18" xfId="0" applyFont="1" applyFill="1" applyBorder="1" applyAlignment="1">
      <alignment horizontal="left" vertical="center" readingOrder="1"/>
    </xf>
    <xf numFmtId="3" fontId="22" fillId="0" borderId="10" xfId="0" applyNumberFormat="1" applyFont="1" applyFill="1" applyBorder="1" applyAlignment="1">
      <alignment horizontal="right" vertical="center" readingOrder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trpay0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4" customWidth="1"/>
  </cols>
  <sheetData>
    <row r="1" spans="1:11" ht="26.25" thickBot="1">
      <c r="A1" s="302" t="s">
        <v>364</v>
      </c>
      <c r="B1" s="303"/>
      <c r="C1" s="303"/>
      <c r="D1" s="303"/>
      <c r="E1" s="303"/>
      <c r="F1" s="303"/>
      <c r="G1" s="303"/>
      <c r="H1" s="303"/>
      <c r="I1" s="303"/>
      <c r="J1" s="303"/>
      <c r="K1" s="304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182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3.421875" style="2" customWidth="1"/>
    <col min="2" max="2" width="25.57421875" style="12" customWidth="1"/>
    <col min="3" max="12" width="7.7109375" style="36" customWidth="1"/>
    <col min="13" max="14" width="7.7109375" style="2" customWidth="1"/>
    <col min="15" max="15" width="9.00390625" style="2" bestFit="1" customWidth="1"/>
    <col min="16" max="16384" width="9.140625" style="2" customWidth="1"/>
  </cols>
  <sheetData>
    <row r="1" ht="19.5" customHeight="1">
      <c r="A1" s="3" t="s">
        <v>379</v>
      </c>
    </row>
    <row r="2" ht="6.75" customHeight="1" thickBot="1"/>
    <row r="3" spans="3:15" ht="13.5" customHeight="1" thickBot="1">
      <c r="C3" s="305">
        <v>2011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1:15" ht="13.5" customHeight="1" thickBot="1">
      <c r="A4" s="5"/>
      <c r="B4" s="15"/>
      <c r="C4" s="205" t="s">
        <v>161</v>
      </c>
      <c r="D4" s="205" t="s">
        <v>162</v>
      </c>
      <c r="E4" s="205" t="s">
        <v>7</v>
      </c>
      <c r="F4" s="205" t="s">
        <v>8</v>
      </c>
      <c r="G4" s="205" t="s">
        <v>9</v>
      </c>
      <c r="H4" s="205" t="s">
        <v>10</v>
      </c>
      <c r="I4" s="205" t="s">
        <v>11</v>
      </c>
      <c r="J4" s="205" t="s">
        <v>163</v>
      </c>
      <c r="K4" s="205" t="s">
        <v>164</v>
      </c>
      <c r="L4" s="205" t="s">
        <v>165</v>
      </c>
      <c r="M4" s="205" t="s">
        <v>166</v>
      </c>
      <c r="N4" s="205" t="s">
        <v>167</v>
      </c>
      <c r="O4" s="86" t="s">
        <v>3</v>
      </c>
    </row>
    <row r="5" spans="1:15" ht="13.5" thickBot="1">
      <c r="A5" s="337" t="s">
        <v>237</v>
      </c>
      <c r="B5" s="31" t="s">
        <v>206</v>
      </c>
      <c r="C5" s="24">
        <f>C14+C23+C32+C41+C50+C59+C68+C77+C86+C95+C104+C113+C122+C131+C140+C149+C158+C167</f>
        <v>238069</v>
      </c>
      <c r="D5" s="24">
        <f aca="true" t="shared" si="0" ref="D5:O5">D14+D23+D32+D41+D50+D59+D68+D77+D86+D95+D104+D113+D122+D131+D140+D149+D158+D167</f>
        <v>263324</v>
      </c>
      <c r="E5" s="24">
        <f t="shared" si="0"/>
        <v>288739</v>
      </c>
      <c r="F5" s="24">
        <f t="shared" si="0"/>
        <v>302421</v>
      </c>
      <c r="G5" s="24">
        <f t="shared" si="0"/>
        <v>302547</v>
      </c>
      <c r="H5" s="24">
        <f t="shared" si="0"/>
        <v>314265</v>
      </c>
      <c r="I5" s="24">
        <f t="shared" si="0"/>
        <v>332939</v>
      </c>
      <c r="J5" s="24">
        <f t="shared" si="0"/>
        <v>311137</v>
      </c>
      <c r="K5" s="24">
        <f t="shared" si="0"/>
        <v>269739</v>
      </c>
      <c r="L5" s="24">
        <f t="shared" si="0"/>
        <v>305815</v>
      </c>
      <c r="M5" s="24">
        <f t="shared" si="0"/>
        <v>295183</v>
      </c>
      <c r="N5" s="24">
        <f t="shared" si="0"/>
        <v>296071</v>
      </c>
      <c r="O5" s="24">
        <f t="shared" si="0"/>
        <v>3520249</v>
      </c>
    </row>
    <row r="6" spans="1:15" ht="14.25" thickBot="1">
      <c r="A6" s="338"/>
      <c r="B6" s="335" t="s">
        <v>217</v>
      </c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</row>
    <row r="7" spans="1:15" ht="12.75">
      <c r="A7" s="338"/>
      <c r="B7" s="234" t="s">
        <v>226</v>
      </c>
      <c r="C7" s="61">
        <v>1260</v>
      </c>
      <c r="D7" s="61">
        <v>1206</v>
      </c>
      <c r="E7" s="61">
        <v>839</v>
      </c>
      <c r="F7" s="61">
        <v>1028</v>
      </c>
      <c r="G7" s="61">
        <v>1280</v>
      </c>
      <c r="H7" s="61">
        <v>892</v>
      </c>
      <c r="I7" s="61">
        <v>1355</v>
      </c>
      <c r="J7" s="110">
        <v>806</v>
      </c>
      <c r="K7" s="110">
        <v>1233</v>
      </c>
      <c r="L7" s="110">
        <v>1416</v>
      </c>
      <c r="M7" s="110">
        <v>896</v>
      </c>
      <c r="N7" s="110">
        <v>1723</v>
      </c>
      <c r="O7" s="62">
        <f aca="true" t="shared" si="1" ref="O7:O13">SUM(C7:N7)</f>
        <v>13934</v>
      </c>
    </row>
    <row r="8" spans="1:15" ht="12.75">
      <c r="A8" s="338"/>
      <c r="B8" s="234" t="s">
        <v>233</v>
      </c>
      <c r="C8" s="61">
        <v>101</v>
      </c>
      <c r="D8" s="61">
        <v>54</v>
      </c>
      <c r="E8" s="61">
        <v>92</v>
      </c>
      <c r="F8" s="61">
        <v>53</v>
      </c>
      <c r="G8" s="61">
        <v>57</v>
      </c>
      <c r="H8" s="61">
        <v>172</v>
      </c>
      <c r="I8" s="61">
        <v>98</v>
      </c>
      <c r="J8" s="110">
        <v>29</v>
      </c>
      <c r="K8" s="110">
        <v>6</v>
      </c>
      <c r="L8" s="110">
        <v>39</v>
      </c>
      <c r="M8" s="110">
        <v>48</v>
      </c>
      <c r="N8" s="110">
        <v>94</v>
      </c>
      <c r="O8" s="62">
        <f t="shared" si="1"/>
        <v>843</v>
      </c>
    </row>
    <row r="9" spans="1:15" ht="12.75">
      <c r="A9" s="338"/>
      <c r="B9" s="234" t="s">
        <v>234</v>
      </c>
      <c r="C9" s="61">
        <v>105</v>
      </c>
      <c r="D9" s="61">
        <v>55</v>
      </c>
      <c r="E9" s="61">
        <v>53</v>
      </c>
      <c r="F9" s="61">
        <v>58</v>
      </c>
      <c r="G9" s="61">
        <v>109</v>
      </c>
      <c r="H9" s="61">
        <v>38</v>
      </c>
      <c r="I9" s="61">
        <v>64</v>
      </c>
      <c r="J9" s="110">
        <v>3</v>
      </c>
      <c r="K9" s="110">
        <v>9</v>
      </c>
      <c r="L9" s="110">
        <v>5</v>
      </c>
      <c r="M9" s="110">
        <v>101</v>
      </c>
      <c r="N9" s="110">
        <v>22</v>
      </c>
      <c r="O9" s="62">
        <f t="shared" si="1"/>
        <v>622</v>
      </c>
    </row>
    <row r="10" spans="1:15" ht="12.75">
      <c r="A10" s="338"/>
      <c r="B10" s="234" t="s">
        <v>232</v>
      </c>
      <c r="C10" s="61">
        <v>15</v>
      </c>
      <c r="D10" s="61">
        <v>9</v>
      </c>
      <c r="E10" s="61">
        <v>6</v>
      </c>
      <c r="F10" s="61">
        <v>5</v>
      </c>
      <c r="G10" s="61">
        <v>28</v>
      </c>
      <c r="H10" s="61">
        <v>16</v>
      </c>
      <c r="I10" s="61">
        <v>17</v>
      </c>
      <c r="J10" s="110">
        <v>11</v>
      </c>
      <c r="K10" s="110">
        <v>35</v>
      </c>
      <c r="L10" s="110">
        <v>63</v>
      </c>
      <c r="M10" s="110">
        <v>88</v>
      </c>
      <c r="N10" s="110">
        <v>17</v>
      </c>
      <c r="O10" s="62">
        <f t="shared" si="1"/>
        <v>310</v>
      </c>
    </row>
    <row r="11" spans="1:15" ht="12.75">
      <c r="A11" s="338"/>
      <c r="B11" s="234" t="s">
        <v>231</v>
      </c>
      <c r="C11" s="61">
        <v>284</v>
      </c>
      <c r="D11" s="61">
        <v>302</v>
      </c>
      <c r="E11" s="61">
        <v>350</v>
      </c>
      <c r="F11" s="61">
        <v>379</v>
      </c>
      <c r="G11" s="61">
        <v>375</v>
      </c>
      <c r="H11" s="61">
        <v>312</v>
      </c>
      <c r="I11" s="61">
        <v>392</v>
      </c>
      <c r="J11" s="110">
        <v>270</v>
      </c>
      <c r="K11" s="110">
        <v>219</v>
      </c>
      <c r="L11" s="110">
        <v>273</v>
      </c>
      <c r="M11" s="110">
        <v>137</v>
      </c>
      <c r="N11" s="110">
        <v>1055</v>
      </c>
      <c r="O11" s="62">
        <f t="shared" si="1"/>
        <v>4348</v>
      </c>
    </row>
    <row r="12" spans="1:15" ht="12.75">
      <c r="A12" s="338"/>
      <c r="B12" s="234" t="s">
        <v>284</v>
      </c>
      <c r="C12" s="61">
        <v>73</v>
      </c>
      <c r="D12" s="61">
        <v>82</v>
      </c>
      <c r="E12" s="61">
        <v>119</v>
      </c>
      <c r="F12" s="61">
        <v>119</v>
      </c>
      <c r="G12" s="61">
        <v>102</v>
      </c>
      <c r="H12" s="61">
        <v>129</v>
      </c>
      <c r="I12" s="61">
        <v>104</v>
      </c>
      <c r="J12" s="110">
        <v>96</v>
      </c>
      <c r="K12" s="110">
        <v>110</v>
      </c>
      <c r="L12" s="110">
        <v>117</v>
      </c>
      <c r="M12" s="110">
        <v>113</v>
      </c>
      <c r="N12" s="110">
        <v>157</v>
      </c>
      <c r="O12" s="62">
        <f t="shared" si="1"/>
        <v>1321</v>
      </c>
    </row>
    <row r="13" spans="1:15" ht="13.5" thickBot="1">
      <c r="A13" s="338"/>
      <c r="B13" s="235" t="s">
        <v>93</v>
      </c>
      <c r="C13" s="19">
        <v>0</v>
      </c>
      <c r="D13" s="19">
        <v>0</v>
      </c>
      <c r="E13" s="19">
        <v>8</v>
      </c>
      <c r="F13" s="19">
        <v>0</v>
      </c>
      <c r="G13" s="19">
        <v>0</v>
      </c>
      <c r="H13" s="19">
        <v>48</v>
      </c>
      <c r="I13" s="19">
        <v>9</v>
      </c>
      <c r="J13" s="111">
        <v>0</v>
      </c>
      <c r="K13" s="111">
        <v>0</v>
      </c>
      <c r="L13" s="111">
        <v>6</v>
      </c>
      <c r="M13" s="111">
        <v>0</v>
      </c>
      <c r="N13" s="111">
        <v>3</v>
      </c>
      <c r="O13" s="63">
        <f t="shared" si="1"/>
        <v>74</v>
      </c>
    </row>
    <row r="14" spans="1:15" ht="13.5" thickBot="1">
      <c r="A14" s="338"/>
      <c r="B14" s="50" t="s">
        <v>0</v>
      </c>
      <c r="C14" s="51">
        <f>SUM(C7:C13)</f>
        <v>1838</v>
      </c>
      <c r="D14" s="51">
        <f aca="true" t="shared" si="2" ref="D14:O14">SUM(D7:D13)</f>
        <v>1708</v>
      </c>
      <c r="E14" s="51">
        <f t="shared" si="2"/>
        <v>1467</v>
      </c>
      <c r="F14" s="51">
        <f t="shared" si="2"/>
        <v>1642</v>
      </c>
      <c r="G14" s="51">
        <f t="shared" si="2"/>
        <v>1951</v>
      </c>
      <c r="H14" s="51">
        <f t="shared" si="2"/>
        <v>1607</v>
      </c>
      <c r="I14" s="51">
        <f t="shared" si="2"/>
        <v>2039</v>
      </c>
      <c r="J14" s="51">
        <f t="shared" si="2"/>
        <v>1215</v>
      </c>
      <c r="K14" s="51">
        <f t="shared" si="2"/>
        <v>1612</v>
      </c>
      <c r="L14" s="51">
        <f t="shared" si="2"/>
        <v>1919</v>
      </c>
      <c r="M14" s="51">
        <f t="shared" si="2"/>
        <v>1383</v>
      </c>
      <c r="N14" s="51">
        <f t="shared" si="2"/>
        <v>3071</v>
      </c>
      <c r="O14" s="51">
        <f t="shared" si="2"/>
        <v>21452</v>
      </c>
    </row>
    <row r="15" spans="1:15" ht="14.25" thickBot="1">
      <c r="A15" s="338"/>
      <c r="B15" s="335" t="s">
        <v>211</v>
      </c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</row>
    <row r="16" spans="1:15" ht="12.75">
      <c r="A16" s="338"/>
      <c r="B16" s="234" t="s">
        <v>226</v>
      </c>
      <c r="C16" s="56">
        <v>15251</v>
      </c>
      <c r="D16" s="56">
        <v>16548</v>
      </c>
      <c r="E16" s="56">
        <v>20501</v>
      </c>
      <c r="F16" s="56">
        <v>18166</v>
      </c>
      <c r="G16" s="56">
        <v>20306</v>
      </c>
      <c r="H16" s="56">
        <v>19007</v>
      </c>
      <c r="I16" s="56">
        <v>22566</v>
      </c>
      <c r="J16" s="110">
        <v>15433</v>
      </c>
      <c r="K16" s="110">
        <v>16467</v>
      </c>
      <c r="L16" s="110">
        <v>21771</v>
      </c>
      <c r="M16" s="110">
        <v>18784</v>
      </c>
      <c r="N16" s="110">
        <v>24207</v>
      </c>
      <c r="O16" s="57">
        <f aca="true" t="shared" si="3" ref="O16:O22">SUM(C16:N16)</f>
        <v>229007</v>
      </c>
    </row>
    <row r="17" spans="1:15" ht="12.75">
      <c r="A17" s="338"/>
      <c r="B17" s="234" t="s">
        <v>233</v>
      </c>
      <c r="C17" s="56">
        <v>4530</v>
      </c>
      <c r="D17" s="56">
        <v>4619</v>
      </c>
      <c r="E17" s="56">
        <v>6294</v>
      </c>
      <c r="F17" s="56">
        <v>4742</v>
      </c>
      <c r="G17" s="56">
        <v>3651</v>
      </c>
      <c r="H17" s="56">
        <v>3583</v>
      </c>
      <c r="I17" s="56">
        <v>5462</v>
      </c>
      <c r="J17" s="110">
        <v>7468</v>
      </c>
      <c r="K17" s="110">
        <v>2550</v>
      </c>
      <c r="L17" s="110">
        <v>2153</v>
      </c>
      <c r="M17" s="110">
        <v>3479</v>
      </c>
      <c r="N17" s="110">
        <v>6219</v>
      </c>
      <c r="O17" s="57">
        <f t="shared" si="3"/>
        <v>54750</v>
      </c>
    </row>
    <row r="18" spans="1:15" ht="12.75">
      <c r="A18" s="338"/>
      <c r="B18" s="234" t="s">
        <v>234</v>
      </c>
      <c r="C18" s="56">
        <v>565</v>
      </c>
      <c r="D18" s="56">
        <v>622</v>
      </c>
      <c r="E18" s="56">
        <v>509</v>
      </c>
      <c r="F18" s="56">
        <v>624</v>
      </c>
      <c r="G18" s="56">
        <v>740</v>
      </c>
      <c r="H18" s="56">
        <v>636</v>
      </c>
      <c r="I18" s="56">
        <v>587</v>
      </c>
      <c r="J18" s="110">
        <v>355</v>
      </c>
      <c r="K18" s="110">
        <v>457</v>
      </c>
      <c r="L18" s="110">
        <v>717</v>
      </c>
      <c r="M18" s="110">
        <v>597</v>
      </c>
      <c r="N18" s="110">
        <v>701</v>
      </c>
      <c r="O18" s="57">
        <f t="shared" si="3"/>
        <v>7110</v>
      </c>
    </row>
    <row r="19" spans="1:15" ht="12.75">
      <c r="A19" s="338"/>
      <c r="B19" s="234" t="s">
        <v>232</v>
      </c>
      <c r="C19" s="56">
        <v>295</v>
      </c>
      <c r="D19" s="56">
        <v>453</v>
      </c>
      <c r="E19" s="56">
        <v>454</v>
      </c>
      <c r="F19" s="56">
        <v>105</v>
      </c>
      <c r="G19" s="56">
        <v>138</v>
      </c>
      <c r="H19" s="56">
        <v>651</v>
      </c>
      <c r="I19" s="56">
        <v>290</v>
      </c>
      <c r="J19" s="110">
        <v>282</v>
      </c>
      <c r="K19" s="110">
        <v>480</v>
      </c>
      <c r="L19" s="110">
        <v>647</v>
      </c>
      <c r="M19" s="110">
        <v>740</v>
      </c>
      <c r="N19" s="110">
        <v>357</v>
      </c>
      <c r="O19" s="57">
        <f t="shared" si="3"/>
        <v>4892</v>
      </c>
    </row>
    <row r="20" spans="1:15" ht="12.75">
      <c r="A20" s="338"/>
      <c r="B20" s="234" t="s">
        <v>231</v>
      </c>
      <c r="C20" s="56">
        <v>1482</v>
      </c>
      <c r="D20" s="56">
        <v>2336</v>
      </c>
      <c r="E20" s="56">
        <v>3573</v>
      </c>
      <c r="F20" s="56">
        <v>2715</v>
      </c>
      <c r="G20" s="56">
        <v>3268</v>
      </c>
      <c r="H20" s="56">
        <v>3551</v>
      </c>
      <c r="I20" s="56">
        <v>2293</v>
      </c>
      <c r="J20" s="110">
        <v>3334</v>
      </c>
      <c r="K20" s="110">
        <v>2976</v>
      </c>
      <c r="L20" s="110">
        <v>3268</v>
      </c>
      <c r="M20" s="110">
        <v>2677</v>
      </c>
      <c r="N20" s="110">
        <v>3595</v>
      </c>
      <c r="O20" s="57">
        <f t="shared" si="3"/>
        <v>35068</v>
      </c>
    </row>
    <row r="21" spans="1:15" ht="12.75">
      <c r="A21" s="338"/>
      <c r="B21" s="234" t="s">
        <v>284</v>
      </c>
      <c r="C21" s="56">
        <v>2505</v>
      </c>
      <c r="D21" s="56">
        <v>2524</v>
      </c>
      <c r="E21" s="56">
        <v>3853</v>
      </c>
      <c r="F21" s="56">
        <v>2669</v>
      </c>
      <c r="G21" s="56">
        <v>3385</v>
      </c>
      <c r="H21" s="56">
        <v>3949</v>
      </c>
      <c r="I21" s="56">
        <v>2755</v>
      </c>
      <c r="J21" s="110">
        <v>3782</v>
      </c>
      <c r="K21" s="110">
        <v>3068</v>
      </c>
      <c r="L21" s="110">
        <v>4701</v>
      </c>
      <c r="M21" s="110">
        <v>4750</v>
      </c>
      <c r="N21" s="110">
        <v>6351</v>
      </c>
      <c r="O21" s="57">
        <f t="shared" si="3"/>
        <v>44292</v>
      </c>
    </row>
    <row r="22" spans="1:15" ht="13.5" thickBot="1">
      <c r="A22" s="338"/>
      <c r="B22" s="235" t="s">
        <v>93</v>
      </c>
      <c r="C22" s="58">
        <v>632</v>
      </c>
      <c r="D22" s="58">
        <v>20</v>
      </c>
      <c r="E22" s="58">
        <v>482</v>
      </c>
      <c r="F22" s="58">
        <v>564</v>
      </c>
      <c r="G22" s="58">
        <v>658</v>
      </c>
      <c r="H22" s="58">
        <v>351</v>
      </c>
      <c r="I22" s="58">
        <v>342</v>
      </c>
      <c r="J22" s="111">
        <v>208</v>
      </c>
      <c r="K22" s="111">
        <v>149</v>
      </c>
      <c r="L22" s="111">
        <v>668</v>
      </c>
      <c r="M22" s="111">
        <v>399</v>
      </c>
      <c r="N22" s="111">
        <v>280</v>
      </c>
      <c r="O22" s="59">
        <f t="shared" si="3"/>
        <v>4753</v>
      </c>
    </row>
    <row r="23" spans="1:15" ht="13.5" thickBot="1">
      <c r="A23" s="338"/>
      <c r="B23" s="50" t="s">
        <v>0</v>
      </c>
      <c r="C23" s="60">
        <f>SUM(C16:C22)</f>
        <v>25260</v>
      </c>
      <c r="D23" s="60">
        <f aca="true" t="shared" si="4" ref="D23:O23">SUM(D16:D22)</f>
        <v>27122</v>
      </c>
      <c r="E23" s="60">
        <f t="shared" si="4"/>
        <v>35666</v>
      </c>
      <c r="F23" s="60">
        <f t="shared" si="4"/>
        <v>29585</v>
      </c>
      <c r="G23" s="60">
        <f t="shared" si="4"/>
        <v>32146</v>
      </c>
      <c r="H23" s="60">
        <f t="shared" si="4"/>
        <v>31728</v>
      </c>
      <c r="I23" s="60">
        <f t="shared" si="4"/>
        <v>34295</v>
      </c>
      <c r="J23" s="60">
        <f t="shared" si="4"/>
        <v>30862</v>
      </c>
      <c r="K23" s="60">
        <f t="shared" si="4"/>
        <v>26147</v>
      </c>
      <c r="L23" s="60">
        <f t="shared" si="4"/>
        <v>33925</v>
      </c>
      <c r="M23" s="60">
        <f t="shared" si="4"/>
        <v>31426</v>
      </c>
      <c r="N23" s="60">
        <f t="shared" si="4"/>
        <v>41710</v>
      </c>
      <c r="O23" s="60">
        <f t="shared" si="4"/>
        <v>379872</v>
      </c>
    </row>
    <row r="24" spans="1:15" ht="14.25" thickBot="1">
      <c r="A24" s="338"/>
      <c r="B24" s="335" t="s">
        <v>220</v>
      </c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</row>
    <row r="25" spans="1:15" ht="12.75">
      <c r="A25" s="338"/>
      <c r="B25" s="234" t="s">
        <v>226</v>
      </c>
      <c r="C25" s="56">
        <v>3635</v>
      </c>
      <c r="D25" s="56">
        <v>1901</v>
      </c>
      <c r="E25" s="56">
        <v>3867</v>
      </c>
      <c r="F25" s="56">
        <v>2821</v>
      </c>
      <c r="G25" s="56">
        <v>1544</v>
      </c>
      <c r="H25" s="56">
        <v>1625</v>
      </c>
      <c r="I25" s="110">
        <v>595</v>
      </c>
      <c r="J25" s="110">
        <v>658</v>
      </c>
      <c r="K25" s="110">
        <v>934</v>
      </c>
      <c r="L25" s="110">
        <v>1172</v>
      </c>
      <c r="M25" s="110">
        <v>947</v>
      </c>
      <c r="N25" s="110">
        <v>1073</v>
      </c>
      <c r="O25" s="57">
        <f aca="true" t="shared" si="5" ref="O25:O31">SUM(C25:N25)</f>
        <v>20772</v>
      </c>
    </row>
    <row r="26" spans="1:15" ht="12.75">
      <c r="A26" s="338"/>
      <c r="B26" s="234" t="s">
        <v>233</v>
      </c>
      <c r="C26" s="56">
        <v>1517</v>
      </c>
      <c r="D26" s="56">
        <v>1297</v>
      </c>
      <c r="E26" s="56">
        <v>991</v>
      </c>
      <c r="F26" s="56">
        <v>613</v>
      </c>
      <c r="G26" s="56">
        <v>191</v>
      </c>
      <c r="H26" s="56">
        <v>429</v>
      </c>
      <c r="I26" s="110">
        <v>146</v>
      </c>
      <c r="J26" s="110">
        <v>16</v>
      </c>
      <c r="K26" s="110">
        <v>237</v>
      </c>
      <c r="L26" s="110">
        <v>1268</v>
      </c>
      <c r="M26" s="110">
        <v>304</v>
      </c>
      <c r="N26" s="110">
        <v>794</v>
      </c>
      <c r="O26" s="57">
        <f t="shared" si="5"/>
        <v>7803</v>
      </c>
    </row>
    <row r="27" spans="1:15" ht="12.75">
      <c r="A27" s="338"/>
      <c r="B27" s="234" t="s">
        <v>234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110">
        <v>2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57">
        <f t="shared" si="5"/>
        <v>2</v>
      </c>
    </row>
    <row r="28" spans="1:15" ht="12.75">
      <c r="A28" s="338"/>
      <c r="B28" s="234" t="s">
        <v>232</v>
      </c>
      <c r="C28" s="56">
        <v>67</v>
      </c>
      <c r="D28" s="56">
        <v>422</v>
      </c>
      <c r="E28" s="56">
        <v>540</v>
      </c>
      <c r="F28" s="56">
        <v>241</v>
      </c>
      <c r="G28" s="56">
        <v>78</v>
      </c>
      <c r="H28" s="56">
        <v>206</v>
      </c>
      <c r="I28" s="110">
        <v>0</v>
      </c>
      <c r="J28" s="110">
        <v>161</v>
      </c>
      <c r="K28" s="110">
        <v>87</v>
      </c>
      <c r="L28" s="110">
        <v>69</v>
      </c>
      <c r="M28" s="110">
        <v>22</v>
      </c>
      <c r="N28" s="110">
        <v>102</v>
      </c>
      <c r="O28" s="57">
        <f t="shared" si="5"/>
        <v>1995</v>
      </c>
    </row>
    <row r="29" spans="1:15" ht="12.75">
      <c r="A29" s="338"/>
      <c r="B29" s="234" t="s">
        <v>231</v>
      </c>
      <c r="C29" s="56">
        <v>1</v>
      </c>
      <c r="D29" s="56">
        <v>0</v>
      </c>
      <c r="E29" s="56">
        <v>1</v>
      </c>
      <c r="F29" s="56">
        <v>0</v>
      </c>
      <c r="G29" s="56">
        <v>15</v>
      </c>
      <c r="H29" s="56">
        <v>4</v>
      </c>
      <c r="I29" s="110">
        <v>0</v>
      </c>
      <c r="J29" s="110">
        <v>3</v>
      </c>
      <c r="K29" s="110">
        <v>7</v>
      </c>
      <c r="L29" s="110">
        <v>39</v>
      </c>
      <c r="M29" s="110">
        <v>1</v>
      </c>
      <c r="N29" s="110">
        <v>12</v>
      </c>
      <c r="O29" s="57">
        <f t="shared" si="5"/>
        <v>83</v>
      </c>
    </row>
    <row r="30" spans="1:15" ht="12.75">
      <c r="A30" s="338"/>
      <c r="B30" s="234" t="s">
        <v>284</v>
      </c>
      <c r="C30" s="56">
        <v>40</v>
      </c>
      <c r="D30" s="56">
        <v>36</v>
      </c>
      <c r="E30" s="56">
        <v>60</v>
      </c>
      <c r="F30" s="56">
        <v>33</v>
      </c>
      <c r="G30" s="56">
        <v>26</v>
      </c>
      <c r="H30" s="56">
        <v>34</v>
      </c>
      <c r="I30" s="110">
        <v>89</v>
      </c>
      <c r="J30" s="110">
        <v>183</v>
      </c>
      <c r="K30" s="110">
        <v>150</v>
      </c>
      <c r="L30" s="110">
        <v>39</v>
      </c>
      <c r="M30" s="110">
        <v>121</v>
      </c>
      <c r="N30" s="110">
        <v>75</v>
      </c>
      <c r="O30" s="57">
        <f t="shared" si="5"/>
        <v>886</v>
      </c>
    </row>
    <row r="31" spans="1:15" ht="13.5" thickBot="1">
      <c r="A31" s="338"/>
      <c r="B31" s="235" t="s">
        <v>93</v>
      </c>
      <c r="C31" s="58">
        <v>242</v>
      </c>
      <c r="D31" s="58">
        <v>226</v>
      </c>
      <c r="E31" s="58">
        <v>208</v>
      </c>
      <c r="F31" s="58">
        <v>180</v>
      </c>
      <c r="G31" s="58">
        <v>69</v>
      </c>
      <c r="H31" s="58">
        <v>309</v>
      </c>
      <c r="I31" s="111">
        <v>558</v>
      </c>
      <c r="J31" s="111">
        <v>383</v>
      </c>
      <c r="K31" s="111">
        <v>206</v>
      </c>
      <c r="L31" s="111">
        <v>340</v>
      </c>
      <c r="M31" s="111">
        <v>271</v>
      </c>
      <c r="N31" s="111">
        <v>152</v>
      </c>
      <c r="O31" s="59">
        <f t="shared" si="5"/>
        <v>3144</v>
      </c>
    </row>
    <row r="32" spans="1:15" ht="13.5" thickBot="1">
      <c r="A32" s="338"/>
      <c r="B32" s="50" t="s">
        <v>0</v>
      </c>
      <c r="C32" s="60">
        <f>SUM(C25:C31)</f>
        <v>5502</v>
      </c>
      <c r="D32" s="60">
        <f aca="true" t="shared" si="6" ref="D32:O32">SUM(D25:D31)</f>
        <v>3882</v>
      </c>
      <c r="E32" s="60">
        <f t="shared" si="6"/>
        <v>5667</v>
      </c>
      <c r="F32" s="60">
        <f t="shared" si="6"/>
        <v>3888</v>
      </c>
      <c r="G32" s="60">
        <f t="shared" si="6"/>
        <v>1923</v>
      </c>
      <c r="H32" s="60">
        <f t="shared" si="6"/>
        <v>2607</v>
      </c>
      <c r="I32" s="60">
        <f t="shared" si="6"/>
        <v>1390</v>
      </c>
      <c r="J32" s="60">
        <f t="shared" si="6"/>
        <v>1404</v>
      </c>
      <c r="K32" s="60">
        <f t="shared" si="6"/>
        <v>1621</v>
      </c>
      <c r="L32" s="60">
        <f t="shared" si="6"/>
        <v>2927</v>
      </c>
      <c r="M32" s="60">
        <f t="shared" si="6"/>
        <v>1666</v>
      </c>
      <c r="N32" s="60">
        <f t="shared" si="6"/>
        <v>2208</v>
      </c>
      <c r="O32" s="60">
        <f t="shared" si="6"/>
        <v>34685</v>
      </c>
    </row>
    <row r="33" spans="1:15" ht="14.25" thickBot="1">
      <c r="A33" s="338"/>
      <c r="B33" s="335" t="s">
        <v>269</v>
      </c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</row>
    <row r="34" spans="1:15" ht="12.75">
      <c r="A34" s="338"/>
      <c r="B34" s="234" t="s">
        <v>226</v>
      </c>
      <c r="C34" s="56">
        <v>7761</v>
      </c>
      <c r="D34" s="56">
        <v>8820</v>
      </c>
      <c r="E34" s="56">
        <v>11485</v>
      </c>
      <c r="F34" s="56">
        <v>12563</v>
      </c>
      <c r="G34" s="56">
        <v>10522</v>
      </c>
      <c r="H34" s="56">
        <v>11674</v>
      </c>
      <c r="I34" s="110">
        <v>11150</v>
      </c>
      <c r="J34" s="110">
        <v>14465</v>
      </c>
      <c r="K34" s="110">
        <v>10386</v>
      </c>
      <c r="L34" s="110">
        <v>13856</v>
      </c>
      <c r="M34" s="110">
        <v>13398</v>
      </c>
      <c r="N34" s="110">
        <v>16356</v>
      </c>
      <c r="O34" s="57">
        <f aca="true" t="shared" si="7" ref="O34:O40">SUM(C34:N34)</f>
        <v>142436</v>
      </c>
    </row>
    <row r="35" spans="1:15" ht="12.75">
      <c r="A35" s="338"/>
      <c r="B35" s="234" t="s">
        <v>233</v>
      </c>
      <c r="C35" s="56">
        <v>874</v>
      </c>
      <c r="D35" s="56">
        <v>3208</v>
      </c>
      <c r="E35" s="56">
        <v>5628</v>
      </c>
      <c r="F35" s="56">
        <v>5821</v>
      </c>
      <c r="G35" s="56">
        <v>7404</v>
      </c>
      <c r="H35" s="56">
        <v>7996</v>
      </c>
      <c r="I35" s="110">
        <v>9802</v>
      </c>
      <c r="J35" s="110">
        <v>3968</v>
      </c>
      <c r="K35" s="110">
        <v>1483</v>
      </c>
      <c r="L35" s="110">
        <v>4481</v>
      </c>
      <c r="M35" s="110">
        <v>10058</v>
      </c>
      <c r="N35" s="110">
        <v>7750</v>
      </c>
      <c r="O35" s="57">
        <f t="shared" si="7"/>
        <v>68473</v>
      </c>
    </row>
    <row r="36" spans="1:15" ht="12.75">
      <c r="A36" s="338"/>
      <c r="B36" s="234" t="s">
        <v>234</v>
      </c>
      <c r="C36" s="56">
        <v>81</v>
      </c>
      <c r="D36" s="56">
        <v>42</v>
      </c>
      <c r="E36" s="56">
        <v>42</v>
      </c>
      <c r="F36" s="56">
        <v>26</v>
      </c>
      <c r="G36" s="56">
        <v>38</v>
      </c>
      <c r="H36" s="56">
        <v>105</v>
      </c>
      <c r="I36" s="110">
        <v>12</v>
      </c>
      <c r="J36" s="110">
        <v>37</v>
      </c>
      <c r="K36" s="110">
        <v>3</v>
      </c>
      <c r="L36" s="110">
        <v>91</v>
      </c>
      <c r="M36" s="110">
        <v>5</v>
      </c>
      <c r="N36" s="110">
        <v>55</v>
      </c>
      <c r="O36" s="57">
        <f t="shared" si="7"/>
        <v>537</v>
      </c>
    </row>
    <row r="37" spans="1:15" ht="12.75">
      <c r="A37" s="338"/>
      <c r="B37" s="234" t="s">
        <v>232</v>
      </c>
      <c r="C37" s="56">
        <v>95</v>
      </c>
      <c r="D37" s="56">
        <v>21409</v>
      </c>
      <c r="E37" s="56">
        <v>3006</v>
      </c>
      <c r="F37" s="56">
        <v>20484</v>
      </c>
      <c r="G37" s="56">
        <v>3541</v>
      </c>
      <c r="H37" s="56">
        <v>17708</v>
      </c>
      <c r="I37" s="110">
        <v>6049</v>
      </c>
      <c r="J37" s="110">
        <v>24715</v>
      </c>
      <c r="K37" s="110">
        <v>5371</v>
      </c>
      <c r="L37" s="110">
        <v>16353</v>
      </c>
      <c r="M37" s="110">
        <v>19661</v>
      </c>
      <c r="N37" s="110">
        <v>6124</v>
      </c>
      <c r="O37" s="57">
        <f t="shared" si="7"/>
        <v>144516</v>
      </c>
    </row>
    <row r="38" spans="1:15" ht="12.75">
      <c r="A38" s="338"/>
      <c r="B38" s="234" t="s">
        <v>231</v>
      </c>
      <c r="C38" s="56">
        <v>413</v>
      </c>
      <c r="D38" s="56">
        <v>478</v>
      </c>
      <c r="E38" s="56">
        <v>690</v>
      </c>
      <c r="F38" s="56">
        <v>284</v>
      </c>
      <c r="G38" s="56">
        <v>88</v>
      </c>
      <c r="H38" s="56">
        <v>630</v>
      </c>
      <c r="I38" s="110">
        <v>194</v>
      </c>
      <c r="J38" s="110">
        <v>268</v>
      </c>
      <c r="K38" s="110">
        <v>268</v>
      </c>
      <c r="L38" s="110">
        <v>188</v>
      </c>
      <c r="M38" s="110">
        <v>261</v>
      </c>
      <c r="N38" s="110">
        <v>277</v>
      </c>
      <c r="O38" s="57">
        <f t="shared" si="7"/>
        <v>4039</v>
      </c>
    </row>
    <row r="39" spans="1:15" ht="12.75">
      <c r="A39" s="338"/>
      <c r="B39" s="234" t="s">
        <v>284</v>
      </c>
      <c r="C39" s="56">
        <v>1394</v>
      </c>
      <c r="D39" s="56">
        <v>1258</v>
      </c>
      <c r="E39" s="56">
        <v>1546</v>
      </c>
      <c r="F39" s="56">
        <v>1422</v>
      </c>
      <c r="G39" s="56">
        <v>2174</v>
      </c>
      <c r="H39" s="56">
        <v>1774</v>
      </c>
      <c r="I39" s="110">
        <v>1983</v>
      </c>
      <c r="J39" s="110">
        <v>1812</v>
      </c>
      <c r="K39" s="110">
        <v>2593</v>
      </c>
      <c r="L39" s="110">
        <v>2221</v>
      </c>
      <c r="M39" s="110">
        <v>1493</v>
      </c>
      <c r="N39" s="110">
        <v>1871</v>
      </c>
      <c r="O39" s="57">
        <f t="shared" si="7"/>
        <v>21541</v>
      </c>
    </row>
    <row r="40" spans="1:15" ht="13.5" thickBot="1">
      <c r="A40" s="338"/>
      <c r="B40" s="235" t="s">
        <v>93</v>
      </c>
      <c r="C40" s="58">
        <v>36</v>
      </c>
      <c r="D40" s="58">
        <v>589</v>
      </c>
      <c r="E40" s="58">
        <v>44</v>
      </c>
      <c r="F40" s="58">
        <v>38</v>
      </c>
      <c r="G40" s="58">
        <v>412</v>
      </c>
      <c r="H40" s="58">
        <v>293</v>
      </c>
      <c r="I40" s="111">
        <v>156</v>
      </c>
      <c r="J40" s="111">
        <v>298</v>
      </c>
      <c r="K40" s="111">
        <v>46</v>
      </c>
      <c r="L40" s="111">
        <v>177</v>
      </c>
      <c r="M40" s="111">
        <v>11</v>
      </c>
      <c r="N40" s="111">
        <v>75</v>
      </c>
      <c r="O40" s="59">
        <f t="shared" si="7"/>
        <v>2175</v>
      </c>
    </row>
    <row r="41" spans="1:15" s="7" customFormat="1" ht="11.25" thickBot="1">
      <c r="A41" s="338"/>
      <c r="B41" s="50" t="s">
        <v>0</v>
      </c>
      <c r="C41" s="60">
        <f>SUM(C34:C40)</f>
        <v>10654</v>
      </c>
      <c r="D41" s="60">
        <f aca="true" t="shared" si="8" ref="D41:O41">SUM(D34:D40)</f>
        <v>35804</v>
      </c>
      <c r="E41" s="60">
        <f t="shared" si="8"/>
        <v>22441</v>
      </c>
      <c r="F41" s="60">
        <f t="shared" si="8"/>
        <v>40638</v>
      </c>
      <c r="G41" s="60">
        <f t="shared" si="8"/>
        <v>24179</v>
      </c>
      <c r="H41" s="60">
        <f t="shared" si="8"/>
        <v>40180</v>
      </c>
      <c r="I41" s="60">
        <f t="shared" si="8"/>
        <v>29346</v>
      </c>
      <c r="J41" s="60">
        <f t="shared" si="8"/>
        <v>45563</v>
      </c>
      <c r="K41" s="60">
        <f t="shared" si="8"/>
        <v>20150</v>
      </c>
      <c r="L41" s="60">
        <f t="shared" si="8"/>
        <v>37367</v>
      </c>
      <c r="M41" s="60">
        <f t="shared" si="8"/>
        <v>44887</v>
      </c>
      <c r="N41" s="60">
        <f t="shared" si="8"/>
        <v>32508</v>
      </c>
      <c r="O41" s="60">
        <f t="shared" si="8"/>
        <v>383717</v>
      </c>
    </row>
    <row r="42" spans="1:15" s="7" customFormat="1" ht="14.25" thickBot="1">
      <c r="A42" s="338"/>
      <c r="B42" s="335" t="s">
        <v>213</v>
      </c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</row>
    <row r="43" spans="1:15" s="7" customFormat="1" ht="11.25">
      <c r="A43" s="338"/>
      <c r="B43" s="234" t="s">
        <v>226</v>
      </c>
      <c r="C43" s="56">
        <v>4061</v>
      </c>
      <c r="D43" s="56">
        <v>5229</v>
      </c>
      <c r="E43" s="56">
        <v>4773</v>
      </c>
      <c r="F43" s="56">
        <v>5598</v>
      </c>
      <c r="G43" s="56">
        <v>6124</v>
      </c>
      <c r="H43" s="56">
        <v>6335</v>
      </c>
      <c r="I43" s="110">
        <v>5884</v>
      </c>
      <c r="J43" s="110">
        <v>4862</v>
      </c>
      <c r="K43" s="110">
        <v>4744</v>
      </c>
      <c r="L43" s="110">
        <v>5754</v>
      </c>
      <c r="M43" s="110">
        <v>6729</v>
      </c>
      <c r="N43" s="110">
        <v>5972</v>
      </c>
      <c r="O43" s="57">
        <f aca="true" t="shared" si="9" ref="O43:O49">SUM(C43:N43)</f>
        <v>66065</v>
      </c>
    </row>
    <row r="44" spans="1:15" s="7" customFormat="1" ht="11.25">
      <c r="A44" s="338"/>
      <c r="B44" s="234" t="s">
        <v>233</v>
      </c>
      <c r="C44" s="56">
        <v>1547</v>
      </c>
      <c r="D44" s="56">
        <v>1264</v>
      </c>
      <c r="E44" s="56">
        <v>1893</v>
      </c>
      <c r="F44" s="56">
        <v>1933</v>
      </c>
      <c r="G44" s="56">
        <v>1782</v>
      </c>
      <c r="H44" s="56">
        <v>2065</v>
      </c>
      <c r="I44" s="110">
        <v>1877</v>
      </c>
      <c r="J44" s="110">
        <v>1317</v>
      </c>
      <c r="K44" s="110">
        <v>2003</v>
      </c>
      <c r="L44" s="110">
        <v>1574</v>
      </c>
      <c r="M44" s="110">
        <v>1186</v>
      </c>
      <c r="N44" s="110">
        <v>1557</v>
      </c>
      <c r="O44" s="57">
        <f t="shared" si="9"/>
        <v>19998</v>
      </c>
    </row>
    <row r="45" spans="1:15" s="7" customFormat="1" ht="11.25">
      <c r="A45" s="338"/>
      <c r="B45" s="234" t="s">
        <v>234</v>
      </c>
      <c r="C45" s="56">
        <v>1</v>
      </c>
      <c r="D45" s="56">
        <v>16</v>
      </c>
      <c r="E45" s="56">
        <v>53</v>
      </c>
      <c r="F45" s="56">
        <v>0</v>
      </c>
      <c r="G45" s="56">
        <v>46</v>
      </c>
      <c r="H45" s="56">
        <v>107</v>
      </c>
      <c r="I45" s="110">
        <v>41</v>
      </c>
      <c r="J45" s="110">
        <v>34</v>
      </c>
      <c r="K45" s="110">
        <v>31</v>
      </c>
      <c r="L45" s="110">
        <v>50</v>
      </c>
      <c r="M45" s="110">
        <v>6</v>
      </c>
      <c r="N45" s="110">
        <v>2</v>
      </c>
      <c r="O45" s="57">
        <f t="shared" si="9"/>
        <v>387</v>
      </c>
    </row>
    <row r="46" spans="1:15" s="7" customFormat="1" ht="11.25">
      <c r="A46" s="338"/>
      <c r="B46" s="234" t="s">
        <v>232</v>
      </c>
      <c r="C46" s="56">
        <v>362</v>
      </c>
      <c r="D46" s="56">
        <v>201</v>
      </c>
      <c r="E46" s="56">
        <v>236</v>
      </c>
      <c r="F46" s="56">
        <v>300</v>
      </c>
      <c r="G46" s="56">
        <v>373</v>
      </c>
      <c r="H46" s="56">
        <v>434</v>
      </c>
      <c r="I46" s="110">
        <v>452</v>
      </c>
      <c r="J46" s="110">
        <v>311</v>
      </c>
      <c r="K46" s="110">
        <v>267</v>
      </c>
      <c r="L46" s="110">
        <v>630</v>
      </c>
      <c r="M46" s="110">
        <v>238</v>
      </c>
      <c r="N46" s="110">
        <v>392</v>
      </c>
      <c r="O46" s="57">
        <f t="shared" si="9"/>
        <v>4196</v>
      </c>
    </row>
    <row r="47" spans="1:15" s="7" customFormat="1" ht="11.25">
      <c r="A47" s="338"/>
      <c r="B47" s="234" t="s">
        <v>231</v>
      </c>
      <c r="C47" s="56">
        <v>566</v>
      </c>
      <c r="D47" s="56">
        <v>681</v>
      </c>
      <c r="E47" s="56">
        <v>647</v>
      </c>
      <c r="F47" s="56">
        <v>560</v>
      </c>
      <c r="G47" s="56">
        <v>912</v>
      </c>
      <c r="H47" s="56">
        <v>840</v>
      </c>
      <c r="I47" s="110">
        <v>731</v>
      </c>
      <c r="J47" s="110">
        <v>753</v>
      </c>
      <c r="K47" s="110">
        <v>727</v>
      </c>
      <c r="L47" s="110">
        <v>743</v>
      </c>
      <c r="M47" s="110">
        <v>737</v>
      </c>
      <c r="N47" s="110">
        <v>711</v>
      </c>
      <c r="O47" s="57">
        <f t="shared" si="9"/>
        <v>8608</v>
      </c>
    </row>
    <row r="48" spans="1:15" s="7" customFormat="1" ht="11.25">
      <c r="A48" s="338"/>
      <c r="B48" s="234" t="s">
        <v>284</v>
      </c>
      <c r="C48" s="56">
        <v>2373</v>
      </c>
      <c r="D48" s="56">
        <v>2822</v>
      </c>
      <c r="E48" s="56">
        <v>2686</v>
      </c>
      <c r="F48" s="56">
        <v>2229</v>
      </c>
      <c r="G48" s="56">
        <v>3166</v>
      </c>
      <c r="H48" s="56">
        <v>2338</v>
      </c>
      <c r="I48" s="110">
        <v>2447</v>
      </c>
      <c r="J48" s="110">
        <v>2402</v>
      </c>
      <c r="K48" s="110">
        <v>2982</v>
      </c>
      <c r="L48" s="110">
        <v>3120</v>
      </c>
      <c r="M48" s="110">
        <v>2969</v>
      </c>
      <c r="N48" s="110">
        <v>3495</v>
      </c>
      <c r="O48" s="57">
        <f t="shared" si="9"/>
        <v>33029</v>
      </c>
    </row>
    <row r="49" spans="1:15" s="7" customFormat="1" ht="12" thickBot="1">
      <c r="A49" s="338"/>
      <c r="B49" s="235" t="s">
        <v>93</v>
      </c>
      <c r="C49" s="58">
        <v>124</v>
      </c>
      <c r="D49" s="58">
        <v>97</v>
      </c>
      <c r="E49" s="58">
        <v>256</v>
      </c>
      <c r="F49" s="58">
        <v>159</v>
      </c>
      <c r="G49" s="58">
        <v>176</v>
      </c>
      <c r="H49" s="58">
        <v>327</v>
      </c>
      <c r="I49" s="111">
        <v>101</v>
      </c>
      <c r="J49" s="111">
        <v>137</v>
      </c>
      <c r="K49" s="111">
        <v>100</v>
      </c>
      <c r="L49" s="111">
        <v>386</v>
      </c>
      <c r="M49" s="111">
        <v>104</v>
      </c>
      <c r="N49" s="111">
        <v>75</v>
      </c>
      <c r="O49" s="59">
        <f t="shared" si="9"/>
        <v>2042</v>
      </c>
    </row>
    <row r="50" spans="1:15" s="7" customFormat="1" ht="11.25" thickBot="1">
      <c r="A50" s="338"/>
      <c r="B50" s="50" t="s">
        <v>0</v>
      </c>
      <c r="C50" s="60">
        <f aca="true" t="shared" si="10" ref="C50:O50">SUM(C43:C49)</f>
        <v>9034</v>
      </c>
      <c r="D50" s="60">
        <f t="shared" si="10"/>
        <v>10310</v>
      </c>
      <c r="E50" s="60">
        <f t="shared" si="10"/>
        <v>10544</v>
      </c>
      <c r="F50" s="60">
        <f t="shared" si="10"/>
        <v>10779</v>
      </c>
      <c r="G50" s="60">
        <f t="shared" si="10"/>
        <v>12579</v>
      </c>
      <c r="H50" s="60">
        <f t="shared" si="10"/>
        <v>12446</v>
      </c>
      <c r="I50" s="60">
        <f t="shared" si="10"/>
        <v>11533</v>
      </c>
      <c r="J50" s="60">
        <f t="shared" si="10"/>
        <v>9816</v>
      </c>
      <c r="K50" s="60">
        <f t="shared" si="10"/>
        <v>10854</v>
      </c>
      <c r="L50" s="60">
        <f t="shared" si="10"/>
        <v>12257</v>
      </c>
      <c r="M50" s="60">
        <f t="shared" si="10"/>
        <v>11969</v>
      </c>
      <c r="N50" s="60">
        <f t="shared" si="10"/>
        <v>12204</v>
      </c>
      <c r="O50" s="60">
        <f t="shared" si="10"/>
        <v>134325</v>
      </c>
    </row>
    <row r="51" spans="1:15" s="7" customFormat="1" ht="14.25" thickBot="1">
      <c r="A51" s="338"/>
      <c r="B51" s="335" t="s">
        <v>215</v>
      </c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</row>
    <row r="52" spans="1:15" s="7" customFormat="1" ht="11.25">
      <c r="A52" s="338"/>
      <c r="B52" s="234" t="s">
        <v>226</v>
      </c>
      <c r="C52" s="56">
        <v>307</v>
      </c>
      <c r="D52" s="56">
        <v>359</v>
      </c>
      <c r="E52" s="56">
        <v>423</v>
      </c>
      <c r="F52" s="56">
        <v>369</v>
      </c>
      <c r="G52" s="56">
        <v>451</v>
      </c>
      <c r="H52" s="56">
        <v>368</v>
      </c>
      <c r="I52" s="110">
        <v>640</v>
      </c>
      <c r="J52" s="110">
        <v>588</v>
      </c>
      <c r="K52" s="110">
        <v>847</v>
      </c>
      <c r="L52" s="110">
        <v>776</v>
      </c>
      <c r="M52" s="110">
        <v>522</v>
      </c>
      <c r="N52" s="110">
        <v>531</v>
      </c>
      <c r="O52" s="57">
        <f aca="true" t="shared" si="11" ref="O52:O58">SUM(C52:N52)</f>
        <v>6181</v>
      </c>
    </row>
    <row r="53" spans="1:15" s="7" customFormat="1" ht="11.25">
      <c r="A53" s="338"/>
      <c r="B53" s="234" t="s">
        <v>233</v>
      </c>
      <c r="C53" s="56">
        <v>20</v>
      </c>
      <c r="D53" s="56">
        <v>71</v>
      </c>
      <c r="E53" s="56">
        <v>151</v>
      </c>
      <c r="F53" s="56">
        <v>207</v>
      </c>
      <c r="G53" s="56">
        <v>437</v>
      </c>
      <c r="H53" s="56">
        <v>113</v>
      </c>
      <c r="I53" s="110">
        <v>237</v>
      </c>
      <c r="J53" s="110">
        <v>22</v>
      </c>
      <c r="K53" s="110">
        <v>116</v>
      </c>
      <c r="L53" s="110">
        <v>273</v>
      </c>
      <c r="M53" s="110">
        <v>204</v>
      </c>
      <c r="N53" s="110">
        <v>269</v>
      </c>
      <c r="O53" s="57">
        <f t="shared" si="11"/>
        <v>2120</v>
      </c>
    </row>
    <row r="54" spans="1:15" s="7" customFormat="1" ht="11.25">
      <c r="A54" s="338"/>
      <c r="B54" s="234" t="s">
        <v>234</v>
      </c>
      <c r="C54" s="56">
        <v>0</v>
      </c>
      <c r="D54" s="56">
        <v>0</v>
      </c>
      <c r="E54" s="56">
        <v>0</v>
      </c>
      <c r="F54" s="56">
        <v>0</v>
      </c>
      <c r="G54" s="56">
        <v>1</v>
      </c>
      <c r="H54" s="56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57">
        <f t="shared" si="11"/>
        <v>1</v>
      </c>
    </row>
    <row r="55" spans="1:15" s="7" customFormat="1" ht="11.25">
      <c r="A55" s="338"/>
      <c r="B55" s="234" t="s">
        <v>232</v>
      </c>
      <c r="C55" s="56">
        <v>310</v>
      </c>
      <c r="D55" s="56">
        <v>268</v>
      </c>
      <c r="E55" s="56">
        <v>327</v>
      </c>
      <c r="F55" s="56">
        <v>275</v>
      </c>
      <c r="G55" s="56">
        <v>248</v>
      </c>
      <c r="H55" s="56">
        <v>431</v>
      </c>
      <c r="I55" s="110">
        <v>483</v>
      </c>
      <c r="J55" s="110">
        <v>434</v>
      </c>
      <c r="K55" s="110">
        <v>464</v>
      </c>
      <c r="L55" s="110">
        <v>565</v>
      </c>
      <c r="M55" s="110">
        <v>562</v>
      </c>
      <c r="N55" s="110">
        <v>359</v>
      </c>
      <c r="O55" s="57">
        <f t="shared" si="11"/>
        <v>4726</v>
      </c>
    </row>
    <row r="56" spans="1:15" s="7" customFormat="1" ht="11.25">
      <c r="A56" s="338"/>
      <c r="B56" s="234" t="s">
        <v>231</v>
      </c>
      <c r="C56" s="56">
        <v>4</v>
      </c>
      <c r="D56" s="56">
        <v>44</v>
      </c>
      <c r="E56" s="56">
        <v>3</v>
      </c>
      <c r="F56" s="56">
        <v>30</v>
      </c>
      <c r="G56" s="56">
        <v>151</v>
      </c>
      <c r="H56" s="56">
        <v>33</v>
      </c>
      <c r="I56" s="110">
        <v>13</v>
      </c>
      <c r="J56" s="110">
        <v>6</v>
      </c>
      <c r="K56" s="110">
        <v>26</v>
      </c>
      <c r="L56" s="110">
        <v>8</v>
      </c>
      <c r="M56" s="110">
        <v>56</v>
      </c>
      <c r="N56" s="110">
        <v>10</v>
      </c>
      <c r="O56" s="57">
        <f t="shared" si="11"/>
        <v>384</v>
      </c>
    </row>
    <row r="57" spans="1:15" s="7" customFormat="1" ht="11.25">
      <c r="A57" s="338"/>
      <c r="B57" s="234" t="s">
        <v>284</v>
      </c>
      <c r="C57" s="56">
        <v>12</v>
      </c>
      <c r="D57" s="56">
        <v>29</v>
      </c>
      <c r="E57" s="56">
        <v>36</v>
      </c>
      <c r="F57" s="56">
        <v>83</v>
      </c>
      <c r="G57" s="56">
        <v>19</v>
      </c>
      <c r="H57" s="56">
        <v>96</v>
      </c>
      <c r="I57" s="110">
        <v>18</v>
      </c>
      <c r="J57" s="110">
        <v>15</v>
      </c>
      <c r="K57" s="110">
        <v>32</v>
      </c>
      <c r="L57" s="110">
        <v>13</v>
      </c>
      <c r="M57" s="110">
        <v>50</v>
      </c>
      <c r="N57" s="110">
        <v>21</v>
      </c>
      <c r="O57" s="57">
        <f t="shared" si="11"/>
        <v>424</v>
      </c>
    </row>
    <row r="58" spans="1:15" s="7" customFormat="1" ht="12" thickBot="1">
      <c r="A58" s="338"/>
      <c r="B58" s="235" t="s">
        <v>93</v>
      </c>
      <c r="C58" s="58">
        <v>0</v>
      </c>
      <c r="D58" s="58">
        <v>0</v>
      </c>
      <c r="E58" s="58">
        <v>5</v>
      </c>
      <c r="F58" s="58">
        <v>0</v>
      </c>
      <c r="G58" s="58">
        <v>1</v>
      </c>
      <c r="H58" s="58">
        <v>0</v>
      </c>
      <c r="I58" s="111">
        <v>2</v>
      </c>
      <c r="J58" s="111">
        <v>0</v>
      </c>
      <c r="K58" s="111">
        <v>0</v>
      </c>
      <c r="L58" s="111">
        <v>1</v>
      </c>
      <c r="M58" s="111">
        <v>2</v>
      </c>
      <c r="N58" s="111">
        <v>6</v>
      </c>
      <c r="O58" s="59">
        <f t="shared" si="11"/>
        <v>17</v>
      </c>
    </row>
    <row r="59" spans="1:15" s="7" customFormat="1" ht="11.25" thickBot="1">
      <c r="A59" s="338"/>
      <c r="B59" s="50" t="s">
        <v>0</v>
      </c>
      <c r="C59" s="60">
        <f aca="true" t="shared" si="12" ref="C59:O59">SUM(C52:C58)</f>
        <v>653</v>
      </c>
      <c r="D59" s="60">
        <f t="shared" si="12"/>
        <v>771</v>
      </c>
      <c r="E59" s="60">
        <f t="shared" si="12"/>
        <v>945</v>
      </c>
      <c r="F59" s="60">
        <f t="shared" si="12"/>
        <v>964</v>
      </c>
      <c r="G59" s="60">
        <f t="shared" si="12"/>
        <v>1308</v>
      </c>
      <c r="H59" s="60">
        <f t="shared" si="12"/>
        <v>1041</v>
      </c>
      <c r="I59" s="60">
        <f t="shared" si="12"/>
        <v>1393</v>
      </c>
      <c r="J59" s="60">
        <f t="shared" si="12"/>
        <v>1065</v>
      </c>
      <c r="K59" s="60">
        <f t="shared" si="12"/>
        <v>1485</v>
      </c>
      <c r="L59" s="60">
        <f t="shared" si="12"/>
        <v>1636</v>
      </c>
      <c r="M59" s="60">
        <f t="shared" si="12"/>
        <v>1396</v>
      </c>
      <c r="N59" s="60">
        <f t="shared" si="12"/>
        <v>1196</v>
      </c>
      <c r="O59" s="60">
        <f t="shared" si="12"/>
        <v>13853</v>
      </c>
    </row>
    <row r="60" spans="1:15" s="7" customFormat="1" ht="14.25" thickBot="1">
      <c r="A60" s="338"/>
      <c r="B60" s="335" t="s">
        <v>216</v>
      </c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</row>
    <row r="61" spans="1:15" s="7" customFormat="1" ht="11.25">
      <c r="A61" s="338"/>
      <c r="B61" s="234" t="s">
        <v>226</v>
      </c>
      <c r="C61" s="56">
        <v>657</v>
      </c>
      <c r="D61" s="56">
        <v>1793</v>
      </c>
      <c r="E61" s="56">
        <v>1230</v>
      </c>
      <c r="F61" s="56">
        <v>720</v>
      </c>
      <c r="G61" s="56">
        <v>923</v>
      </c>
      <c r="H61" s="56">
        <v>538</v>
      </c>
      <c r="I61" s="110">
        <v>754</v>
      </c>
      <c r="J61" s="110">
        <v>651</v>
      </c>
      <c r="K61" s="110">
        <v>891</v>
      </c>
      <c r="L61" s="110">
        <v>1482</v>
      </c>
      <c r="M61" s="110">
        <v>1540</v>
      </c>
      <c r="N61" s="110">
        <v>1017</v>
      </c>
      <c r="O61" s="57">
        <f aca="true" t="shared" si="13" ref="O61:O67">SUM(C61:N61)</f>
        <v>12196</v>
      </c>
    </row>
    <row r="62" spans="1:15" s="7" customFormat="1" ht="11.25">
      <c r="A62" s="338"/>
      <c r="B62" s="234" t="s">
        <v>233</v>
      </c>
      <c r="C62" s="56">
        <v>30</v>
      </c>
      <c r="D62" s="56">
        <v>12</v>
      </c>
      <c r="E62" s="56">
        <v>19</v>
      </c>
      <c r="F62" s="56">
        <v>4</v>
      </c>
      <c r="G62" s="56">
        <v>52</v>
      </c>
      <c r="H62" s="56">
        <v>9</v>
      </c>
      <c r="I62" s="110">
        <v>16</v>
      </c>
      <c r="J62" s="110">
        <v>166</v>
      </c>
      <c r="K62" s="110">
        <v>50</v>
      </c>
      <c r="L62" s="110">
        <v>142</v>
      </c>
      <c r="M62" s="110">
        <v>39</v>
      </c>
      <c r="N62" s="110">
        <v>13</v>
      </c>
      <c r="O62" s="57">
        <f t="shared" si="13"/>
        <v>552</v>
      </c>
    </row>
    <row r="63" spans="1:15" s="7" customFormat="1" ht="11.25">
      <c r="A63" s="338"/>
      <c r="B63" s="234" t="s">
        <v>234</v>
      </c>
      <c r="C63" s="56">
        <v>3</v>
      </c>
      <c r="D63" s="56">
        <v>5</v>
      </c>
      <c r="E63" s="56">
        <v>0</v>
      </c>
      <c r="F63" s="56">
        <v>7</v>
      </c>
      <c r="G63" s="56">
        <v>0</v>
      </c>
      <c r="H63" s="56">
        <v>0</v>
      </c>
      <c r="I63" s="110">
        <v>0</v>
      </c>
      <c r="J63" s="110">
        <v>0</v>
      </c>
      <c r="K63" s="110">
        <v>7</v>
      </c>
      <c r="L63" s="110">
        <v>0</v>
      </c>
      <c r="M63" s="110">
        <v>24</v>
      </c>
      <c r="N63" s="110">
        <v>1</v>
      </c>
      <c r="O63" s="57">
        <f t="shared" si="13"/>
        <v>47</v>
      </c>
    </row>
    <row r="64" spans="1:15" s="7" customFormat="1" ht="11.25">
      <c r="A64" s="338"/>
      <c r="B64" s="234" t="s">
        <v>232</v>
      </c>
      <c r="C64" s="56">
        <v>11</v>
      </c>
      <c r="D64" s="56">
        <v>15</v>
      </c>
      <c r="E64" s="56">
        <v>3</v>
      </c>
      <c r="F64" s="56">
        <v>1</v>
      </c>
      <c r="G64" s="56">
        <v>2</v>
      </c>
      <c r="H64" s="56">
        <v>0</v>
      </c>
      <c r="I64" s="110">
        <v>12</v>
      </c>
      <c r="J64" s="110">
        <v>14</v>
      </c>
      <c r="K64" s="110">
        <v>0</v>
      </c>
      <c r="L64" s="110">
        <v>43</v>
      </c>
      <c r="M64" s="110">
        <v>2</v>
      </c>
      <c r="N64" s="110">
        <v>4</v>
      </c>
      <c r="O64" s="57">
        <f t="shared" si="13"/>
        <v>107</v>
      </c>
    </row>
    <row r="65" spans="1:15" s="7" customFormat="1" ht="11.25">
      <c r="A65" s="338"/>
      <c r="B65" s="234" t="s">
        <v>231</v>
      </c>
      <c r="C65" s="56">
        <v>13</v>
      </c>
      <c r="D65" s="56">
        <v>10</v>
      </c>
      <c r="E65" s="56">
        <v>3</v>
      </c>
      <c r="F65" s="56">
        <v>3</v>
      </c>
      <c r="G65" s="56">
        <v>50</v>
      </c>
      <c r="H65" s="56">
        <v>9</v>
      </c>
      <c r="I65" s="110">
        <v>3</v>
      </c>
      <c r="J65" s="110">
        <v>7</v>
      </c>
      <c r="K65" s="110">
        <v>16</v>
      </c>
      <c r="L65" s="110">
        <v>13</v>
      </c>
      <c r="M65" s="110">
        <v>4</v>
      </c>
      <c r="N65" s="110">
        <v>4</v>
      </c>
      <c r="O65" s="57">
        <f t="shared" si="13"/>
        <v>135</v>
      </c>
    </row>
    <row r="66" spans="1:15" s="7" customFormat="1" ht="11.25">
      <c r="A66" s="338"/>
      <c r="B66" s="234" t="s">
        <v>284</v>
      </c>
      <c r="C66" s="56">
        <v>234</v>
      </c>
      <c r="D66" s="56">
        <v>103</v>
      </c>
      <c r="E66" s="56">
        <v>256</v>
      </c>
      <c r="F66" s="56">
        <v>165</v>
      </c>
      <c r="G66" s="56">
        <v>51</v>
      </c>
      <c r="H66" s="56">
        <v>246</v>
      </c>
      <c r="I66" s="110">
        <v>195</v>
      </c>
      <c r="J66" s="110">
        <v>222</v>
      </c>
      <c r="K66" s="110">
        <v>298</v>
      </c>
      <c r="L66" s="110">
        <v>154</v>
      </c>
      <c r="M66" s="110">
        <v>85</v>
      </c>
      <c r="N66" s="110">
        <v>195</v>
      </c>
      <c r="O66" s="57">
        <f t="shared" si="13"/>
        <v>2204</v>
      </c>
    </row>
    <row r="67" spans="1:15" s="7" customFormat="1" ht="12" thickBot="1">
      <c r="A67" s="338"/>
      <c r="B67" s="235" t="s">
        <v>93</v>
      </c>
      <c r="C67" s="58">
        <v>0</v>
      </c>
      <c r="D67" s="58">
        <v>0</v>
      </c>
      <c r="E67" s="58">
        <v>4</v>
      </c>
      <c r="F67" s="58">
        <v>0</v>
      </c>
      <c r="G67" s="58">
        <v>0</v>
      </c>
      <c r="H67" s="58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59">
        <f t="shared" si="13"/>
        <v>4</v>
      </c>
    </row>
    <row r="68" spans="1:15" s="7" customFormat="1" ht="11.25" thickBot="1">
      <c r="A68" s="338"/>
      <c r="B68" s="50" t="s">
        <v>0</v>
      </c>
      <c r="C68" s="60">
        <f aca="true" t="shared" si="14" ref="C68:O68">SUM(C61:C67)</f>
        <v>948</v>
      </c>
      <c r="D68" s="60">
        <f t="shared" si="14"/>
        <v>1938</v>
      </c>
      <c r="E68" s="60">
        <f t="shared" si="14"/>
        <v>1515</v>
      </c>
      <c r="F68" s="60">
        <f t="shared" si="14"/>
        <v>900</v>
      </c>
      <c r="G68" s="60">
        <f t="shared" si="14"/>
        <v>1078</v>
      </c>
      <c r="H68" s="60">
        <f t="shared" si="14"/>
        <v>802</v>
      </c>
      <c r="I68" s="60">
        <f t="shared" si="14"/>
        <v>980</v>
      </c>
      <c r="J68" s="60">
        <f t="shared" si="14"/>
        <v>1060</v>
      </c>
      <c r="K68" s="60">
        <f t="shared" si="14"/>
        <v>1262</v>
      </c>
      <c r="L68" s="60">
        <f t="shared" si="14"/>
        <v>1834</v>
      </c>
      <c r="M68" s="60">
        <f t="shared" si="14"/>
        <v>1694</v>
      </c>
      <c r="N68" s="60">
        <f t="shared" si="14"/>
        <v>1234</v>
      </c>
      <c r="O68" s="60">
        <f t="shared" si="14"/>
        <v>15245</v>
      </c>
    </row>
    <row r="69" spans="1:15" s="7" customFormat="1" ht="14.25" thickBot="1">
      <c r="A69" s="338"/>
      <c r="B69" s="335" t="s">
        <v>271</v>
      </c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</row>
    <row r="70" spans="1:15" s="7" customFormat="1" ht="11.25">
      <c r="A70" s="338"/>
      <c r="B70" s="234" t="s">
        <v>226</v>
      </c>
      <c r="C70" s="56">
        <v>10623</v>
      </c>
      <c r="D70" s="56">
        <v>10357</v>
      </c>
      <c r="E70" s="56">
        <v>15198</v>
      </c>
      <c r="F70" s="56">
        <v>10953</v>
      </c>
      <c r="G70" s="56">
        <v>18974</v>
      </c>
      <c r="H70" s="56">
        <v>11675</v>
      </c>
      <c r="I70" s="110">
        <v>15834</v>
      </c>
      <c r="J70" s="110">
        <v>13692</v>
      </c>
      <c r="K70" s="110">
        <v>10690</v>
      </c>
      <c r="L70" s="110">
        <v>11611</v>
      </c>
      <c r="M70" s="110">
        <v>11872</v>
      </c>
      <c r="N70" s="110">
        <v>15385</v>
      </c>
      <c r="O70" s="57">
        <f aca="true" t="shared" si="15" ref="O70:O76">SUM(C70:N70)</f>
        <v>156864</v>
      </c>
    </row>
    <row r="71" spans="1:15" s="7" customFormat="1" ht="11.25">
      <c r="A71" s="338"/>
      <c r="B71" s="234" t="s">
        <v>233</v>
      </c>
      <c r="C71" s="56">
        <v>3682</v>
      </c>
      <c r="D71" s="56">
        <v>2263</v>
      </c>
      <c r="E71" s="56">
        <v>2767</v>
      </c>
      <c r="F71" s="56">
        <v>1785</v>
      </c>
      <c r="G71" s="56">
        <v>1969</v>
      </c>
      <c r="H71" s="56">
        <v>2796</v>
      </c>
      <c r="I71" s="110">
        <v>3104</v>
      </c>
      <c r="J71" s="110">
        <v>3517</v>
      </c>
      <c r="K71" s="110">
        <v>3015</v>
      </c>
      <c r="L71" s="110">
        <v>3727</v>
      </c>
      <c r="M71" s="110">
        <v>2945</v>
      </c>
      <c r="N71" s="110">
        <v>4015</v>
      </c>
      <c r="O71" s="57">
        <f t="shared" si="15"/>
        <v>35585</v>
      </c>
    </row>
    <row r="72" spans="1:15" s="7" customFormat="1" ht="11.25">
      <c r="A72" s="338"/>
      <c r="B72" s="234" t="s">
        <v>234</v>
      </c>
      <c r="C72" s="56">
        <v>90</v>
      </c>
      <c r="D72" s="56">
        <v>69</v>
      </c>
      <c r="E72" s="56">
        <v>1</v>
      </c>
      <c r="F72" s="56">
        <v>43</v>
      </c>
      <c r="G72" s="56">
        <v>9</v>
      </c>
      <c r="H72" s="56">
        <v>10</v>
      </c>
      <c r="I72" s="110">
        <v>3</v>
      </c>
      <c r="J72" s="110">
        <v>0</v>
      </c>
      <c r="K72" s="110">
        <v>5</v>
      </c>
      <c r="L72" s="110">
        <v>9</v>
      </c>
      <c r="M72" s="110">
        <v>33</v>
      </c>
      <c r="N72" s="110">
        <v>18</v>
      </c>
      <c r="O72" s="57">
        <f t="shared" si="15"/>
        <v>290</v>
      </c>
    </row>
    <row r="73" spans="1:15" s="7" customFormat="1" ht="11.25">
      <c r="A73" s="338"/>
      <c r="B73" s="234" t="s">
        <v>232</v>
      </c>
      <c r="C73" s="56">
        <v>335</v>
      </c>
      <c r="D73" s="56">
        <v>100</v>
      </c>
      <c r="E73" s="56">
        <v>341</v>
      </c>
      <c r="F73" s="56">
        <v>679</v>
      </c>
      <c r="G73" s="56">
        <v>423</v>
      </c>
      <c r="H73" s="56">
        <v>414</v>
      </c>
      <c r="I73" s="110">
        <v>208</v>
      </c>
      <c r="J73" s="110">
        <v>515</v>
      </c>
      <c r="K73" s="110">
        <v>247</v>
      </c>
      <c r="L73" s="110">
        <v>209</v>
      </c>
      <c r="M73" s="110">
        <v>458</v>
      </c>
      <c r="N73" s="110">
        <v>196</v>
      </c>
      <c r="O73" s="57">
        <f t="shared" si="15"/>
        <v>4125</v>
      </c>
    </row>
    <row r="74" spans="1:15" s="7" customFormat="1" ht="11.25">
      <c r="A74" s="338"/>
      <c r="B74" s="234" t="s">
        <v>231</v>
      </c>
      <c r="C74" s="56">
        <v>63</v>
      </c>
      <c r="D74" s="56">
        <v>77</v>
      </c>
      <c r="E74" s="56">
        <v>57</v>
      </c>
      <c r="F74" s="56">
        <v>89</v>
      </c>
      <c r="G74" s="56">
        <v>78</v>
      </c>
      <c r="H74" s="56">
        <v>306</v>
      </c>
      <c r="I74" s="110">
        <v>99</v>
      </c>
      <c r="J74" s="110">
        <v>116</v>
      </c>
      <c r="K74" s="110">
        <v>68</v>
      </c>
      <c r="L74" s="110">
        <v>43</v>
      </c>
      <c r="M74" s="110">
        <v>40</v>
      </c>
      <c r="N74" s="110">
        <v>42</v>
      </c>
      <c r="O74" s="57">
        <f t="shared" si="15"/>
        <v>1078</v>
      </c>
    </row>
    <row r="75" spans="1:15" s="7" customFormat="1" ht="11.25">
      <c r="A75" s="338"/>
      <c r="B75" s="234" t="s">
        <v>284</v>
      </c>
      <c r="C75" s="56">
        <v>1374</v>
      </c>
      <c r="D75" s="56">
        <v>1184</v>
      </c>
      <c r="E75" s="56">
        <v>965</v>
      </c>
      <c r="F75" s="56">
        <v>1252</v>
      </c>
      <c r="G75" s="56">
        <v>1035</v>
      </c>
      <c r="H75" s="56">
        <v>1461</v>
      </c>
      <c r="I75" s="110">
        <v>1355</v>
      </c>
      <c r="J75" s="110">
        <v>1950</v>
      </c>
      <c r="K75" s="110">
        <v>2052</v>
      </c>
      <c r="L75" s="110">
        <v>1766</v>
      </c>
      <c r="M75" s="110">
        <v>1663</v>
      </c>
      <c r="N75" s="110">
        <v>2281</v>
      </c>
      <c r="O75" s="57">
        <f t="shared" si="15"/>
        <v>18338</v>
      </c>
    </row>
    <row r="76" spans="1:15" s="7" customFormat="1" ht="12" thickBot="1">
      <c r="A76" s="338"/>
      <c r="B76" s="235" t="s">
        <v>93</v>
      </c>
      <c r="C76" s="58">
        <v>12</v>
      </c>
      <c r="D76" s="58">
        <v>30</v>
      </c>
      <c r="E76" s="58">
        <v>26</v>
      </c>
      <c r="F76" s="58">
        <v>41</v>
      </c>
      <c r="G76" s="58">
        <v>25</v>
      </c>
      <c r="H76" s="58">
        <v>42</v>
      </c>
      <c r="I76" s="111">
        <v>21</v>
      </c>
      <c r="J76" s="111">
        <v>22</v>
      </c>
      <c r="K76" s="111">
        <v>7</v>
      </c>
      <c r="L76" s="111">
        <v>24</v>
      </c>
      <c r="M76" s="111">
        <v>4</v>
      </c>
      <c r="N76" s="111">
        <v>12</v>
      </c>
      <c r="O76" s="59">
        <f t="shared" si="15"/>
        <v>266</v>
      </c>
    </row>
    <row r="77" spans="1:15" s="7" customFormat="1" ht="11.25" thickBot="1">
      <c r="A77" s="338"/>
      <c r="B77" s="50" t="s">
        <v>0</v>
      </c>
      <c r="C77" s="60">
        <f aca="true" t="shared" si="16" ref="C77:O77">SUM(C70:C76)</f>
        <v>16179</v>
      </c>
      <c r="D77" s="60">
        <f t="shared" si="16"/>
        <v>14080</v>
      </c>
      <c r="E77" s="60">
        <f t="shared" si="16"/>
        <v>19355</v>
      </c>
      <c r="F77" s="60">
        <f t="shared" si="16"/>
        <v>14842</v>
      </c>
      <c r="G77" s="60">
        <f t="shared" si="16"/>
        <v>22513</v>
      </c>
      <c r="H77" s="60">
        <f t="shared" si="16"/>
        <v>16704</v>
      </c>
      <c r="I77" s="60">
        <f t="shared" si="16"/>
        <v>20624</v>
      </c>
      <c r="J77" s="60">
        <f t="shared" si="16"/>
        <v>19812</v>
      </c>
      <c r="K77" s="60">
        <f t="shared" si="16"/>
        <v>16084</v>
      </c>
      <c r="L77" s="60">
        <f t="shared" si="16"/>
        <v>17389</v>
      </c>
      <c r="M77" s="60">
        <f t="shared" si="16"/>
        <v>17015</v>
      </c>
      <c r="N77" s="60">
        <f t="shared" si="16"/>
        <v>21949</v>
      </c>
      <c r="O77" s="60">
        <f t="shared" si="16"/>
        <v>216546</v>
      </c>
    </row>
    <row r="78" spans="1:15" s="7" customFormat="1" ht="14.25" thickBot="1">
      <c r="A78" s="338"/>
      <c r="B78" s="335" t="s">
        <v>221</v>
      </c>
      <c r="C78" s="336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</row>
    <row r="79" spans="1:15" s="7" customFormat="1" ht="11.25">
      <c r="A79" s="338"/>
      <c r="B79" s="234" t="s">
        <v>226</v>
      </c>
      <c r="C79" s="56">
        <v>5280</v>
      </c>
      <c r="D79" s="56">
        <v>4752</v>
      </c>
      <c r="E79" s="56">
        <v>6715</v>
      </c>
      <c r="F79" s="56">
        <v>6666</v>
      </c>
      <c r="G79" s="56">
        <v>7867</v>
      </c>
      <c r="H79" s="56">
        <v>7546</v>
      </c>
      <c r="I79" s="110">
        <v>6564</v>
      </c>
      <c r="J79" s="110">
        <v>5656</v>
      </c>
      <c r="K79" s="110">
        <v>5818</v>
      </c>
      <c r="L79" s="110">
        <v>6829</v>
      </c>
      <c r="M79" s="110">
        <v>4803</v>
      </c>
      <c r="N79" s="110">
        <v>7103</v>
      </c>
      <c r="O79" s="57">
        <f aca="true" t="shared" si="17" ref="O79:O85">SUM(C79:N79)</f>
        <v>75599</v>
      </c>
    </row>
    <row r="80" spans="1:15" s="7" customFormat="1" ht="11.25">
      <c r="A80" s="338"/>
      <c r="B80" s="234" t="s">
        <v>233</v>
      </c>
      <c r="C80" s="56">
        <v>1649</v>
      </c>
      <c r="D80" s="56">
        <v>2054</v>
      </c>
      <c r="E80" s="56">
        <v>2050</v>
      </c>
      <c r="F80" s="56">
        <v>2429</v>
      </c>
      <c r="G80" s="56">
        <v>1820</v>
      </c>
      <c r="H80" s="56">
        <v>2916</v>
      </c>
      <c r="I80" s="110">
        <v>1530</v>
      </c>
      <c r="J80" s="110">
        <v>1638</v>
      </c>
      <c r="K80" s="110">
        <v>2022</v>
      </c>
      <c r="L80" s="110">
        <v>2117</v>
      </c>
      <c r="M80" s="110">
        <v>2790</v>
      </c>
      <c r="N80" s="110">
        <v>2231</v>
      </c>
      <c r="O80" s="57">
        <f t="shared" si="17"/>
        <v>25246</v>
      </c>
    </row>
    <row r="81" spans="1:15" s="7" customFormat="1" ht="11.25">
      <c r="A81" s="338"/>
      <c r="B81" s="234" t="s">
        <v>234</v>
      </c>
      <c r="C81" s="56">
        <v>100</v>
      </c>
      <c r="D81" s="56">
        <v>96</v>
      </c>
      <c r="E81" s="56">
        <v>176</v>
      </c>
      <c r="F81" s="56">
        <v>69</v>
      </c>
      <c r="G81" s="56">
        <v>5</v>
      </c>
      <c r="H81" s="56">
        <v>130</v>
      </c>
      <c r="I81" s="110">
        <v>40</v>
      </c>
      <c r="J81" s="110">
        <v>18</v>
      </c>
      <c r="K81" s="110">
        <v>20</v>
      </c>
      <c r="L81" s="110">
        <v>22</v>
      </c>
      <c r="M81" s="110">
        <v>12</v>
      </c>
      <c r="N81" s="110">
        <v>59</v>
      </c>
      <c r="O81" s="57">
        <f t="shared" si="17"/>
        <v>747</v>
      </c>
    </row>
    <row r="82" spans="1:15" s="7" customFormat="1" ht="11.25">
      <c r="A82" s="338"/>
      <c r="B82" s="234" t="s">
        <v>232</v>
      </c>
      <c r="C82" s="56">
        <v>275</v>
      </c>
      <c r="D82" s="56">
        <v>366</v>
      </c>
      <c r="E82" s="56">
        <v>311</v>
      </c>
      <c r="F82" s="56">
        <v>985</v>
      </c>
      <c r="G82" s="56">
        <v>689</v>
      </c>
      <c r="H82" s="56">
        <v>87</v>
      </c>
      <c r="I82" s="110">
        <v>195</v>
      </c>
      <c r="J82" s="110">
        <v>296</v>
      </c>
      <c r="K82" s="110">
        <v>609</v>
      </c>
      <c r="L82" s="110">
        <v>427</v>
      </c>
      <c r="M82" s="110">
        <v>479</v>
      </c>
      <c r="N82" s="110">
        <v>264</v>
      </c>
      <c r="O82" s="57">
        <f t="shared" si="17"/>
        <v>4983</v>
      </c>
    </row>
    <row r="83" spans="1:15" s="7" customFormat="1" ht="11.25">
      <c r="A83" s="338"/>
      <c r="B83" s="234" t="s">
        <v>231</v>
      </c>
      <c r="C83" s="56">
        <v>588</v>
      </c>
      <c r="D83" s="56">
        <v>311</v>
      </c>
      <c r="E83" s="56">
        <v>349</v>
      </c>
      <c r="F83" s="56">
        <v>672</v>
      </c>
      <c r="G83" s="56">
        <v>1185</v>
      </c>
      <c r="H83" s="56">
        <v>199</v>
      </c>
      <c r="I83" s="110">
        <v>559</v>
      </c>
      <c r="J83" s="110">
        <v>1439</v>
      </c>
      <c r="K83" s="110">
        <v>736</v>
      </c>
      <c r="L83" s="110">
        <v>333</v>
      </c>
      <c r="M83" s="110">
        <v>390</v>
      </c>
      <c r="N83" s="110">
        <v>430</v>
      </c>
      <c r="O83" s="57">
        <f t="shared" si="17"/>
        <v>7191</v>
      </c>
    </row>
    <row r="84" spans="1:15" s="7" customFormat="1" ht="11.25">
      <c r="A84" s="338"/>
      <c r="B84" s="234" t="s">
        <v>284</v>
      </c>
      <c r="C84" s="56">
        <v>1524</v>
      </c>
      <c r="D84" s="56">
        <v>857</v>
      </c>
      <c r="E84" s="56">
        <v>1432</v>
      </c>
      <c r="F84" s="56">
        <v>2797</v>
      </c>
      <c r="G84" s="56">
        <v>2124</v>
      </c>
      <c r="H84" s="56">
        <v>1233</v>
      </c>
      <c r="I84" s="110">
        <v>733</v>
      </c>
      <c r="J84" s="110">
        <v>789</v>
      </c>
      <c r="K84" s="110">
        <v>797</v>
      </c>
      <c r="L84" s="110">
        <v>754</v>
      </c>
      <c r="M84" s="110">
        <v>469</v>
      </c>
      <c r="N84" s="110">
        <v>791</v>
      </c>
      <c r="O84" s="57">
        <f t="shared" si="17"/>
        <v>14300</v>
      </c>
    </row>
    <row r="85" spans="1:15" s="7" customFormat="1" ht="12" thickBot="1">
      <c r="A85" s="338"/>
      <c r="B85" s="235" t="s">
        <v>93</v>
      </c>
      <c r="C85" s="58">
        <v>75</v>
      </c>
      <c r="D85" s="58">
        <v>44</v>
      </c>
      <c r="E85" s="58">
        <v>63</v>
      </c>
      <c r="F85" s="58">
        <v>100</v>
      </c>
      <c r="G85" s="58">
        <v>124</v>
      </c>
      <c r="H85" s="58">
        <v>62</v>
      </c>
      <c r="I85" s="111">
        <v>99</v>
      </c>
      <c r="J85" s="111">
        <v>18</v>
      </c>
      <c r="K85" s="111">
        <v>69</v>
      </c>
      <c r="L85" s="111">
        <v>174</v>
      </c>
      <c r="M85" s="111">
        <v>149</v>
      </c>
      <c r="N85" s="111">
        <v>109</v>
      </c>
      <c r="O85" s="59">
        <f t="shared" si="17"/>
        <v>1086</v>
      </c>
    </row>
    <row r="86" spans="1:15" s="7" customFormat="1" ht="11.25" thickBot="1">
      <c r="A86" s="338"/>
      <c r="B86" s="50" t="s">
        <v>0</v>
      </c>
      <c r="C86" s="60">
        <f aca="true" t="shared" si="18" ref="C86:O86">SUM(C79:C85)</f>
        <v>9491</v>
      </c>
      <c r="D86" s="60">
        <f t="shared" si="18"/>
        <v>8480</v>
      </c>
      <c r="E86" s="60">
        <f t="shared" si="18"/>
        <v>11096</v>
      </c>
      <c r="F86" s="60">
        <f t="shared" si="18"/>
        <v>13718</v>
      </c>
      <c r="G86" s="60">
        <f t="shared" si="18"/>
        <v>13814</v>
      </c>
      <c r="H86" s="60">
        <f t="shared" si="18"/>
        <v>12173</v>
      </c>
      <c r="I86" s="60">
        <f t="shared" si="18"/>
        <v>9720</v>
      </c>
      <c r="J86" s="60">
        <f t="shared" si="18"/>
        <v>9854</v>
      </c>
      <c r="K86" s="60">
        <f t="shared" si="18"/>
        <v>10071</v>
      </c>
      <c r="L86" s="60">
        <f t="shared" si="18"/>
        <v>10656</v>
      </c>
      <c r="M86" s="60">
        <f t="shared" si="18"/>
        <v>9092</v>
      </c>
      <c r="N86" s="60">
        <f t="shared" si="18"/>
        <v>10987</v>
      </c>
      <c r="O86" s="60">
        <f t="shared" si="18"/>
        <v>129152</v>
      </c>
    </row>
    <row r="87" spans="1:15" s="7" customFormat="1" ht="14.25" thickBot="1">
      <c r="A87" s="338"/>
      <c r="B87" s="335" t="s">
        <v>219</v>
      </c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</row>
    <row r="88" spans="1:15" s="7" customFormat="1" ht="11.25">
      <c r="A88" s="338"/>
      <c r="B88" s="234" t="s">
        <v>226</v>
      </c>
      <c r="C88" s="56">
        <v>1542</v>
      </c>
      <c r="D88" s="56">
        <v>1205</v>
      </c>
      <c r="E88" s="56">
        <v>1643</v>
      </c>
      <c r="F88" s="56">
        <v>1950</v>
      </c>
      <c r="G88" s="56">
        <v>1566</v>
      </c>
      <c r="H88" s="56">
        <v>1656</v>
      </c>
      <c r="I88" s="110">
        <v>2543</v>
      </c>
      <c r="J88" s="110">
        <v>1609</v>
      </c>
      <c r="K88" s="110">
        <v>1171</v>
      </c>
      <c r="L88" s="110">
        <v>2587</v>
      </c>
      <c r="M88" s="110">
        <v>987</v>
      </c>
      <c r="N88" s="110">
        <v>1712</v>
      </c>
      <c r="O88" s="57">
        <f aca="true" t="shared" si="19" ref="O88:O94">SUM(C88:N88)</f>
        <v>20171</v>
      </c>
    </row>
    <row r="89" spans="1:15" s="7" customFormat="1" ht="11.25">
      <c r="A89" s="338"/>
      <c r="B89" s="234" t="s">
        <v>233</v>
      </c>
      <c r="C89" s="56">
        <v>83</v>
      </c>
      <c r="D89" s="56">
        <v>60</v>
      </c>
      <c r="E89" s="56">
        <v>100</v>
      </c>
      <c r="F89" s="56">
        <v>301</v>
      </c>
      <c r="G89" s="56">
        <v>278</v>
      </c>
      <c r="H89" s="56">
        <v>83</v>
      </c>
      <c r="I89" s="110">
        <v>137</v>
      </c>
      <c r="J89" s="110">
        <v>74</v>
      </c>
      <c r="K89" s="110">
        <v>78</v>
      </c>
      <c r="L89" s="110">
        <v>176</v>
      </c>
      <c r="M89" s="110">
        <v>122</v>
      </c>
      <c r="N89" s="110">
        <v>70</v>
      </c>
      <c r="O89" s="57">
        <f t="shared" si="19"/>
        <v>1562</v>
      </c>
    </row>
    <row r="90" spans="1:15" s="7" customFormat="1" ht="11.25">
      <c r="A90" s="338"/>
      <c r="B90" s="234" t="s">
        <v>234</v>
      </c>
      <c r="C90" s="56">
        <v>0</v>
      </c>
      <c r="D90" s="56">
        <v>0</v>
      </c>
      <c r="E90" s="56">
        <v>0</v>
      </c>
      <c r="F90" s="56">
        <v>0</v>
      </c>
      <c r="G90" s="56">
        <v>0</v>
      </c>
      <c r="H90" s="56">
        <v>0</v>
      </c>
      <c r="I90" s="110">
        <v>0</v>
      </c>
      <c r="J90" s="110">
        <v>0</v>
      </c>
      <c r="K90" s="110">
        <v>1</v>
      </c>
      <c r="L90" s="110">
        <v>4</v>
      </c>
      <c r="M90" s="110">
        <v>0</v>
      </c>
      <c r="N90" s="110">
        <v>0</v>
      </c>
      <c r="O90" s="57">
        <f t="shared" si="19"/>
        <v>5</v>
      </c>
    </row>
    <row r="91" spans="1:15" s="7" customFormat="1" ht="11.25">
      <c r="A91" s="338"/>
      <c r="B91" s="234" t="s">
        <v>232</v>
      </c>
      <c r="C91" s="56">
        <v>0</v>
      </c>
      <c r="D91" s="56">
        <v>4</v>
      </c>
      <c r="E91" s="56">
        <v>2</v>
      </c>
      <c r="F91" s="56">
        <v>5</v>
      </c>
      <c r="G91" s="56">
        <v>3</v>
      </c>
      <c r="H91" s="56">
        <v>5</v>
      </c>
      <c r="I91" s="110">
        <v>0</v>
      </c>
      <c r="J91" s="110">
        <v>2</v>
      </c>
      <c r="K91" s="110">
        <v>3</v>
      </c>
      <c r="L91" s="110">
        <v>12</v>
      </c>
      <c r="M91" s="110">
        <v>11</v>
      </c>
      <c r="N91" s="110">
        <v>3</v>
      </c>
      <c r="O91" s="57">
        <f t="shared" si="19"/>
        <v>50</v>
      </c>
    </row>
    <row r="92" spans="1:15" s="7" customFormat="1" ht="11.25">
      <c r="A92" s="338"/>
      <c r="B92" s="234" t="s">
        <v>231</v>
      </c>
      <c r="C92" s="56">
        <v>35</v>
      </c>
      <c r="D92" s="56">
        <v>1</v>
      </c>
      <c r="E92" s="56">
        <v>201</v>
      </c>
      <c r="F92" s="56">
        <v>11</v>
      </c>
      <c r="G92" s="56">
        <v>96</v>
      </c>
      <c r="H92" s="56">
        <v>28</v>
      </c>
      <c r="I92" s="110">
        <v>27</v>
      </c>
      <c r="J92" s="110">
        <v>82</v>
      </c>
      <c r="K92" s="110">
        <v>27</v>
      </c>
      <c r="L92" s="110">
        <v>26</v>
      </c>
      <c r="M92" s="110">
        <v>0</v>
      </c>
      <c r="N92" s="110">
        <v>8</v>
      </c>
      <c r="O92" s="57">
        <f t="shared" si="19"/>
        <v>542</v>
      </c>
    </row>
    <row r="93" spans="1:15" s="7" customFormat="1" ht="11.25">
      <c r="A93" s="338"/>
      <c r="B93" s="234" t="s">
        <v>284</v>
      </c>
      <c r="C93" s="56">
        <v>47</v>
      </c>
      <c r="D93" s="56">
        <v>18</v>
      </c>
      <c r="E93" s="56">
        <v>31</v>
      </c>
      <c r="F93" s="56">
        <v>42</v>
      </c>
      <c r="G93" s="56">
        <v>50</v>
      </c>
      <c r="H93" s="56">
        <v>266</v>
      </c>
      <c r="I93" s="110">
        <v>36</v>
      </c>
      <c r="J93" s="110">
        <v>112</v>
      </c>
      <c r="K93" s="110">
        <v>23</v>
      </c>
      <c r="L93" s="110">
        <v>107</v>
      </c>
      <c r="M93" s="110">
        <v>60</v>
      </c>
      <c r="N93" s="110">
        <v>23</v>
      </c>
      <c r="O93" s="57">
        <f t="shared" si="19"/>
        <v>815</v>
      </c>
    </row>
    <row r="94" spans="1:15" s="7" customFormat="1" ht="12" thickBot="1">
      <c r="A94" s="338"/>
      <c r="B94" s="235" t="s">
        <v>93</v>
      </c>
      <c r="C94" s="58">
        <v>0</v>
      </c>
      <c r="D94" s="58">
        <v>21</v>
      </c>
      <c r="E94" s="58">
        <v>0</v>
      </c>
      <c r="F94" s="58">
        <v>0</v>
      </c>
      <c r="G94" s="58">
        <v>2</v>
      </c>
      <c r="H94" s="58">
        <v>0</v>
      </c>
      <c r="I94" s="111">
        <v>0</v>
      </c>
      <c r="J94" s="111">
        <v>0</v>
      </c>
      <c r="K94" s="111">
        <v>0</v>
      </c>
      <c r="L94" s="111">
        <v>20</v>
      </c>
      <c r="M94" s="111">
        <v>0</v>
      </c>
      <c r="N94" s="111">
        <v>25</v>
      </c>
      <c r="O94" s="59">
        <f t="shared" si="19"/>
        <v>68</v>
      </c>
    </row>
    <row r="95" spans="1:15" s="7" customFormat="1" ht="11.25" thickBot="1">
      <c r="A95" s="338"/>
      <c r="B95" s="50" t="s">
        <v>0</v>
      </c>
      <c r="C95" s="60">
        <f aca="true" t="shared" si="20" ref="C95:O95">SUM(C88:C94)</f>
        <v>1707</v>
      </c>
      <c r="D95" s="60">
        <f t="shared" si="20"/>
        <v>1309</v>
      </c>
      <c r="E95" s="60">
        <f t="shared" si="20"/>
        <v>1977</v>
      </c>
      <c r="F95" s="60">
        <f t="shared" si="20"/>
        <v>2309</v>
      </c>
      <c r="G95" s="60">
        <f t="shared" si="20"/>
        <v>1995</v>
      </c>
      <c r="H95" s="60">
        <f t="shared" si="20"/>
        <v>2038</v>
      </c>
      <c r="I95" s="60">
        <f t="shared" si="20"/>
        <v>2743</v>
      </c>
      <c r="J95" s="60">
        <f t="shared" si="20"/>
        <v>1879</v>
      </c>
      <c r="K95" s="60">
        <f t="shared" si="20"/>
        <v>1303</v>
      </c>
      <c r="L95" s="60">
        <f t="shared" si="20"/>
        <v>2932</v>
      </c>
      <c r="M95" s="60">
        <f t="shared" si="20"/>
        <v>1180</v>
      </c>
      <c r="N95" s="60">
        <f t="shared" si="20"/>
        <v>1841</v>
      </c>
      <c r="O95" s="60">
        <f t="shared" si="20"/>
        <v>23213</v>
      </c>
    </row>
    <row r="96" spans="1:15" s="7" customFormat="1" ht="14.25" thickBot="1">
      <c r="A96" s="338"/>
      <c r="B96" s="335" t="s">
        <v>223</v>
      </c>
      <c r="C96" s="336"/>
      <c r="D96" s="336"/>
      <c r="E96" s="336"/>
      <c r="F96" s="336"/>
      <c r="G96" s="336"/>
      <c r="H96" s="336"/>
      <c r="I96" s="336"/>
      <c r="J96" s="336"/>
      <c r="K96" s="336"/>
      <c r="L96" s="336"/>
      <c r="M96" s="336"/>
      <c r="N96" s="336"/>
      <c r="O96" s="336"/>
    </row>
    <row r="97" spans="1:15" s="7" customFormat="1" ht="11.25">
      <c r="A97" s="338"/>
      <c r="B97" s="234" t="s">
        <v>226</v>
      </c>
      <c r="C97" s="56">
        <v>2029</v>
      </c>
      <c r="D97" s="56">
        <v>1244</v>
      </c>
      <c r="E97" s="56">
        <v>2528</v>
      </c>
      <c r="F97" s="56">
        <v>2016</v>
      </c>
      <c r="G97" s="56">
        <v>1325</v>
      </c>
      <c r="H97" s="56">
        <v>1515</v>
      </c>
      <c r="I97" s="110">
        <v>1948</v>
      </c>
      <c r="J97" s="110">
        <v>2521</v>
      </c>
      <c r="K97" s="110">
        <v>2054</v>
      </c>
      <c r="L97" s="110">
        <v>2086</v>
      </c>
      <c r="M97" s="110">
        <v>2078</v>
      </c>
      <c r="N97" s="110">
        <v>2376</v>
      </c>
      <c r="O97" s="57">
        <f aca="true" t="shared" si="21" ref="O97:O103">SUM(C97:N97)</f>
        <v>23720</v>
      </c>
    </row>
    <row r="98" spans="1:15" s="7" customFormat="1" ht="11.25">
      <c r="A98" s="338"/>
      <c r="B98" s="234" t="s">
        <v>233</v>
      </c>
      <c r="C98" s="56">
        <v>370</v>
      </c>
      <c r="D98" s="56">
        <v>336</v>
      </c>
      <c r="E98" s="56">
        <v>520</v>
      </c>
      <c r="F98" s="56">
        <v>457</v>
      </c>
      <c r="G98" s="56">
        <v>420</v>
      </c>
      <c r="H98" s="56">
        <v>657</v>
      </c>
      <c r="I98" s="110">
        <v>319</v>
      </c>
      <c r="J98" s="110">
        <v>468</v>
      </c>
      <c r="K98" s="110">
        <v>397</v>
      </c>
      <c r="L98" s="110">
        <v>422</v>
      </c>
      <c r="M98" s="110">
        <v>460</v>
      </c>
      <c r="N98" s="110">
        <v>522</v>
      </c>
      <c r="O98" s="57">
        <f t="shared" si="21"/>
        <v>5348</v>
      </c>
    </row>
    <row r="99" spans="1:15" s="7" customFormat="1" ht="11.25">
      <c r="A99" s="338"/>
      <c r="B99" s="234" t="s">
        <v>234</v>
      </c>
      <c r="C99" s="56">
        <v>1</v>
      </c>
      <c r="D99" s="56">
        <v>0</v>
      </c>
      <c r="E99" s="56">
        <v>24</v>
      </c>
      <c r="F99" s="56">
        <v>10</v>
      </c>
      <c r="G99" s="56">
        <v>8</v>
      </c>
      <c r="H99" s="56">
        <v>19</v>
      </c>
      <c r="I99" s="110">
        <v>12</v>
      </c>
      <c r="J99" s="110">
        <v>95</v>
      </c>
      <c r="K99" s="110">
        <v>94</v>
      </c>
      <c r="L99" s="110">
        <v>54</v>
      </c>
      <c r="M99" s="110">
        <v>107</v>
      </c>
      <c r="N99" s="110">
        <v>60</v>
      </c>
      <c r="O99" s="57">
        <f t="shared" si="21"/>
        <v>484</v>
      </c>
    </row>
    <row r="100" spans="1:15" s="7" customFormat="1" ht="11.25">
      <c r="A100" s="338"/>
      <c r="B100" s="234" t="s">
        <v>232</v>
      </c>
      <c r="C100" s="56">
        <v>4</v>
      </c>
      <c r="D100" s="56">
        <v>231</v>
      </c>
      <c r="E100" s="56">
        <v>12</v>
      </c>
      <c r="F100" s="56">
        <v>16</v>
      </c>
      <c r="G100" s="56">
        <v>13</v>
      </c>
      <c r="H100" s="56">
        <v>26</v>
      </c>
      <c r="I100" s="110">
        <v>81</v>
      </c>
      <c r="J100" s="110">
        <v>109</v>
      </c>
      <c r="K100" s="110">
        <v>27</v>
      </c>
      <c r="L100" s="110">
        <v>2</v>
      </c>
      <c r="M100" s="110">
        <v>64</v>
      </c>
      <c r="N100" s="110">
        <v>22</v>
      </c>
      <c r="O100" s="57">
        <f t="shared" si="21"/>
        <v>607</v>
      </c>
    </row>
    <row r="101" spans="1:15" s="7" customFormat="1" ht="11.25">
      <c r="A101" s="338"/>
      <c r="B101" s="234" t="s">
        <v>231</v>
      </c>
      <c r="C101" s="56">
        <v>98</v>
      </c>
      <c r="D101" s="56">
        <v>62</v>
      </c>
      <c r="E101" s="56">
        <v>1</v>
      </c>
      <c r="F101" s="56">
        <v>23</v>
      </c>
      <c r="G101" s="56">
        <v>258</v>
      </c>
      <c r="H101" s="56">
        <v>35</v>
      </c>
      <c r="I101" s="110">
        <v>181</v>
      </c>
      <c r="J101" s="110">
        <v>45</v>
      </c>
      <c r="K101" s="110">
        <v>99</v>
      </c>
      <c r="L101" s="110">
        <v>24</v>
      </c>
      <c r="M101" s="110">
        <v>21</v>
      </c>
      <c r="N101" s="110">
        <v>8</v>
      </c>
      <c r="O101" s="57">
        <f t="shared" si="21"/>
        <v>855</v>
      </c>
    </row>
    <row r="102" spans="1:15" s="7" customFormat="1" ht="11.25">
      <c r="A102" s="338"/>
      <c r="B102" s="234" t="s">
        <v>284</v>
      </c>
      <c r="C102" s="56">
        <v>394</v>
      </c>
      <c r="D102" s="56">
        <v>432</v>
      </c>
      <c r="E102" s="56">
        <v>350</v>
      </c>
      <c r="F102" s="56">
        <v>885</v>
      </c>
      <c r="G102" s="56">
        <v>599</v>
      </c>
      <c r="H102" s="56">
        <v>284</v>
      </c>
      <c r="I102" s="110">
        <v>374</v>
      </c>
      <c r="J102" s="110">
        <v>674</v>
      </c>
      <c r="K102" s="110">
        <v>934</v>
      </c>
      <c r="L102" s="110">
        <v>741</v>
      </c>
      <c r="M102" s="110">
        <v>392</v>
      </c>
      <c r="N102" s="110">
        <v>394</v>
      </c>
      <c r="O102" s="57">
        <f t="shared" si="21"/>
        <v>6453</v>
      </c>
    </row>
    <row r="103" spans="1:15" s="7" customFormat="1" ht="12" thickBot="1">
      <c r="A103" s="338"/>
      <c r="B103" s="235" t="s">
        <v>93</v>
      </c>
      <c r="C103" s="58">
        <v>0</v>
      </c>
      <c r="D103" s="58">
        <v>0</v>
      </c>
      <c r="E103" s="58">
        <v>9</v>
      </c>
      <c r="F103" s="58">
        <v>4</v>
      </c>
      <c r="G103" s="58">
        <v>0</v>
      </c>
      <c r="H103" s="58">
        <v>2</v>
      </c>
      <c r="I103" s="111">
        <v>0</v>
      </c>
      <c r="J103" s="111">
        <v>0</v>
      </c>
      <c r="K103" s="111">
        <v>2</v>
      </c>
      <c r="L103" s="111">
        <v>0</v>
      </c>
      <c r="M103" s="111">
        <v>0</v>
      </c>
      <c r="N103" s="111">
        <v>1</v>
      </c>
      <c r="O103" s="59">
        <f t="shared" si="21"/>
        <v>18</v>
      </c>
    </row>
    <row r="104" spans="1:15" s="7" customFormat="1" ht="11.25" thickBot="1">
      <c r="A104" s="338"/>
      <c r="B104" s="50" t="s">
        <v>0</v>
      </c>
      <c r="C104" s="60">
        <f aca="true" t="shared" si="22" ref="C104:O104">SUM(C97:C103)</f>
        <v>2896</v>
      </c>
      <c r="D104" s="60">
        <f t="shared" si="22"/>
        <v>2305</v>
      </c>
      <c r="E104" s="60">
        <f t="shared" si="22"/>
        <v>3444</v>
      </c>
      <c r="F104" s="60">
        <f t="shared" si="22"/>
        <v>3411</v>
      </c>
      <c r="G104" s="60">
        <f t="shared" si="22"/>
        <v>2623</v>
      </c>
      <c r="H104" s="60">
        <f t="shared" si="22"/>
        <v>2538</v>
      </c>
      <c r="I104" s="60">
        <f t="shared" si="22"/>
        <v>2915</v>
      </c>
      <c r="J104" s="60">
        <f t="shared" si="22"/>
        <v>3912</v>
      </c>
      <c r="K104" s="60">
        <f t="shared" si="22"/>
        <v>3607</v>
      </c>
      <c r="L104" s="60">
        <f t="shared" si="22"/>
        <v>3329</v>
      </c>
      <c r="M104" s="60">
        <f t="shared" si="22"/>
        <v>3122</v>
      </c>
      <c r="N104" s="60">
        <f t="shared" si="22"/>
        <v>3383</v>
      </c>
      <c r="O104" s="60">
        <f t="shared" si="22"/>
        <v>37485</v>
      </c>
    </row>
    <row r="105" spans="1:15" s="7" customFormat="1" ht="14.25" thickBot="1">
      <c r="A105" s="338"/>
      <c r="B105" s="333" t="s">
        <v>207</v>
      </c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</row>
    <row r="106" spans="1:15" s="7" customFormat="1" ht="11.25">
      <c r="A106" s="338"/>
      <c r="B106" s="234" t="s">
        <v>226</v>
      </c>
      <c r="C106" s="56">
        <v>20188</v>
      </c>
      <c r="D106" s="56">
        <v>18794</v>
      </c>
      <c r="E106" s="56">
        <v>23112</v>
      </c>
      <c r="F106" s="56">
        <v>21525</v>
      </c>
      <c r="G106" s="56">
        <v>4101</v>
      </c>
      <c r="H106" s="56">
        <v>8688</v>
      </c>
      <c r="I106" s="110">
        <v>14094</v>
      </c>
      <c r="J106" s="110">
        <v>12709</v>
      </c>
      <c r="K106" s="110">
        <v>11561</v>
      </c>
      <c r="L106" s="110">
        <v>24307</v>
      </c>
      <c r="M106" s="110">
        <v>2811</v>
      </c>
      <c r="N106" s="110">
        <v>13506</v>
      </c>
      <c r="O106" s="57">
        <f aca="true" t="shared" si="23" ref="O106:O112">SUM(C106:N106)</f>
        <v>175396</v>
      </c>
    </row>
    <row r="107" spans="1:15" s="7" customFormat="1" ht="11.25">
      <c r="A107" s="338"/>
      <c r="B107" s="234" t="s">
        <v>233</v>
      </c>
      <c r="C107" s="56">
        <v>9182</v>
      </c>
      <c r="D107" s="56">
        <v>20261</v>
      </c>
      <c r="E107" s="56">
        <v>25866</v>
      </c>
      <c r="F107" s="56">
        <v>20792</v>
      </c>
      <c r="G107" s="56">
        <v>30411</v>
      </c>
      <c r="H107" s="56">
        <v>25665</v>
      </c>
      <c r="I107" s="110">
        <v>36387</v>
      </c>
      <c r="J107" s="110">
        <v>31726</v>
      </c>
      <c r="K107" s="110">
        <v>59487</v>
      </c>
      <c r="L107" s="110">
        <v>20614</v>
      </c>
      <c r="M107" s="110">
        <v>45219</v>
      </c>
      <c r="N107" s="110">
        <v>31878</v>
      </c>
      <c r="O107" s="57">
        <f t="shared" si="23"/>
        <v>357488</v>
      </c>
    </row>
    <row r="108" spans="1:15" s="7" customFormat="1" ht="11.25">
      <c r="A108" s="338"/>
      <c r="B108" s="234" t="s">
        <v>234</v>
      </c>
      <c r="C108" s="56">
        <v>0</v>
      </c>
      <c r="D108" s="56">
        <v>0</v>
      </c>
      <c r="E108" s="56">
        <v>0</v>
      </c>
      <c r="F108" s="56">
        <v>0</v>
      </c>
      <c r="G108" s="56">
        <v>0</v>
      </c>
      <c r="H108" s="56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1</v>
      </c>
      <c r="N108" s="110">
        <v>0</v>
      </c>
      <c r="O108" s="57">
        <f t="shared" si="23"/>
        <v>1</v>
      </c>
    </row>
    <row r="109" spans="1:15" s="7" customFormat="1" ht="11.25">
      <c r="A109" s="338"/>
      <c r="B109" s="234" t="s">
        <v>232</v>
      </c>
      <c r="C109" s="56">
        <v>396</v>
      </c>
      <c r="D109" s="56">
        <v>59</v>
      </c>
      <c r="E109" s="56">
        <v>398</v>
      </c>
      <c r="F109" s="56">
        <v>734</v>
      </c>
      <c r="G109" s="56">
        <v>414</v>
      </c>
      <c r="H109" s="56">
        <v>412</v>
      </c>
      <c r="I109" s="110">
        <v>363</v>
      </c>
      <c r="J109" s="110">
        <v>455</v>
      </c>
      <c r="K109" s="110">
        <v>2596</v>
      </c>
      <c r="L109" s="110">
        <v>387</v>
      </c>
      <c r="M109" s="110">
        <v>75</v>
      </c>
      <c r="N109" s="110">
        <v>46</v>
      </c>
      <c r="O109" s="57">
        <f t="shared" si="23"/>
        <v>6335</v>
      </c>
    </row>
    <row r="110" spans="1:15" s="7" customFormat="1" ht="11.25">
      <c r="A110" s="338"/>
      <c r="B110" s="234" t="s">
        <v>231</v>
      </c>
      <c r="C110" s="56">
        <v>1312</v>
      </c>
      <c r="D110" s="56">
        <v>502</v>
      </c>
      <c r="E110" s="56">
        <v>100</v>
      </c>
      <c r="F110" s="56">
        <v>586</v>
      </c>
      <c r="G110" s="56">
        <v>264</v>
      </c>
      <c r="H110" s="56">
        <v>246</v>
      </c>
      <c r="I110" s="110">
        <v>761</v>
      </c>
      <c r="J110" s="110">
        <v>1023</v>
      </c>
      <c r="K110" s="110">
        <v>525</v>
      </c>
      <c r="L110" s="110">
        <v>887</v>
      </c>
      <c r="M110" s="110">
        <v>1418</v>
      </c>
      <c r="N110" s="110">
        <v>781</v>
      </c>
      <c r="O110" s="57">
        <f t="shared" si="23"/>
        <v>8405</v>
      </c>
    </row>
    <row r="111" spans="1:15" s="7" customFormat="1" ht="11.25">
      <c r="A111" s="338"/>
      <c r="B111" s="234" t="s">
        <v>284</v>
      </c>
      <c r="C111" s="56">
        <v>8092</v>
      </c>
      <c r="D111" s="56">
        <v>14492</v>
      </c>
      <c r="E111" s="56">
        <v>23037</v>
      </c>
      <c r="F111" s="56">
        <v>37507</v>
      </c>
      <c r="G111" s="56">
        <v>28584</v>
      </c>
      <c r="H111" s="56">
        <v>31633</v>
      </c>
      <c r="I111" s="110">
        <v>47336</v>
      </c>
      <c r="J111" s="110">
        <v>53352</v>
      </c>
      <c r="K111" s="110">
        <v>11483</v>
      </c>
      <c r="L111" s="110">
        <v>43699</v>
      </c>
      <c r="M111" s="110">
        <v>53313</v>
      </c>
      <c r="N111" s="110">
        <v>30178</v>
      </c>
      <c r="O111" s="57">
        <f t="shared" si="23"/>
        <v>382706</v>
      </c>
    </row>
    <row r="112" spans="1:15" s="7" customFormat="1" ht="12" thickBot="1">
      <c r="A112" s="338"/>
      <c r="B112" s="235" t="s">
        <v>93</v>
      </c>
      <c r="C112" s="58">
        <v>50</v>
      </c>
      <c r="D112" s="58">
        <v>0</v>
      </c>
      <c r="E112" s="58">
        <v>18</v>
      </c>
      <c r="F112" s="58">
        <v>132</v>
      </c>
      <c r="G112" s="58">
        <v>54</v>
      </c>
      <c r="H112" s="58">
        <v>40</v>
      </c>
      <c r="I112" s="111">
        <v>7</v>
      </c>
      <c r="J112" s="111">
        <v>42</v>
      </c>
      <c r="K112" s="111">
        <v>4</v>
      </c>
      <c r="L112" s="111">
        <v>22</v>
      </c>
      <c r="M112" s="111">
        <v>10</v>
      </c>
      <c r="N112" s="111">
        <v>80</v>
      </c>
      <c r="O112" s="59">
        <f t="shared" si="23"/>
        <v>459</v>
      </c>
    </row>
    <row r="113" spans="1:15" s="7" customFormat="1" ht="11.25" thickBot="1">
      <c r="A113" s="338"/>
      <c r="B113" s="50" t="s">
        <v>0</v>
      </c>
      <c r="C113" s="60">
        <f>SUM(C106:C112)</f>
        <v>39220</v>
      </c>
      <c r="D113" s="60">
        <f>SUM(D106:D112)</f>
        <v>54108</v>
      </c>
      <c r="E113" s="60">
        <v>72531</v>
      </c>
      <c r="F113" s="60">
        <f aca="true" t="shared" si="24" ref="F113:O113">SUM(F106:F112)</f>
        <v>81276</v>
      </c>
      <c r="G113" s="60">
        <f t="shared" si="24"/>
        <v>63828</v>
      </c>
      <c r="H113" s="60">
        <f t="shared" si="24"/>
        <v>66684</v>
      </c>
      <c r="I113" s="60">
        <f t="shared" si="24"/>
        <v>98948</v>
      </c>
      <c r="J113" s="60">
        <f t="shared" si="24"/>
        <v>99307</v>
      </c>
      <c r="K113" s="60">
        <f t="shared" si="24"/>
        <v>85656</v>
      </c>
      <c r="L113" s="60">
        <f t="shared" si="24"/>
        <v>89916</v>
      </c>
      <c r="M113" s="60">
        <f t="shared" si="24"/>
        <v>102847</v>
      </c>
      <c r="N113" s="60">
        <f t="shared" si="24"/>
        <v>76469</v>
      </c>
      <c r="O113" s="60">
        <f t="shared" si="24"/>
        <v>930790</v>
      </c>
    </row>
    <row r="114" spans="1:15" s="7" customFormat="1" ht="14.25" thickBot="1">
      <c r="A114" s="338"/>
      <c r="B114" s="333" t="s">
        <v>208</v>
      </c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</row>
    <row r="115" spans="1:15" s="7" customFormat="1" ht="11.25">
      <c r="A115" s="338"/>
      <c r="B115" s="234" t="s">
        <v>226</v>
      </c>
      <c r="C115" s="56">
        <v>4214</v>
      </c>
      <c r="D115" s="56">
        <v>4237</v>
      </c>
      <c r="E115" s="56">
        <v>4515</v>
      </c>
      <c r="F115" s="56">
        <v>5912</v>
      </c>
      <c r="G115" s="56">
        <v>5451</v>
      </c>
      <c r="H115" s="56">
        <v>8048</v>
      </c>
      <c r="I115" s="110">
        <v>7137</v>
      </c>
      <c r="J115" s="110">
        <v>4456</v>
      </c>
      <c r="K115" s="110">
        <v>3347</v>
      </c>
      <c r="L115" s="110">
        <v>5007</v>
      </c>
      <c r="M115" s="110">
        <v>3403</v>
      </c>
      <c r="N115" s="110">
        <v>6250</v>
      </c>
      <c r="O115" s="57">
        <f aca="true" t="shared" si="25" ref="O115:O121">SUM(C115:N115)</f>
        <v>61977</v>
      </c>
    </row>
    <row r="116" spans="1:15" s="7" customFormat="1" ht="11.25">
      <c r="A116" s="338"/>
      <c r="B116" s="234" t="s">
        <v>233</v>
      </c>
      <c r="C116" s="56">
        <v>10208</v>
      </c>
      <c r="D116" s="56">
        <v>10301</v>
      </c>
      <c r="E116" s="56">
        <v>12300</v>
      </c>
      <c r="F116" s="56">
        <v>9408</v>
      </c>
      <c r="G116" s="56">
        <v>11589</v>
      </c>
      <c r="H116" s="56">
        <v>7312</v>
      </c>
      <c r="I116" s="110">
        <v>11066</v>
      </c>
      <c r="J116" s="110">
        <v>5246</v>
      </c>
      <c r="K116" s="110">
        <v>5805</v>
      </c>
      <c r="L116" s="110">
        <v>3703</v>
      </c>
      <c r="M116" s="110">
        <v>3152</v>
      </c>
      <c r="N116" s="110">
        <v>4991</v>
      </c>
      <c r="O116" s="57">
        <f t="shared" si="25"/>
        <v>95081</v>
      </c>
    </row>
    <row r="117" spans="1:15" s="7" customFormat="1" ht="11.25">
      <c r="A117" s="338"/>
      <c r="B117" s="234" t="s">
        <v>234</v>
      </c>
      <c r="C117" s="56">
        <v>32</v>
      </c>
      <c r="D117" s="56">
        <v>157</v>
      </c>
      <c r="E117" s="56">
        <v>31</v>
      </c>
      <c r="F117" s="56">
        <v>83</v>
      </c>
      <c r="G117" s="56">
        <v>90</v>
      </c>
      <c r="H117" s="56">
        <v>97</v>
      </c>
      <c r="I117" s="110">
        <v>94</v>
      </c>
      <c r="J117" s="110">
        <v>6</v>
      </c>
      <c r="K117" s="110">
        <v>152</v>
      </c>
      <c r="L117" s="110">
        <v>62</v>
      </c>
      <c r="M117" s="110">
        <v>5</v>
      </c>
      <c r="N117" s="110">
        <v>43</v>
      </c>
      <c r="O117" s="57">
        <f t="shared" si="25"/>
        <v>852</v>
      </c>
    </row>
    <row r="118" spans="1:15" s="7" customFormat="1" ht="11.25">
      <c r="A118" s="338"/>
      <c r="B118" s="234" t="s">
        <v>232</v>
      </c>
      <c r="C118" s="56">
        <v>32877</v>
      </c>
      <c r="D118" s="56">
        <v>31072</v>
      </c>
      <c r="E118" s="56">
        <v>26066</v>
      </c>
      <c r="F118" s="56">
        <v>25967</v>
      </c>
      <c r="G118" s="56">
        <v>36397</v>
      </c>
      <c r="H118" s="56">
        <v>39597</v>
      </c>
      <c r="I118" s="110">
        <v>35619</v>
      </c>
      <c r="J118" s="110">
        <v>20130</v>
      </c>
      <c r="K118" s="110">
        <v>26404</v>
      </c>
      <c r="L118" s="110">
        <v>20344</v>
      </c>
      <c r="M118" s="110">
        <v>11545</v>
      </c>
      <c r="N118" s="110">
        <v>17290</v>
      </c>
      <c r="O118" s="57">
        <f t="shared" si="25"/>
        <v>323308</v>
      </c>
    </row>
    <row r="119" spans="1:15" s="7" customFormat="1" ht="11.25">
      <c r="A119" s="338"/>
      <c r="B119" s="234" t="s">
        <v>231</v>
      </c>
      <c r="C119" s="56">
        <v>96</v>
      </c>
      <c r="D119" s="56">
        <v>94</v>
      </c>
      <c r="E119" s="56">
        <v>58</v>
      </c>
      <c r="F119" s="56">
        <v>181</v>
      </c>
      <c r="G119" s="56">
        <v>230</v>
      </c>
      <c r="H119" s="56">
        <v>152</v>
      </c>
      <c r="I119" s="110">
        <v>215</v>
      </c>
      <c r="J119" s="110">
        <v>326</v>
      </c>
      <c r="K119" s="110">
        <v>85</v>
      </c>
      <c r="L119" s="110">
        <v>97</v>
      </c>
      <c r="M119" s="110">
        <v>61</v>
      </c>
      <c r="N119" s="110">
        <v>33</v>
      </c>
      <c r="O119" s="57">
        <f t="shared" si="25"/>
        <v>1628</v>
      </c>
    </row>
    <row r="120" spans="1:15" s="7" customFormat="1" ht="11.25">
      <c r="A120" s="338"/>
      <c r="B120" s="234" t="s">
        <v>284</v>
      </c>
      <c r="C120" s="56">
        <v>3034</v>
      </c>
      <c r="D120" s="56">
        <v>3412</v>
      </c>
      <c r="E120" s="56">
        <v>3503</v>
      </c>
      <c r="F120" s="56">
        <v>3723</v>
      </c>
      <c r="G120" s="56">
        <v>4337</v>
      </c>
      <c r="H120" s="56">
        <v>3070</v>
      </c>
      <c r="I120" s="110">
        <v>3153</v>
      </c>
      <c r="J120" s="110">
        <v>2715</v>
      </c>
      <c r="K120" s="110">
        <v>3171</v>
      </c>
      <c r="L120" s="110">
        <v>3662</v>
      </c>
      <c r="M120" s="110">
        <v>3293</v>
      </c>
      <c r="N120" s="110">
        <v>4201</v>
      </c>
      <c r="O120" s="57">
        <f t="shared" si="25"/>
        <v>41274</v>
      </c>
    </row>
    <row r="121" spans="1:15" s="7" customFormat="1" ht="12" thickBot="1">
      <c r="A121" s="338"/>
      <c r="B121" s="235" t="s">
        <v>93</v>
      </c>
      <c r="C121" s="58">
        <v>355</v>
      </c>
      <c r="D121" s="58">
        <v>121</v>
      </c>
      <c r="E121" s="58">
        <v>186</v>
      </c>
      <c r="F121" s="58">
        <v>24</v>
      </c>
      <c r="G121" s="58">
        <v>121</v>
      </c>
      <c r="H121" s="58">
        <v>12</v>
      </c>
      <c r="I121" s="111">
        <v>133</v>
      </c>
      <c r="J121" s="111">
        <v>37</v>
      </c>
      <c r="K121" s="111">
        <v>168</v>
      </c>
      <c r="L121" s="111">
        <v>11</v>
      </c>
      <c r="M121" s="111">
        <v>110</v>
      </c>
      <c r="N121" s="111">
        <v>4</v>
      </c>
      <c r="O121" s="59">
        <f t="shared" si="25"/>
        <v>1282</v>
      </c>
    </row>
    <row r="122" spans="1:15" s="7" customFormat="1" ht="11.25" thickBot="1">
      <c r="A122" s="338"/>
      <c r="B122" s="50" t="s">
        <v>0</v>
      </c>
      <c r="C122" s="60">
        <f aca="true" t="shared" si="26" ref="C122:O122">SUM(C115:C121)</f>
        <v>50816</v>
      </c>
      <c r="D122" s="60">
        <f t="shared" si="26"/>
        <v>49394</v>
      </c>
      <c r="E122" s="60">
        <f t="shared" si="26"/>
        <v>46659</v>
      </c>
      <c r="F122" s="60">
        <f t="shared" si="26"/>
        <v>45298</v>
      </c>
      <c r="G122" s="60">
        <f t="shared" si="26"/>
        <v>58215</v>
      </c>
      <c r="H122" s="60">
        <f t="shared" si="26"/>
        <v>58288</v>
      </c>
      <c r="I122" s="60">
        <f t="shared" si="26"/>
        <v>57417</v>
      </c>
      <c r="J122" s="60">
        <f t="shared" si="26"/>
        <v>32916</v>
      </c>
      <c r="K122" s="60">
        <f t="shared" si="26"/>
        <v>39132</v>
      </c>
      <c r="L122" s="60">
        <f t="shared" si="26"/>
        <v>32886</v>
      </c>
      <c r="M122" s="60">
        <f t="shared" si="26"/>
        <v>21569</v>
      </c>
      <c r="N122" s="60">
        <f t="shared" si="26"/>
        <v>32812</v>
      </c>
      <c r="O122" s="60">
        <f t="shared" si="26"/>
        <v>525402</v>
      </c>
    </row>
    <row r="123" spans="1:15" s="7" customFormat="1" ht="14.25" thickBot="1">
      <c r="A123" s="338"/>
      <c r="B123" s="333" t="s">
        <v>209</v>
      </c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</row>
    <row r="124" spans="1:15" s="7" customFormat="1" ht="11.25">
      <c r="A124" s="338"/>
      <c r="B124" s="234" t="s">
        <v>226</v>
      </c>
      <c r="C124" s="56">
        <v>29509</v>
      </c>
      <c r="D124" s="56">
        <v>20515</v>
      </c>
      <c r="E124" s="56">
        <v>18186</v>
      </c>
      <c r="F124" s="56">
        <v>22487</v>
      </c>
      <c r="G124" s="56">
        <v>26353</v>
      </c>
      <c r="H124" s="56">
        <v>31811</v>
      </c>
      <c r="I124" s="110">
        <v>23382</v>
      </c>
      <c r="J124" s="110">
        <v>17035</v>
      </c>
      <c r="K124" s="110">
        <v>22075</v>
      </c>
      <c r="L124" s="110">
        <v>21889</v>
      </c>
      <c r="M124" s="110">
        <v>14676</v>
      </c>
      <c r="N124" s="110">
        <v>19894</v>
      </c>
      <c r="O124" s="57">
        <f aca="true" t="shared" si="27" ref="O124:O130">SUM(C124:N124)</f>
        <v>267812</v>
      </c>
    </row>
    <row r="125" spans="1:15" s="7" customFormat="1" ht="11.25">
      <c r="A125" s="338"/>
      <c r="B125" s="234" t="s">
        <v>233</v>
      </c>
      <c r="C125" s="56">
        <v>3857</v>
      </c>
      <c r="D125" s="56">
        <v>6638</v>
      </c>
      <c r="E125" s="56">
        <v>3085</v>
      </c>
      <c r="F125" s="56">
        <v>2383</v>
      </c>
      <c r="G125" s="56">
        <v>8796</v>
      </c>
      <c r="H125" s="56">
        <v>4531</v>
      </c>
      <c r="I125" s="110">
        <v>8600</v>
      </c>
      <c r="J125" s="110">
        <v>4196</v>
      </c>
      <c r="K125" s="110">
        <v>4269</v>
      </c>
      <c r="L125" s="110">
        <v>3375</v>
      </c>
      <c r="M125" s="110">
        <v>2188</v>
      </c>
      <c r="N125" s="110">
        <v>4038</v>
      </c>
      <c r="O125" s="57">
        <f t="shared" si="27"/>
        <v>55956</v>
      </c>
    </row>
    <row r="126" spans="1:15" s="7" customFormat="1" ht="11.25">
      <c r="A126" s="338"/>
      <c r="B126" s="234" t="s">
        <v>234</v>
      </c>
      <c r="C126" s="56">
        <v>155</v>
      </c>
      <c r="D126" s="56">
        <v>176</v>
      </c>
      <c r="E126" s="56">
        <v>172</v>
      </c>
      <c r="F126" s="56">
        <v>26</v>
      </c>
      <c r="G126" s="56">
        <v>306</v>
      </c>
      <c r="H126" s="56">
        <v>24</v>
      </c>
      <c r="I126" s="110">
        <v>79</v>
      </c>
      <c r="J126" s="110">
        <v>92</v>
      </c>
      <c r="K126" s="110">
        <v>16</v>
      </c>
      <c r="L126" s="110">
        <v>54</v>
      </c>
      <c r="M126" s="110">
        <v>234</v>
      </c>
      <c r="N126" s="110">
        <v>22</v>
      </c>
      <c r="O126" s="57">
        <f t="shared" si="27"/>
        <v>1356</v>
      </c>
    </row>
    <row r="127" spans="1:15" s="7" customFormat="1" ht="11.25">
      <c r="A127" s="338"/>
      <c r="B127" s="234" t="s">
        <v>232</v>
      </c>
      <c r="C127" s="56">
        <v>2423</v>
      </c>
      <c r="D127" s="56">
        <v>2500</v>
      </c>
      <c r="E127" s="56">
        <v>5301</v>
      </c>
      <c r="F127" s="56">
        <v>4485</v>
      </c>
      <c r="G127" s="56">
        <v>2641</v>
      </c>
      <c r="H127" s="56">
        <v>4464</v>
      </c>
      <c r="I127" s="110">
        <v>3135</v>
      </c>
      <c r="J127" s="110">
        <v>4599</v>
      </c>
      <c r="K127" s="110">
        <v>2846</v>
      </c>
      <c r="L127" s="110">
        <v>5267</v>
      </c>
      <c r="M127" s="110">
        <v>4381</v>
      </c>
      <c r="N127" s="110">
        <v>2117</v>
      </c>
      <c r="O127" s="57">
        <f t="shared" si="27"/>
        <v>44159</v>
      </c>
    </row>
    <row r="128" spans="1:15" s="7" customFormat="1" ht="11.25">
      <c r="A128" s="338"/>
      <c r="B128" s="234" t="s">
        <v>231</v>
      </c>
      <c r="C128" s="56">
        <v>934</v>
      </c>
      <c r="D128" s="56">
        <v>298</v>
      </c>
      <c r="E128" s="56">
        <v>1215</v>
      </c>
      <c r="F128" s="56">
        <v>637</v>
      </c>
      <c r="G128" s="56">
        <v>1266</v>
      </c>
      <c r="H128" s="56">
        <v>738</v>
      </c>
      <c r="I128" s="110">
        <v>553</v>
      </c>
      <c r="J128" s="110">
        <v>428</v>
      </c>
      <c r="K128" s="110">
        <v>2068</v>
      </c>
      <c r="L128" s="110">
        <v>675</v>
      </c>
      <c r="M128" s="110">
        <v>529</v>
      </c>
      <c r="N128" s="110">
        <v>707</v>
      </c>
      <c r="O128" s="57">
        <f t="shared" si="27"/>
        <v>10048</v>
      </c>
    </row>
    <row r="129" spans="1:15" s="7" customFormat="1" ht="11.25">
      <c r="A129" s="338"/>
      <c r="B129" s="234" t="s">
        <v>284</v>
      </c>
      <c r="C129" s="56">
        <v>9232</v>
      </c>
      <c r="D129" s="56">
        <v>10223</v>
      </c>
      <c r="E129" s="56">
        <v>13181</v>
      </c>
      <c r="F129" s="56">
        <v>11315</v>
      </c>
      <c r="G129" s="56">
        <v>10467</v>
      </c>
      <c r="H129" s="56">
        <v>12174</v>
      </c>
      <c r="I129" s="110">
        <v>11105</v>
      </c>
      <c r="J129" s="110">
        <v>12546</v>
      </c>
      <c r="K129" s="110">
        <v>9016</v>
      </c>
      <c r="L129" s="110">
        <v>12497</v>
      </c>
      <c r="M129" s="110">
        <v>11686</v>
      </c>
      <c r="N129" s="110">
        <v>13908</v>
      </c>
      <c r="O129" s="57">
        <f t="shared" si="27"/>
        <v>137350</v>
      </c>
    </row>
    <row r="130" spans="1:15" s="7" customFormat="1" ht="12" thickBot="1">
      <c r="A130" s="338"/>
      <c r="B130" s="235" t="s">
        <v>93</v>
      </c>
      <c r="C130" s="58">
        <v>93</v>
      </c>
      <c r="D130" s="58">
        <v>32</v>
      </c>
      <c r="E130" s="58">
        <v>157</v>
      </c>
      <c r="F130" s="58">
        <v>232</v>
      </c>
      <c r="G130" s="58">
        <v>315</v>
      </c>
      <c r="H130" s="58">
        <v>70</v>
      </c>
      <c r="I130" s="111">
        <v>471</v>
      </c>
      <c r="J130" s="111">
        <v>212</v>
      </c>
      <c r="K130" s="111">
        <v>100</v>
      </c>
      <c r="L130" s="111">
        <v>212</v>
      </c>
      <c r="M130" s="111">
        <v>387</v>
      </c>
      <c r="N130" s="111">
        <v>210</v>
      </c>
      <c r="O130" s="59">
        <f t="shared" si="27"/>
        <v>2491</v>
      </c>
    </row>
    <row r="131" spans="1:15" s="7" customFormat="1" ht="11.25" thickBot="1">
      <c r="A131" s="338"/>
      <c r="B131" s="50" t="s">
        <v>0</v>
      </c>
      <c r="C131" s="60">
        <f aca="true" t="shared" si="28" ref="C131:O131">SUM(C124:C130)</f>
        <v>46203</v>
      </c>
      <c r="D131" s="60">
        <f t="shared" si="28"/>
        <v>40382</v>
      </c>
      <c r="E131" s="60">
        <f t="shared" si="28"/>
        <v>41297</v>
      </c>
      <c r="F131" s="60">
        <f t="shared" si="28"/>
        <v>41565</v>
      </c>
      <c r="G131" s="60">
        <f t="shared" si="28"/>
        <v>50144</v>
      </c>
      <c r="H131" s="60">
        <f t="shared" si="28"/>
        <v>53812</v>
      </c>
      <c r="I131" s="60">
        <f t="shared" si="28"/>
        <v>47325</v>
      </c>
      <c r="J131" s="60">
        <f t="shared" si="28"/>
        <v>39108</v>
      </c>
      <c r="K131" s="60">
        <f t="shared" si="28"/>
        <v>40390</v>
      </c>
      <c r="L131" s="60">
        <f t="shared" si="28"/>
        <v>43969</v>
      </c>
      <c r="M131" s="60">
        <f t="shared" si="28"/>
        <v>34081</v>
      </c>
      <c r="N131" s="60">
        <f t="shared" si="28"/>
        <v>40896</v>
      </c>
      <c r="O131" s="60">
        <f t="shared" si="28"/>
        <v>519172</v>
      </c>
    </row>
    <row r="132" spans="1:15" s="7" customFormat="1" ht="14.25" thickBot="1">
      <c r="A132" s="338"/>
      <c r="B132" s="333" t="s">
        <v>224</v>
      </c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</row>
    <row r="133" spans="1:15" s="7" customFormat="1" ht="11.25">
      <c r="A133" s="338"/>
      <c r="B133" s="234" t="s">
        <v>226</v>
      </c>
      <c r="C133" s="56">
        <v>4562</v>
      </c>
      <c r="D133" s="56">
        <v>1919</v>
      </c>
      <c r="E133" s="56">
        <v>1766</v>
      </c>
      <c r="F133" s="56">
        <v>2755</v>
      </c>
      <c r="G133" s="56">
        <v>3759</v>
      </c>
      <c r="H133" s="56">
        <v>1576</v>
      </c>
      <c r="I133" s="110">
        <v>1654</v>
      </c>
      <c r="J133" s="110">
        <v>1398</v>
      </c>
      <c r="K133" s="110">
        <v>1449</v>
      </c>
      <c r="L133" s="110">
        <v>1682</v>
      </c>
      <c r="M133" s="110">
        <v>1232</v>
      </c>
      <c r="N133" s="110">
        <v>2449</v>
      </c>
      <c r="O133" s="57">
        <f aca="true" t="shared" si="29" ref="O133:O139">SUM(C133:N133)</f>
        <v>26201</v>
      </c>
    </row>
    <row r="134" spans="1:15" s="7" customFormat="1" ht="11.25">
      <c r="A134" s="338"/>
      <c r="B134" s="234" t="s">
        <v>233</v>
      </c>
      <c r="C134" s="56">
        <v>242</v>
      </c>
      <c r="D134" s="56">
        <v>77</v>
      </c>
      <c r="E134" s="56">
        <v>196</v>
      </c>
      <c r="F134" s="56">
        <v>607</v>
      </c>
      <c r="G134" s="56">
        <v>289</v>
      </c>
      <c r="H134" s="56">
        <v>170</v>
      </c>
      <c r="I134" s="110">
        <v>153</v>
      </c>
      <c r="J134" s="110">
        <v>153</v>
      </c>
      <c r="K134" s="110">
        <v>242</v>
      </c>
      <c r="L134" s="110">
        <v>292</v>
      </c>
      <c r="M134" s="110">
        <v>172</v>
      </c>
      <c r="N134" s="110">
        <v>379</v>
      </c>
      <c r="O134" s="57">
        <f t="shared" si="29"/>
        <v>2972</v>
      </c>
    </row>
    <row r="135" spans="1:15" s="7" customFormat="1" ht="11.25">
      <c r="A135" s="338"/>
      <c r="B135" s="234" t="s">
        <v>234</v>
      </c>
      <c r="C135" s="56">
        <v>61</v>
      </c>
      <c r="D135" s="56">
        <v>0</v>
      </c>
      <c r="E135" s="56">
        <v>2</v>
      </c>
      <c r="F135" s="56">
        <v>92</v>
      </c>
      <c r="G135" s="56">
        <v>34</v>
      </c>
      <c r="H135" s="56">
        <v>8</v>
      </c>
      <c r="I135" s="110">
        <v>3</v>
      </c>
      <c r="J135" s="110">
        <v>0</v>
      </c>
      <c r="K135" s="110">
        <v>5</v>
      </c>
      <c r="L135" s="110">
        <v>3</v>
      </c>
      <c r="M135" s="110">
        <v>26</v>
      </c>
      <c r="N135" s="110">
        <v>18</v>
      </c>
      <c r="O135" s="57">
        <f t="shared" si="29"/>
        <v>252</v>
      </c>
    </row>
    <row r="136" spans="1:15" s="7" customFormat="1" ht="11.25">
      <c r="A136" s="338"/>
      <c r="B136" s="234" t="s">
        <v>232</v>
      </c>
      <c r="C136" s="56">
        <v>40</v>
      </c>
      <c r="D136" s="56">
        <v>32</v>
      </c>
      <c r="E136" s="56">
        <v>0</v>
      </c>
      <c r="F136" s="56">
        <v>3</v>
      </c>
      <c r="G136" s="56">
        <v>22</v>
      </c>
      <c r="H136" s="56">
        <v>3</v>
      </c>
      <c r="I136" s="110">
        <v>46</v>
      </c>
      <c r="J136" s="110">
        <v>0</v>
      </c>
      <c r="K136" s="110">
        <v>6</v>
      </c>
      <c r="L136" s="110">
        <v>2</v>
      </c>
      <c r="M136" s="110">
        <v>20</v>
      </c>
      <c r="N136" s="110">
        <v>30</v>
      </c>
      <c r="O136" s="57">
        <f t="shared" si="29"/>
        <v>204</v>
      </c>
    </row>
    <row r="137" spans="1:15" s="7" customFormat="1" ht="11.25">
      <c r="A137" s="338"/>
      <c r="B137" s="234" t="s">
        <v>231</v>
      </c>
      <c r="C137" s="56">
        <v>7</v>
      </c>
      <c r="D137" s="56">
        <v>2</v>
      </c>
      <c r="E137" s="56">
        <v>22</v>
      </c>
      <c r="F137" s="56">
        <v>3</v>
      </c>
      <c r="G137" s="56">
        <v>202</v>
      </c>
      <c r="H137" s="56">
        <v>79</v>
      </c>
      <c r="I137" s="110">
        <v>89</v>
      </c>
      <c r="J137" s="110">
        <v>234</v>
      </c>
      <c r="K137" s="110">
        <v>444</v>
      </c>
      <c r="L137" s="110">
        <v>338</v>
      </c>
      <c r="M137" s="110">
        <v>162</v>
      </c>
      <c r="N137" s="110">
        <v>297</v>
      </c>
      <c r="O137" s="57">
        <f t="shared" si="29"/>
        <v>1879</v>
      </c>
    </row>
    <row r="138" spans="1:15" s="7" customFormat="1" ht="11.25">
      <c r="A138" s="338"/>
      <c r="B138" s="234" t="s">
        <v>284</v>
      </c>
      <c r="C138" s="56">
        <v>184</v>
      </c>
      <c r="D138" s="56">
        <v>153</v>
      </c>
      <c r="E138" s="56">
        <v>394</v>
      </c>
      <c r="F138" s="56">
        <v>168</v>
      </c>
      <c r="G138" s="56">
        <v>361</v>
      </c>
      <c r="H138" s="56">
        <v>866</v>
      </c>
      <c r="I138" s="110">
        <v>493</v>
      </c>
      <c r="J138" s="110">
        <v>560</v>
      </c>
      <c r="K138" s="110">
        <v>368</v>
      </c>
      <c r="L138" s="110">
        <v>330</v>
      </c>
      <c r="M138" s="110">
        <v>328</v>
      </c>
      <c r="N138" s="110">
        <v>810</v>
      </c>
      <c r="O138" s="57">
        <f t="shared" si="29"/>
        <v>5015</v>
      </c>
    </row>
    <row r="139" spans="1:15" s="7" customFormat="1" ht="12" thickBot="1">
      <c r="A139" s="338"/>
      <c r="B139" s="235" t="s">
        <v>93</v>
      </c>
      <c r="C139" s="58">
        <v>111</v>
      </c>
      <c r="D139" s="58">
        <v>0</v>
      </c>
      <c r="E139" s="58">
        <v>0</v>
      </c>
      <c r="F139" s="58">
        <v>144</v>
      </c>
      <c r="G139" s="58">
        <v>0</v>
      </c>
      <c r="H139" s="58">
        <v>127</v>
      </c>
      <c r="I139" s="111">
        <v>0</v>
      </c>
      <c r="J139" s="111">
        <v>0</v>
      </c>
      <c r="K139" s="111">
        <v>0</v>
      </c>
      <c r="L139" s="111">
        <v>12</v>
      </c>
      <c r="M139" s="111">
        <v>0</v>
      </c>
      <c r="N139" s="111">
        <v>30</v>
      </c>
      <c r="O139" s="59">
        <f t="shared" si="29"/>
        <v>424</v>
      </c>
    </row>
    <row r="140" spans="1:15" s="7" customFormat="1" ht="11.25" thickBot="1">
      <c r="A140" s="338"/>
      <c r="B140" s="50" t="s">
        <v>0</v>
      </c>
      <c r="C140" s="60">
        <f aca="true" t="shared" si="30" ref="C140:O140">SUM(C133:C139)</f>
        <v>5207</v>
      </c>
      <c r="D140" s="60">
        <f t="shared" si="30"/>
        <v>2183</v>
      </c>
      <c r="E140" s="60">
        <f t="shared" si="30"/>
        <v>2380</v>
      </c>
      <c r="F140" s="60">
        <f t="shared" si="30"/>
        <v>3772</v>
      </c>
      <c r="G140" s="60">
        <f t="shared" si="30"/>
        <v>4667</v>
      </c>
      <c r="H140" s="60">
        <f t="shared" si="30"/>
        <v>2829</v>
      </c>
      <c r="I140" s="60">
        <f t="shared" si="30"/>
        <v>2438</v>
      </c>
      <c r="J140" s="60">
        <f t="shared" si="30"/>
        <v>2345</v>
      </c>
      <c r="K140" s="60">
        <f t="shared" si="30"/>
        <v>2514</v>
      </c>
      <c r="L140" s="60">
        <f t="shared" si="30"/>
        <v>2659</v>
      </c>
      <c r="M140" s="60">
        <f t="shared" si="30"/>
        <v>1940</v>
      </c>
      <c r="N140" s="60">
        <f t="shared" si="30"/>
        <v>4013</v>
      </c>
      <c r="O140" s="60">
        <f t="shared" si="30"/>
        <v>36947</v>
      </c>
    </row>
    <row r="141" spans="1:15" s="7" customFormat="1" ht="14.25" thickBot="1">
      <c r="A141" s="338"/>
      <c r="B141" s="333" t="s">
        <v>218</v>
      </c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</row>
    <row r="142" spans="1:15" s="7" customFormat="1" ht="11.25">
      <c r="A142" s="338"/>
      <c r="B142" s="234" t="s">
        <v>226</v>
      </c>
      <c r="C142" s="56">
        <v>1683</v>
      </c>
      <c r="D142" s="56">
        <v>420</v>
      </c>
      <c r="E142" s="56">
        <v>962</v>
      </c>
      <c r="F142" s="56">
        <v>805</v>
      </c>
      <c r="G142" s="56">
        <v>735</v>
      </c>
      <c r="H142" s="56">
        <v>1366</v>
      </c>
      <c r="I142" s="110">
        <v>770</v>
      </c>
      <c r="J142" s="110">
        <v>821</v>
      </c>
      <c r="K142" s="110">
        <v>706</v>
      </c>
      <c r="L142" s="110">
        <v>576</v>
      </c>
      <c r="M142" s="110">
        <v>494</v>
      </c>
      <c r="N142" s="110">
        <v>1014</v>
      </c>
      <c r="O142" s="57">
        <f aca="true" t="shared" si="31" ref="O142:O148">SUM(C142:N142)</f>
        <v>10352</v>
      </c>
    </row>
    <row r="143" spans="1:15" s="7" customFormat="1" ht="11.25">
      <c r="A143" s="338"/>
      <c r="B143" s="234" t="s">
        <v>233</v>
      </c>
      <c r="C143" s="56">
        <v>643</v>
      </c>
      <c r="D143" s="56">
        <v>911</v>
      </c>
      <c r="E143" s="56">
        <v>640</v>
      </c>
      <c r="F143" s="56">
        <v>546</v>
      </c>
      <c r="G143" s="56">
        <v>553</v>
      </c>
      <c r="H143" s="56">
        <v>490</v>
      </c>
      <c r="I143" s="110">
        <v>134</v>
      </c>
      <c r="J143" s="110">
        <v>358</v>
      </c>
      <c r="K143" s="110">
        <v>277</v>
      </c>
      <c r="L143" s="110">
        <v>378</v>
      </c>
      <c r="M143" s="110">
        <v>329</v>
      </c>
      <c r="N143" s="110">
        <v>473</v>
      </c>
      <c r="O143" s="57">
        <f t="shared" si="31"/>
        <v>5732</v>
      </c>
    </row>
    <row r="144" spans="1:15" s="7" customFormat="1" ht="11.25">
      <c r="A144" s="338"/>
      <c r="B144" s="234" t="s">
        <v>234</v>
      </c>
      <c r="C144" s="56">
        <v>0</v>
      </c>
      <c r="D144" s="56">
        <v>0</v>
      </c>
      <c r="E144" s="56">
        <v>0</v>
      </c>
      <c r="F144" s="56">
        <v>0</v>
      </c>
      <c r="G144" s="56">
        <v>1</v>
      </c>
      <c r="H144" s="56">
        <v>24</v>
      </c>
      <c r="I144" s="110">
        <v>3</v>
      </c>
      <c r="J144" s="110">
        <v>10</v>
      </c>
      <c r="K144" s="110">
        <v>0</v>
      </c>
      <c r="L144" s="110">
        <v>0</v>
      </c>
      <c r="M144" s="110">
        <v>0</v>
      </c>
      <c r="N144" s="110">
        <v>0</v>
      </c>
      <c r="O144" s="57">
        <f t="shared" si="31"/>
        <v>38</v>
      </c>
    </row>
    <row r="145" spans="1:15" s="7" customFormat="1" ht="11.25">
      <c r="A145" s="338"/>
      <c r="B145" s="234" t="s">
        <v>232</v>
      </c>
      <c r="C145" s="56">
        <v>27</v>
      </c>
      <c r="D145" s="56">
        <v>54</v>
      </c>
      <c r="E145" s="56">
        <v>37</v>
      </c>
      <c r="F145" s="56">
        <v>76</v>
      </c>
      <c r="G145" s="56">
        <v>48</v>
      </c>
      <c r="H145" s="56">
        <v>300</v>
      </c>
      <c r="I145" s="110">
        <v>1115</v>
      </c>
      <c r="J145" s="110">
        <v>185</v>
      </c>
      <c r="K145" s="110">
        <v>324</v>
      </c>
      <c r="L145" s="110">
        <v>546</v>
      </c>
      <c r="M145" s="110">
        <v>156</v>
      </c>
      <c r="N145" s="110">
        <v>210</v>
      </c>
      <c r="O145" s="57">
        <f t="shared" si="31"/>
        <v>3078</v>
      </c>
    </row>
    <row r="146" spans="1:15" s="7" customFormat="1" ht="11.25">
      <c r="A146" s="338"/>
      <c r="B146" s="234" t="s">
        <v>231</v>
      </c>
      <c r="C146" s="56">
        <v>113</v>
      </c>
      <c r="D146" s="56">
        <v>73</v>
      </c>
      <c r="E146" s="56">
        <v>24</v>
      </c>
      <c r="F146" s="56">
        <v>2</v>
      </c>
      <c r="G146" s="56">
        <v>128</v>
      </c>
      <c r="H146" s="56">
        <v>109</v>
      </c>
      <c r="I146" s="110">
        <v>19</v>
      </c>
      <c r="J146" s="110">
        <v>147</v>
      </c>
      <c r="K146" s="110">
        <v>119</v>
      </c>
      <c r="L146" s="110">
        <v>67</v>
      </c>
      <c r="M146" s="110">
        <v>100</v>
      </c>
      <c r="N146" s="110">
        <v>58</v>
      </c>
      <c r="O146" s="57">
        <f t="shared" si="31"/>
        <v>959</v>
      </c>
    </row>
    <row r="147" spans="1:15" s="7" customFormat="1" ht="11.25">
      <c r="A147" s="338"/>
      <c r="B147" s="234" t="s">
        <v>284</v>
      </c>
      <c r="C147" s="56">
        <v>120</v>
      </c>
      <c r="D147" s="56">
        <v>231</v>
      </c>
      <c r="E147" s="56">
        <v>102</v>
      </c>
      <c r="F147" s="56">
        <v>116</v>
      </c>
      <c r="G147" s="56">
        <v>135</v>
      </c>
      <c r="H147" s="56">
        <v>183</v>
      </c>
      <c r="I147" s="110">
        <v>294</v>
      </c>
      <c r="J147" s="110">
        <v>129</v>
      </c>
      <c r="K147" s="110">
        <v>203</v>
      </c>
      <c r="L147" s="110">
        <v>127</v>
      </c>
      <c r="M147" s="110">
        <v>104</v>
      </c>
      <c r="N147" s="110">
        <v>240</v>
      </c>
      <c r="O147" s="57">
        <f t="shared" si="31"/>
        <v>1984</v>
      </c>
    </row>
    <row r="148" spans="1:15" s="7" customFormat="1" ht="12" thickBot="1">
      <c r="A148" s="338"/>
      <c r="B148" s="235" t="s">
        <v>93</v>
      </c>
      <c r="C148" s="58">
        <v>53</v>
      </c>
      <c r="D148" s="58">
        <v>1</v>
      </c>
      <c r="E148" s="58">
        <v>0</v>
      </c>
      <c r="F148" s="58">
        <v>0</v>
      </c>
      <c r="G148" s="58">
        <v>6</v>
      </c>
      <c r="H148" s="58">
        <v>1</v>
      </c>
      <c r="I148" s="111">
        <v>23</v>
      </c>
      <c r="J148" s="111">
        <v>0</v>
      </c>
      <c r="K148" s="111">
        <v>16</v>
      </c>
      <c r="L148" s="111">
        <v>33</v>
      </c>
      <c r="M148" s="111">
        <v>0</v>
      </c>
      <c r="N148" s="111">
        <v>20</v>
      </c>
      <c r="O148" s="59">
        <f t="shared" si="31"/>
        <v>153</v>
      </c>
    </row>
    <row r="149" spans="1:15" s="7" customFormat="1" ht="11.25" thickBot="1">
      <c r="A149" s="338"/>
      <c r="B149" s="50" t="s">
        <v>0</v>
      </c>
      <c r="C149" s="60">
        <f aca="true" t="shared" si="32" ref="C149:O149">SUM(C142:C148)</f>
        <v>2639</v>
      </c>
      <c r="D149" s="60">
        <f t="shared" si="32"/>
        <v>1690</v>
      </c>
      <c r="E149" s="60">
        <f t="shared" si="32"/>
        <v>1765</v>
      </c>
      <c r="F149" s="60">
        <f t="shared" si="32"/>
        <v>1545</v>
      </c>
      <c r="G149" s="60">
        <f t="shared" si="32"/>
        <v>1606</v>
      </c>
      <c r="H149" s="60">
        <f t="shared" si="32"/>
        <v>2473</v>
      </c>
      <c r="I149" s="60">
        <f t="shared" si="32"/>
        <v>2358</v>
      </c>
      <c r="J149" s="60">
        <f t="shared" si="32"/>
        <v>1650</v>
      </c>
      <c r="K149" s="60">
        <f t="shared" si="32"/>
        <v>1645</v>
      </c>
      <c r="L149" s="60">
        <f t="shared" si="32"/>
        <v>1727</v>
      </c>
      <c r="M149" s="60">
        <f t="shared" si="32"/>
        <v>1183</v>
      </c>
      <c r="N149" s="60">
        <f t="shared" si="32"/>
        <v>2015</v>
      </c>
      <c r="O149" s="60">
        <f t="shared" si="32"/>
        <v>22296</v>
      </c>
    </row>
    <row r="150" spans="1:15" s="7" customFormat="1" ht="14.25" thickBot="1">
      <c r="A150" s="338"/>
      <c r="B150" s="333" t="s">
        <v>214</v>
      </c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</row>
    <row r="151" spans="1:15" s="7" customFormat="1" ht="11.25">
      <c r="A151" s="338"/>
      <c r="B151" s="234" t="s">
        <v>226</v>
      </c>
      <c r="C151" s="56">
        <v>0</v>
      </c>
      <c r="D151" s="56">
        <v>15</v>
      </c>
      <c r="E151" s="56">
        <v>7</v>
      </c>
      <c r="F151" s="56">
        <v>11</v>
      </c>
      <c r="G151" s="56">
        <v>29</v>
      </c>
      <c r="H151" s="56">
        <v>0</v>
      </c>
      <c r="I151" s="110">
        <v>4</v>
      </c>
      <c r="J151" s="110">
        <v>3</v>
      </c>
      <c r="K151" s="110">
        <v>11</v>
      </c>
      <c r="L151" s="110">
        <v>55</v>
      </c>
      <c r="M151" s="110">
        <v>65</v>
      </c>
      <c r="N151" s="110">
        <v>200</v>
      </c>
      <c r="O151" s="57">
        <f aca="true" t="shared" si="33" ref="O151:O157">SUM(C151:N151)</f>
        <v>400</v>
      </c>
    </row>
    <row r="152" spans="1:15" s="7" customFormat="1" ht="11.25">
      <c r="A152" s="338"/>
      <c r="B152" s="234" t="s">
        <v>233</v>
      </c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  <c r="N152" s="110">
        <v>0</v>
      </c>
      <c r="O152" s="57">
        <f t="shared" si="33"/>
        <v>0</v>
      </c>
    </row>
    <row r="153" spans="1:15" s="7" customFormat="1" ht="11.25">
      <c r="A153" s="338"/>
      <c r="B153" s="234" t="s">
        <v>234</v>
      </c>
      <c r="C153" s="56">
        <v>0</v>
      </c>
      <c r="D153" s="56">
        <v>0</v>
      </c>
      <c r="E153" s="56">
        <v>0</v>
      </c>
      <c r="F153" s="56">
        <v>0</v>
      </c>
      <c r="G153" s="56">
        <v>0</v>
      </c>
      <c r="H153" s="56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  <c r="N153" s="110">
        <v>0</v>
      </c>
      <c r="O153" s="57">
        <f t="shared" si="33"/>
        <v>0</v>
      </c>
    </row>
    <row r="154" spans="1:15" s="7" customFormat="1" ht="11.25">
      <c r="A154" s="338"/>
      <c r="B154" s="234" t="s">
        <v>232</v>
      </c>
      <c r="C154" s="56">
        <v>0</v>
      </c>
      <c r="D154" s="56">
        <v>0</v>
      </c>
      <c r="E154" s="56">
        <v>73</v>
      </c>
      <c r="F154" s="56">
        <v>0</v>
      </c>
      <c r="G154" s="56">
        <v>0</v>
      </c>
      <c r="H154" s="56">
        <v>247</v>
      </c>
      <c r="I154" s="110">
        <v>0</v>
      </c>
      <c r="J154" s="110">
        <v>0</v>
      </c>
      <c r="K154" s="110">
        <v>0</v>
      </c>
      <c r="L154" s="110">
        <v>0</v>
      </c>
      <c r="M154" s="110">
        <v>0</v>
      </c>
      <c r="N154" s="110">
        <v>0</v>
      </c>
      <c r="O154" s="57">
        <f t="shared" si="33"/>
        <v>320</v>
      </c>
    </row>
    <row r="155" spans="1:15" s="7" customFormat="1" ht="11.25">
      <c r="A155" s="338"/>
      <c r="B155" s="234" t="s">
        <v>231</v>
      </c>
      <c r="C155" s="56">
        <v>0</v>
      </c>
      <c r="D155" s="56">
        <v>0</v>
      </c>
      <c r="E155" s="56">
        <v>0</v>
      </c>
      <c r="F155" s="56">
        <v>0</v>
      </c>
      <c r="G155" s="56">
        <v>0</v>
      </c>
      <c r="H155" s="56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  <c r="N155" s="110">
        <v>0</v>
      </c>
      <c r="O155" s="57">
        <f t="shared" si="33"/>
        <v>0</v>
      </c>
    </row>
    <row r="156" spans="1:15" s="7" customFormat="1" ht="11.25">
      <c r="A156" s="338"/>
      <c r="B156" s="234" t="s">
        <v>284</v>
      </c>
      <c r="C156" s="56">
        <v>0</v>
      </c>
      <c r="D156" s="56">
        <v>0</v>
      </c>
      <c r="E156" s="56">
        <v>3</v>
      </c>
      <c r="F156" s="56">
        <v>0</v>
      </c>
      <c r="G156" s="56">
        <v>0</v>
      </c>
      <c r="H156" s="56">
        <v>0</v>
      </c>
      <c r="I156" s="110">
        <v>0</v>
      </c>
      <c r="J156" s="110">
        <v>0</v>
      </c>
      <c r="K156" s="110">
        <v>0</v>
      </c>
      <c r="L156" s="110">
        <v>0</v>
      </c>
      <c r="M156" s="110">
        <v>0</v>
      </c>
      <c r="N156" s="110">
        <v>0</v>
      </c>
      <c r="O156" s="57">
        <f t="shared" si="33"/>
        <v>3</v>
      </c>
    </row>
    <row r="157" spans="1:15" s="7" customFormat="1" ht="12" thickBot="1">
      <c r="A157" s="338"/>
      <c r="B157" s="235" t="s">
        <v>93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111">
        <v>0</v>
      </c>
      <c r="J157" s="111">
        <v>0</v>
      </c>
      <c r="K157" s="111">
        <v>0</v>
      </c>
      <c r="L157" s="111">
        <v>0</v>
      </c>
      <c r="M157" s="111">
        <v>0</v>
      </c>
      <c r="N157" s="111">
        <v>0</v>
      </c>
      <c r="O157" s="59">
        <f t="shared" si="33"/>
        <v>0</v>
      </c>
    </row>
    <row r="158" spans="1:15" s="7" customFormat="1" ht="11.25" thickBot="1">
      <c r="A158" s="338"/>
      <c r="B158" s="50" t="s">
        <v>0</v>
      </c>
      <c r="C158" s="60">
        <f aca="true" t="shared" si="34" ref="C158:O158">SUM(C151:C157)</f>
        <v>0</v>
      </c>
      <c r="D158" s="60">
        <f t="shared" si="34"/>
        <v>15</v>
      </c>
      <c r="E158" s="60">
        <f t="shared" si="34"/>
        <v>83</v>
      </c>
      <c r="F158" s="60">
        <f t="shared" si="34"/>
        <v>11</v>
      </c>
      <c r="G158" s="60">
        <f t="shared" si="34"/>
        <v>29</v>
      </c>
      <c r="H158" s="60">
        <f t="shared" si="34"/>
        <v>247</v>
      </c>
      <c r="I158" s="60">
        <f t="shared" si="34"/>
        <v>4</v>
      </c>
      <c r="J158" s="60">
        <f t="shared" si="34"/>
        <v>3</v>
      </c>
      <c r="K158" s="60">
        <f t="shared" si="34"/>
        <v>11</v>
      </c>
      <c r="L158" s="60">
        <f t="shared" si="34"/>
        <v>55</v>
      </c>
      <c r="M158" s="60">
        <f t="shared" si="34"/>
        <v>65</v>
      </c>
      <c r="N158" s="60">
        <f t="shared" si="34"/>
        <v>200</v>
      </c>
      <c r="O158" s="60">
        <f t="shared" si="34"/>
        <v>723</v>
      </c>
    </row>
    <row r="159" spans="1:15" s="7" customFormat="1" ht="14.25" thickBot="1">
      <c r="A159" s="338"/>
      <c r="B159" s="333" t="s">
        <v>222</v>
      </c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</row>
    <row r="160" spans="1:15" s="7" customFormat="1" ht="11.25">
      <c r="A160" s="338"/>
      <c r="B160" s="234" t="s">
        <v>226</v>
      </c>
      <c r="C160" s="56">
        <v>5963</v>
      </c>
      <c r="D160" s="56">
        <v>5023</v>
      </c>
      <c r="E160" s="56">
        <v>5262</v>
      </c>
      <c r="F160" s="56">
        <v>3180</v>
      </c>
      <c r="G160" s="56">
        <v>5004</v>
      </c>
      <c r="H160" s="56">
        <v>3014</v>
      </c>
      <c r="I160" s="110">
        <v>3533</v>
      </c>
      <c r="J160" s="110">
        <v>4469</v>
      </c>
      <c r="K160" s="110">
        <v>4074</v>
      </c>
      <c r="L160" s="110">
        <v>4859</v>
      </c>
      <c r="M160" s="110">
        <v>4770</v>
      </c>
      <c r="N160" s="110">
        <v>5011</v>
      </c>
      <c r="O160" s="57">
        <f aca="true" t="shared" si="35" ref="O160:O166">SUM(C160:N160)</f>
        <v>54162</v>
      </c>
    </row>
    <row r="161" spans="1:15" s="7" customFormat="1" ht="11.25">
      <c r="A161" s="338"/>
      <c r="B161" s="234" t="s">
        <v>233</v>
      </c>
      <c r="C161" s="56">
        <v>367</v>
      </c>
      <c r="D161" s="56">
        <v>432</v>
      </c>
      <c r="E161" s="56">
        <v>541</v>
      </c>
      <c r="F161" s="56">
        <v>540</v>
      </c>
      <c r="G161" s="56">
        <v>532</v>
      </c>
      <c r="H161" s="56">
        <v>343</v>
      </c>
      <c r="I161" s="110">
        <v>705</v>
      </c>
      <c r="J161" s="110">
        <v>389</v>
      </c>
      <c r="K161" s="110">
        <v>282</v>
      </c>
      <c r="L161" s="110">
        <v>853</v>
      </c>
      <c r="M161" s="110">
        <v>502</v>
      </c>
      <c r="N161" s="110">
        <v>413</v>
      </c>
      <c r="O161" s="57">
        <f t="shared" si="35"/>
        <v>5899</v>
      </c>
    </row>
    <row r="162" spans="1:15" s="7" customFormat="1" ht="11.25">
      <c r="A162" s="338"/>
      <c r="B162" s="234" t="s">
        <v>234</v>
      </c>
      <c r="C162" s="56">
        <v>11</v>
      </c>
      <c r="D162" s="56">
        <v>15</v>
      </c>
      <c r="E162" s="56">
        <v>82</v>
      </c>
      <c r="F162" s="56">
        <v>2</v>
      </c>
      <c r="G162" s="56">
        <v>56</v>
      </c>
      <c r="H162" s="56">
        <v>59</v>
      </c>
      <c r="I162" s="110">
        <v>11</v>
      </c>
      <c r="J162" s="110">
        <v>14</v>
      </c>
      <c r="K162" s="110">
        <v>158</v>
      </c>
      <c r="L162" s="110">
        <v>422</v>
      </c>
      <c r="M162" s="110">
        <v>6</v>
      </c>
      <c r="N162" s="110">
        <v>170</v>
      </c>
      <c r="O162" s="57">
        <f t="shared" si="35"/>
        <v>1006</v>
      </c>
    </row>
    <row r="163" spans="1:15" s="7" customFormat="1" ht="11.25">
      <c r="A163" s="338"/>
      <c r="B163" s="234" t="s">
        <v>232</v>
      </c>
      <c r="C163" s="56">
        <v>488</v>
      </c>
      <c r="D163" s="56">
        <v>1152</v>
      </c>
      <c r="E163" s="56">
        <v>940</v>
      </c>
      <c r="F163" s="56">
        <v>251</v>
      </c>
      <c r="G163" s="56">
        <v>258</v>
      </c>
      <c r="H163" s="56">
        <v>274</v>
      </c>
      <c r="I163" s="110">
        <v>374</v>
      </c>
      <c r="J163" s="110">
        <v>351</v>
      </c>
      <c r="K163" s="110">
        <v>250</v>
      </c>
      <c r="L163" s="110">
        <v>184</v>
      </c>
      <c r="M163" s="110">
        <v>189</v>
      </c>
      <c r="N163" s="110">
        <v>7</v>
      </c>
      <c r="O163" s="57">
        <f t="shared" si="35"/>
        <v>4718</v>
      </c>
    </row>
    <row r="164" spans="1:15" s="7" customFormat="1" ht="11.25">
      <c r="A164" s="338"/>
      <c r="B164" s="234" t="s">
        <v>231</v>
      </c>
      <c r="C164" s="56">
        <v>445</v>
      </c>
      <c r="D164" s="56">
        <v>366</v>
      </c>
      <c r="E164" s="56">
        <v>761</v>
      </c>
      <c r="F164" s="56">
        <v>810</v>
      </c>
      <c r="G164" s="56">
        <v>851</v>
      </c>
      <c r="H164" s="56">
        <v>445</v>
      </c>
      <c r="I164" s="110">
        <v>266</v>
      </c>
      <c r="J164" s="110">
        <v>601</v>
      </c>
      <c r="K164" s="110">
        <v>273</v>
      </c>
      <c r="L164" s="110">
        <v>96</v>
      </c>
      <c r="M164" s="110">
        <v>475</v>
      </c>
      <c r="N164" s="110">
        <v>232</v>
      </c>
      <c r="O164" s="57">
        <f t="shared" si="35"/>
        <v>5621</v>
      </c>
    </row>
    <row r="165" spans="1:15" s="7" customFormat="1" ht="11.25">
      <c r="A165" s="338"/>
      <c r="B165" s="234" t="s">
        <v>284</v>
      </c>
      <c r="C165" s="56">
        <v>2532</v>
      </c>
      <c r="D165" s="56">
        <v>855</v>
      </c>
      <c r="E165" s="56">
        <v>2321</v>
      </c>
      <c r="F165" s="56">
        <v>1495</v>
      </c>
      <c r="G165" s="56">
        <v>1214</v>
      </c>
      <c r="H165" s="56">
        <v>1928</v>
      </c>
      <c r="I165" s="110">
        <v>2572</v>
      </c>
      <c r="J165" s="110">
        <v>3519</v>
      </c>
      <c r="K165" s="110">
        <v>1147</v>
      </c>
      <c r="L165" s="110">
        <v>1906</v>
      </c>
      <c r="M165" s="110">
        <v>2722</v>
      </c>
      <c r="N165" s="110">
        <v>1537</v>
      </c>
      <c r="O165" s="57">
        <f t="shared" si="35"/>
        <v>23748</v>
      </c>
    </row>
    <row r="166" spans="1:15" s="7" customFormat="1" ht="12" thickBot="1">
      <c r="A166" s="338"/>
      <c r="B166" s="235" t="s">
        <v>93</v>
      </c>
      <c r="C166" s="58">
        <v>16</v>
      </c>
      <c r="D166" s="58">
        <v>0</v>
      </c>
      <c r="E166" s="58">
        <v>0</v>
      </c>
      <c r="F166" s="58">
        <v>0</v>
      </c>
      <c r="G166" s="58">
        <v>34</v>
      </c>
      <c r="H166" s="58">
        <v>5</v>
      </c>
      <c r="I166" s="111">
        <v>10</v>
      </c>
      <c r="J166" s="111">
        <v>23</v>
      </c>
      <c r="K166" s="111">
        <v>11</v>
      </c>
      <c r="L166" s="111">
        <v>112</v>
      </c>
      <c r="M166" s="111">
        <v>4</v>
      </c>
      <c r="N166" s="111">
        <v>5</v>
      </c>
      <c r="O166" s="59">
        <f t="shared" si="35"/>
        <v>220</v>
      </c>
    </row>
    <row r="167" spans="1:15" s="7" customFormat="1" ht="11.25" thickBot="1">
      <c r="A167" s="339"/>
      <c r="B167" s="50" t="s">
        <v>0</v>
      </c>
      <c r="C167" s="60">
        <f>SUM(C160:C166)</f>
        <v>9822</v>
      </c>
      <c r="D167" s="60">
        <f aca="true" t="shared" si="36" ref="D167:O167">SUM(D160:D166)</f>
        <v>7843</v>
      </c>
      <c r="E167" s="60">
        <f t="shared" si="36"/>
        <v>9907</v>
      </c>
      <c r="F167" s="60">
        <f t="shared" si="36"/>
        <v>6278</v>
      </c>
      <c r="G167" s="60">
        <f t="shared" si="36"/>
        <v>7949</v>
      </c>
      <c r="H167" s="60">
        <f t="shared" si="36"/>
        <v>6068</v>
      </c>
      <c r="I167" s="60">
        <f t="shared" si="36"/>
        <v>7471</v>
      </c>
      <c r="J167" s="60">
        <f t="shared" si="36"/>
        <v>9366</v>
      </c>
      <c r="K167" s="60">
        <f t="shared" si="36"/>
        <v>6195</v>
      </c>
      <c r="L167" s="60">
        <f t="shared" si="36"/>
        <v>8432</v>
      </c>
      <c r="M167" s="60">
        <f t="shared" si="36"/>
        <v>8668</v>
      </c>
      <c r="N167" s="60">
        <f t="shared" si="36"/>
        <v>7375</v>
      </c>
      <c r="O167" s="60">
        <f t="shared" si="36"/>
        <v>95374</v>
      </c>
    </row>
    <row r="168" spans="1:15" ht="12.75">
      <c r="A168" s="2" t="s">
        <v>4</v>
      </c>
      <c r="B168" s="233"/>
      <c r="C168" s="17"/>
      <c r="D168" s="9"/>
      <c r="E168" s="2" t="s">
        <v>187</v>
      </c>
      <c r="F168" s="2"/>
      <c r="G168" s="2"/>
      <c r="H168" s="2"/>
      <c r="I168" s="90"/>
      <c r="J168" s="2"/>
      <c r="K168" s="2"/>
      <c r="L168" s="2"/>
      <c r="O168" s="12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spans="1:3" ht="12.75">
      <c r="A179" s="10"/>
      <c r="C179" s="55"/>
    </row>
    <row r="180" ht="12.75">
      <c r="C180" s="55"/>
    </row>
    <row r="181" ht="12.75">
      <c r="C181" s="55"/>
    </row>
    <row r="182" ht="12.75">
      <c r="C182" s="55"/>
    </row>
  </sheetData>
  <sheetProtection/>
  <mergeCells count="20">
    <mergeCell ref="C3:O3"/>
    <mergeCell ref="A5:A167"/>
    <mergeCell ref="B6:O6"/>
    <mergeCell ref="B15:O15"/>
    <mergeCell ref="B24:O24"/>
    <mergeCell ref="B33:O33"/>
    <mergeCell ref="B42:O42"/>
    <mergeCell ref="B51:O51"/>
    <mergeCell ref="B60:O60"/>
    <mergeCell ref="B69:O69"/>
    <mergeCell ref="B132:O132"/>
    <mergeCell ref="B141:O141"/>
    <mergeCell ref="B150:O150"/>
    <mergeCell ref="B159:O159"/>
    <mergeCell ref="B78:O78"/>
    <mergeCell ref="B87:O87"/>
    <mergeCell ref="B96:O96"/>
    <mergeCell ref="B105:O105"/>
    <mergeCell ref="B114:O114"/>
    <mergeCell ref="B123:O1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7109375" style="32" customWidth="1"/>
    <col min="2" max="4" width="12.421875" style="84" customWidth="1"/>
    <col min="5" max="5" width="17.00390625" style="84" customWidth="1"/>
    <col min="6" max="7" width="12.421875" style="84" customWidth="1"/>
    <col min="8" max="8" width="18.8515625" style="107" customWidth="1"/>
    <col min="9" max="16384" width="9.140625" style="85" customWidth="1"/>
  </cols>
  <sheetData>
    <row r="1" spans="1:8" s="8" customFormat="1" ht="19.5" customHeight="1">
      <c r="A1" s="3" t="s">
        <v>380</v>
      </c>
      <c r="B1" s="81"/>
      <c r="C1" s="81"/>
      <c r="D1" s="90"/>
      <c r="E1" s="90"/>
      <c r="F1" s="90"/>
      <c r="G1" s="90"/>
      <c r="H1" s="81"/>
    </row>
    <row r="2" spans="1:8" s="8" customFormat="1" ht="6.75" customHeight="1" thickBot="1">
      <c r="A2" s="9"/>
      <c r="B2" s="81"/>
      <c r="C2" s="81"/>
      <c r="D2" s="90"/>
      <c r="E2" s="90"/>
      <c r="F2" s="90"/>
      <c r="G2" s="90"/>
      <c r="H2" s="81"/>
    </row>
    <row r="3" spans="1:8" s="8" customFormat="1" ht="13.5" thickBot="1">
      <c r="A3" s="305">
        <v>2011</v>
      </c>
      <c r="B3" s="305"/>
      <c r="C3" s="305"/>
      <c r="D3" s="305"/>
      <c r="E3" s="305"/>
      <c r="F3" s="305"/>
      <c r="G3" s="305"/>
      <c r="H3" s="305"/>
    </row>
    <row r="4" spans="1:8" s="8" customFormat="1" ht="13.5" thickBot="1">
      <c r="A4" s="332" t="s">
        <v>111</v>
      </c>
      <c r="B4" s="332"/>
      <c r="C4" s="332"/>
      <c r="D4" s="332"/>
      <c r="E4" s="332"/>
      <c r="F4" s="332"/>
      <c r="G4" s="332"/>
      <c r="H4" s="332"/>
    </row>
    <row r="5" spans="1:8" ht="23.25" thickBot="1">
      <c r="A5" s="89" t="s">
        <v>285</v>
      </c>
      <c r="B5" s="86" t="s">
        <v>226</v>
      </c>
      <c r="C5" s="91" t="s">
        <v>233</v>
      </c>
      <c r="D5" s="86" t="s">
        <v>234</v>
      </c>
      <c r="E5" s="91" t="s">
        <v>244</v>
      </c>
      <c r="F5" s="92" t="s">
        <v>231</v>
      </c>
      <c r="G5" s="86" t="s">
        <v>230</v>
      </c>
      <c r="H5" s="93" t="s">
        <v>267</v>
      </c>
    </row>
    <row r="6" spans="1:8" ht="12.75">
      <c r="A6" s="104" t="s">
        <v>94</v>
      </c>
      <c r="B6" s="94">
        <v>8</v>
      </c>
      <c r="C6" s="94">
        <v>23</v>
      </c>
      <c r="D6" s="94">
        <v>1</v>
      </c>
      <c r="E6" s="94">
        <v>16</v>
      </c>
      <c r="F6" s="94">
        <v>16</v>
      </c>
      <c r="G6" s="94">
        <v>27</v>
      </c>
      <c r="H6" s="95">
        <f>SUM(B6:G6)</f>
        <v>91</v>
      </c>
    </row>
    <row r="7" spans="1:8" ht="12.75">
      <c r="A7" s="105" t="s">
        <v>95</v>
      </c>
      <c r="B7" s="96">
        <v>3</v>
      </c>
      <c r="C7" s="96">
        <v>9</v>
      </c>
      <c r="D7" s="96">
        <v>1</v>
      </c>
      <c r="E7" s="96">
        <v>3</v>
      </c>
      <c r="F7" s="96">
        <v>1</v>
      </c>
      <c r="G7" s="96">
        <v>7</v>
      </c>
      <c r="H7" s="98">
        <f>SUM(B7:G7)</f>
        <v>24</v>
      </c>
    </row>
    <row r="8" spans="1:8" ht="12.75">
      <c r="A8" s="105" t="s">
        <v>96</v>
      </c>
      <c r="B8" s="96">
        <v>2</v>
      </c>
      <c r="C8" s="96">
        <v>0</v>
      </c>
      <c r="D8" s="96">
        <v>0</v>
      </c>
      <c r="E8" s="96">
        <v>0</v>
      </c>
      <c r="F8" s="96">
        <v>0</v>
      </c>
      <c r="G8" s="96">
        <v>1</v>
      </c>
      <c r="H8" s="98">
        <f>SUM(B8:G8)</f>
        <v>3</v>
      </c>
    </row>
    <row r="9" spans="1:8" ht="12.75">
      <c r="A9" s="105" t="s">
        <v>97</v>
      </c>
      <c r="B9" s="96">
        <v>2</v>
      </c>
      <c r="C9" s="96">
        <v>1</v>
      </c>
      <c r="D9" s="96">
        <v>0</v>
      </c>
      <c r="E9" s="96">
        <v>0</v>
      </c>
      <c r="F9" s="96">
        <v>0</v>
      </c>
      <c r="G9" s="96">
        <v>0</v>
      </c>
      <c r="H9" s="98">
        <f>SUM(B9:G9)</f>
        <v>3</v>
      </c>
    </row>
    <row r="10" spans="1:8" ht="13.5" thickBot="1">
      <c r="A10" s="105" t="s">
        <v>98</v>
      </c>
      <c r="B10" s="96">
        <v>3</v>
      </c>
      <c r="C10" s="96">
        <v>0</v>
      </c>
      <c r="D10" s="96">
        <v>0</v>
      </c>
      <c r="E10" s="96">
        <v>1</v>
      </c>
      <c r="F10" s="96">
        <v>0</v>
      </c>
      <c r="G10" s="96">
        <v>0</v>
      </c>
      <c r="H10" s="98">
        <f>SUM(B10:G10)</f>
        <v>4</v>
      </c>
    </row>
    <row r="11" spans="1:8" ht="13.5" thickBot="1">
      <c r="A11" s="41" t="s">
        <v>267</v>
      </c>
      <c r="B11" s="103">
        <f aca="true" t="shared" si="0" ref="B11:H11">SUM(B6:B10)</f>
        <v>18</v>
      </c>
      <c r="C11" s="103">
        <f t="shared" si="0"/>
        <v>33</v>
      </c>
      <c r="D11" s="103">
        <f t="shared" si="0"/>
        <v>2</v>
      </c>
      <c r="E11" s="103">
        <f t="shared" si="0"/>
        <v>20</v>
      </c>
      <c r="F11" s="103">
        <f t="shared" si="0"/>
        <v>17</v>
      </c>
      <c r="G11" s="103">
        <f t="shared" si="0"/>
        <v>35</v>
      </c>
      <c r="H11" s="103">
        <f t="shared" si="0"/>
        <v>125</v>
      </c>
    </row>
    <row r="12" spans="1:8" s="8" customFormat="1" ht="13.5" thickBot="1">
      <c r="A12" s="332" t="s">
        <v>112</v>
      </c>
      <c r="B12" s="332"/>
      <c r="C12" s="332"/>
      <c r="D12" s="332"/>
      <c r="E12" s="332"/>
      <c r="F12" s="332"/>
      <c r="G12" s="332"/>
      <c r="H12" s="332"/>
    </row>
    <row r="13" spans="1:8" ht="23.25" thickBot="1">
      <c r="A13" s="89" t="s">
        <v>285</v>
      </c>
      <c r="B13" s="86" t="s">
        <v>226</v>
      </c>
      <c r="C13" s="91" t="s">
        <v>233</v>
      </c>
      <c r="D13" s="86" t="s">
        <v>234</v>
      </c>
      <c r="E13" s="91" t="s">
        <v>244</v>
      </c>
      <c r="F13" s="92" t="s">
        <v>231</v>
      </c>
      <c r="G13" s="86" t="s">
        <v>230</v>
      </c>
      <c r="H13" s="93" t="s">
        <v>268</v>
      </c>
    </row>
    <row r="14" spans="1:8" ht="12.75">
      <c r="A14" s="104" t="s">
        <v>94</v>
      </c>
      <c r="B14" s="94">
        <v>7</v>
      </c>
      <c r="C14" s="94">
        <v>18</v>
      </c>
      <c r="D14" s="94">
        <v>1</v>
      </c>
      <c r="E14" s="94">
        <v>15</v>
      </c>
      <c r="F14" s="94">
        <v>13</v>
      </c>
      <c r="G14" s="94">
        <v>27</v>
      </c>
      <c r="H14" s="95">
        <f>SUM(B14:G14)</f>
        <v>81</v>
      </c>
    </row>
    <row r="15" spans="1:8" ht="12.75">
      <c r="A15" s="105" t="s">
        <v>95</v>
      </c>
      <c r="B15" s="96">
        <v>6</v>
      </c>
      <c r="C15" s="96">
        <v>10</v>
      </c>
      <c r="D15" s="96">
        <v>1</v>
      </c>
      <c r="E15" s="96">
        <v>5</v>
      </c>
      <c r="F15" s="96">
        <v>1</v>
      </c>
      <c r="G15" s="96">
        <v>8</v>
      </c>
      <c r="H15" s="98">
        <f>SUM(B15:G15)</f>
        <v>31</v>
      </c>
    </row>
    <row r="16" spans="1:8" ht="12.75">
      <c r="A16" s="105" t="s">
        <v>96</v>
      </c>
      <c r="B16" s="96">
        <v>1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8">
        <f>SUM(B16:G16)</f>
        <v>1</v>
      </c>
    </row>
    <row r="17" spans="1:8" ht="12.75">
      <c r="A17" s="105" t="s">
        <v>97</v>
      </c>
      <c r="B17" s="96">
        <v>1</v>
      </c>
      <c r="C17" s="96">
        <v>2</v>
      </c>
      <c r="D17" s="96">
        <v>0</v>
      </c>
      <c r="E17" s="96">
        <v>0</v>
      </c>
      <c r="F17" s="96">
        <v>0</v>
      </c>
      <c r="G17" s="96">
        <v>1</v>
      </c>
      <c r="H17" s="98">
        <f>SUM(B17:G17)</f>
        <v>4</v>
      </c>
    </row>
    <row r="18" spans="1:8" ht="13.5" thickBot="1">
      <c r="A18" s="105" t="s">
        <v>98</v>
      </c>
      <c r="B18" s="96">
        <v>3</v>
      </c>
      <c r="C18" s="96">
        <v>0</v>
      </c>
      <c r="D18" s="96">
        <v>0</v>
      </c>
      <c r="E18" s="96">
        <v>2</v>
      </c>
      <c r="F18" s="96">
        <v>0</v>
      </c>
      <c r="G18" s="96">
        <v>0</v>
      </c>
      <c r="H18" s="98">
        <f>SUM(B18:G18)</f>
        <v>5</v>
      </c>
    </row>
    <row r="19" spans="1:8" ht="13.5" thickBot="1">
      <c r="A19" s="41" t="s">
        <v>268</v>
      </c>
      <c r="B19" s="103">
        <f aca="true" t="shared" si="1" ref="B19:H19">SUM(B14:B18)</f>
        <v>18</v>
      </c>
      <c r="C19" s="103">
        <f t="shared" si="1"/>
        <v>30</v>
      </c>
      <c r="D19" s="103">
        <f t="shared" si="1"/>
        <v>2</v>
      </c>
      <c r="E19" s="103">
        <f t="shared" si="1"/>
        <v>22</v>
      </c>
      <c r="F19" s="103">
        <f t="shared" si="1"/>
        <v>14</v>
      </c>
      <c r="G19" s="103">
        <f t="shared" si="1"/>
        <v>36</v>
      </c>
      <c r="H19" s="103">
        <f t="shared" si="1"/>
        <v>122</v>
      </c>
    </row>
    <row r="20" spans="1:8" s="8" customFormat="1" ht="13.5" thickBot="1">
      <c r="A20" s="332" t="s">
        <v>113</v>
      </c>
      <c r="B20" s="332"/>
      <c r="C20" s="332"/>
      <c r="D20" s="332"/>
      <c r="E20" s="332"/>
      <c r="F20" s="332"/>
      <c r="G20" s="332"/>
      <c r="H20" s="332"/>
    </row>
    <row r="21" spans="1:8" ht="23.25" thickBot="1">
      <c r="A21" s="89" t="s">
        <v>285</v>
      </c>
      <c r="B21" s="86" t="s">
        <v>226</v>
      </c>
      <c r="C21" s="91" t="s">
        <v>233</v>
      </c>
      <c r="D21" s="86" t="s">
        <v>234</v>
      </c>
      <c r="E21" s="91" t="s">
        <v>244</v>
      </c>
      <c r="F21" s="92" t="s">
        <v>231</v>
      </c>
      <c r="G21" s="86" t="s">
        <v>230</v>
      </c>
      <c r="H21" s="93" t="s">
        <v>273</v>
      </c>
    </row>
    <row r="22" spans="1:8" ht="12.75">
      <c r="A22" s="104" t="s">
        <v>94</v>
      </c>
      <c r="B22" s="94">
        <v>4</v>
      </c>
      <c r="C22" s="94">
        <v>20</v>
      </c>
      <c r="D22" s="94">
        <v>1</v>
      </c>
      <c r="E22" s="94">
        <v>9</v>
      </c>
      <c r="F22" s="94">
        <v>15</v>
      </c>
      <c r="G22" s="94">
        <v>27</v>
      </c>
      <c r="H22" s="95">
        <f>SUM(B22:G22)</f>
        <v>76</v>
      </c>
    </row>
    <row r="23" spans="1:8" ht="12.75">
      <c r="A23" s="105" t="s">
        <v>95</v>
      </c>
      <c r="B23" s="96">
        <v>7</v>
      </c>
      <c r="C23" s="96">
        <v>7</v>
      </c>
      <c r="D23" s="96">
        <v>1</v>
      </c>
      <c r="E23" s="96">
        <v>7</v>
      </c>
      <c r="F23" s="96">
        <v>1</v>
      </c>
      <c r="G23" s="96">
        <v>9</v>
      </c>
      <c r="H23" s="98">
        <f>SUM(B23:G23)</f>
        <v>32</v>
      </c>
    </row>
    <row r="24" spans="1:8" ht="12.75">
      <c r="A24" s="105" t="s">
        <v>96</v>
      </c>
      <c r="B24" s="96">
        <v>2</v>
      </c>
      <c r="C24" s="96">
        <v>2</v>
      </c>
      <c r="D24" s="96">
        <v>0</v>
      </c>
      <c r="E24" s="96">
        <v>0</v>
      </c>
      <c r="F24" s="96">
        <v>1</v>
      </c>
      <c r="G24" s="96">
        <v>0</v>
      </c>
      <c r="H24" s="98">
        <f>SUM(B24:G24)</f>
        <v>5</v>
      </c>
    </row>
    <row r="25" spans="1:8" ht="12.75">
      <c r="A25" s="105" t="s">
        <v>97</v>
      </c>
      <c r="B25" s="96">
        <v>0</v>
      </c>
      <c r="C25" s="96">
        <v>2</v>
      </c>
      <c r="D25" s="96">
        <v>0</v>
      </c>
      <c r="E25" s="96">
        <v>0</v>
      </c>
      <c r="F25" s="96">
        <v>0</v>
      </c>
      <c r="G25" s="96">
        <v>0</v>
      </c>
      <c r="H25" s="98">
        <f>SUM(B25:G25)</f>
        <v>2</v>
      </c>
    </row>
    <row r="26" spans="1:8" ht="13.5" thickBot="1">
      <c r="A26" s="105" t="s">
        <v>98</v>
      </c>
      <c r="B26" s="96">
        <v>4</v>
      </c>
      <c r="C26" s="96">
        <v>0</v>
      </c>
      <c r="D26" s="96">
        <v>0</v>
      </c>
      <c r="E26" s="96">
        <v>1</v>
      </c>
      <c r="F26" s="96">
        <v>0</v>
      </c>
      <c r="G26" s="96">
        <v>1</v>
      </c>
      <c r="H26" s="98">
        <f>SUM(B26:G26)</f>
        <v>6</v>
      </c>
    </row>
    <row r="27" spans="1:8" ht="13.5" thickBot="1">
      <c r="A27" s="41" t="s">
        <v>273</v>
      </c>
      <c r="B27" s="103">
        <f aca="true" t="shared" si="2" ref="B27:H27">SUM(B22:B26)</f>
        <v>17</v>
      </c>
      <c r="C27" s="103">
        <f t="shared" si="2"/>
        <v>31</v>
      </c>
      <c r="D27" s="103">
        <f t="shared" si="2"/>
        <v>2</v>
      </c>
      <c r="E27" s="103">
        <f t="shared" si="2"/>
        <v>17</v>
      </c>
      <c r="F27" s="103">
        <f t="shared" si="2"/>
        <v>17</v>
      </c>
      <c r="G27" s="103">
        <f t="shared" si="2"/>
        <v>37</v>
      </c>
      <c r="H27" s="103">
        <f t="shared" si="2"/>
        <v>121</v>
      </c>
    </row>
    <row r="28" spans="1:8" ht="13.5" thickBot="1">
      <c r="A28" s="332" t="s">
        <v>114</v>
      </c>
      <c r="B28" s="332"/>
      <c r="C28" s="332"/>
      <c r="D28" s="332"/>
      <c r="E28" s="332"/>
      <c r="F28" s="332"/>
      <c r="G28" s="332"/>
      <c r="H28" s="332"/>
    </row>
    <row r="29" spans="1:8" ht="23.25" thickBot="1">
      <c r="A29" s="89" t="s">
        <v>285</v>
      </c>
      <c r="B29" s="86" t="s">
        <v>226</v>
      </c>
      <c r="C29" s="91" t="s">
        <v>233</v>
      </c>
      <c r="D29" s="86" t="s">
        <v>234</v>
      </c>
      <c r="E29" s="91" t="s">
        <v>244</v>
      </c>
      <c r="F29" s="92" t="s">
        <v>231</v>
      </c>
      <c r="G29" s="86" t="s">
        <v>230</v>
      </c>
      <c r="H29" s="93" t="s">
        <v>280</v>
      </c>
    </row>
    <row r="30" spans="1:8" ht="12.75">
      <c r="A30" s="104" t="s">
        <v>94</v>
      </c>
      <c r="B30" s="94">
        <v>6</v>
      </c>
      <c r="C30" s="94">
        <v>21</v>
      </c>
      <c r="D30" s="94">
        <v>2</v>
      </c>
      <c r="E30" s="94">
        <v>9</v>
      </c>
      <c r="F30" s="94">
        <v>12</v>
      </c>
      <c r="G30" s="94">
        <v>28</v>
      </c>
      <c r="H30" s="95">
        <f>SUM(B30:G30)</f>
        <v>78</v>
      </c>
    </row>
    <row r="31" spans="1:8" ht="12.75">
      <c r="A31" s="105" t="s">
        <v>95</v>
      </c>
      <c r="B31" s="96">
        <v>6</v>
      </c>
      <c r="C31" s="96">
        <v>10</v>
      </c>
      <c r="D31" s="96">
        <v>0</v>
      </c>
      <c r="E31" s="96">
        <v>8</v>
      </c>
      <c r="F31" s="96">
        <v>2</v>
      </c>
      <c r="G31" s="96">
        <v>7</v>
      </c>
      <c r="H31" s="98">
        <f>SUM(B31:G31)</f>
        <v>33</v>
      </c>
    </row>
    <row r="32" spans="1:8" ht="12.75">
      <c r="A32" s="105" t="s">
        <v>96</v>
      </c>
      <c r="B32" s="96">
        <v>2</v>
      </c>
      <c r="C32" s="96">
        <v>1</v>
      </c>
      <c r="D32" s="96">
        <v>0</v>
      </c>
      <c r="E32" s="96">
        <v>0</v>
      </c>
      <c r="F32" s="96">
        <v>0</v>
      </c>
      <c r="G32" s="96">
        <v>1</v>
      </c>
      <c r="H32" s="98">
        <f>SUM(B32:G32)</f>
        <v>4</v>
      </c>
    </row>
    <row r="33" spans="1:8" ht="12.75">
      <c r="A33" s="105" t="s">
        <v>97</v>
      </c>
      <c r="B33" s="96">
        <v>1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98">
        <f>SUM(B33:G33)</f>
        <v>1</v>
      </c>
    </row>
    <row r="34" spans="1:8" ht="13.5" thickBot="1">
      <c r="A34" s="105" t="s">
        <v>98</v>
      </c>
      <c r="B34" s="96">
        <v>3</v>
      </c>
      <c r="C34" s="96">
        <v>1</v>
      </c>
      <c r="D34" s="96">
        <v>0</v>
      </c>
      <c r="E34" s="96">
        <v>2</v>
      </c>
      <c r="F34" s="96">
        <v>0</v>
      </c>
      <c r="G34" s="96">
        <v>1</v>
      </c>
      <c r="H34" s="98">
        <f>SUM(B34:G34)</f>
        <v>7</v>
      </c>
    </row>
    <row r="35" spans="1:8" ht="13.5" thickBot="1">
      <c r="A35" s="41" t="s">
        <v>280</v>
      </c>
      <c r="B35" s="103">
        <f aca="true" t="shared" si="3" ref="B35:H35">SUM(B30:B34)</f>
        <v>18</v>
      </c>
      <c r="C35" s="103">
        <f t="shared" si="3"/>
        <v>33</v>
      </c>
      <c r="D35" s="103">
        <f t="shared" si="3"/>
        <v>2</v>
      </c>
      <c r="E35" s="103">
        <f t="shared" si="3"/>
        <v>19</v>
      </c>
      <c r="F35" s="103">
        <f t="shared" si="3"/>
        <v>14</v>
      </c>
      <c r="G35" s="103">
        <f t="shared" si="3"/>
        <v>37</v>
      </c>
      <c r="H35" s="103">
        <f t="shared" si="3"/>
        <v>123</v>
      </c>
    </row>
    <row r="36" spans="1:8" ht="13.5" thickBot="1">
      <c r="A36" s="332" t="s">
        <v>115</v>
      </c>
      <c r="B36" s="332"/>
      <c r="C36" s="332"/>
      <c r="D36" s="332"/>
      <c r="E36" s="332"/>
      <c r="F36" s="332"/>
      <c r="G36" s="332"/>
      <c r="H36" s="332"/>
    </row>
    <row r="37" spans="1:8" ht="23.25" thickBot="1">
      <c r="A37" s="89" t="s">
        <v>285</v>
      </c>
      <c r="B37" s="86" t="s">
        <v>226</v>
      </c>
      <c r="C37" s="91" t="s">
        <v>233</v>
      </c>
      <c r="D37" s="86" t="s">
        <v>234</v>
      </c>
      <c r="E37" s="91" t="s">
        <v>244</v>
      </c>
      <c r="F37" s="92" t="s">
        <v>231</v>
      </c>
      <c r="G37" s="86" t="s">
        <v>230</v>
      </c>
      <c r="H37" s="93" t="s">
        <v>281</v>
      </c>
    </row>
    <row r="38" spans="1:8" ht="12.75">
      <c r="A38" s="104" t="s">
        <v>94</v>
      </c>
      <c r="B38" s="94">
        <v>5</v>
      </c>
      <c r="C38" s="94">
        <v>21</v>
      </c>
      <c r="D38" s="94">
        <v>1</v>
      </c>
      <c r="E38" s="94">
        <v>15</v>
      </c>
      <c r="F38" s="94">
        <v>12</v>
      </c>
      <c r="G38" s="94">
        <v>21</v>
      </c>
      <c r="H38" s="95">
        <f>SUM(B38:G38)</f>
        <v>75</v>
      </c>
    </row>
    <row r="39" spans="1:8" ht="12.75">
      <c r="A39" s="105" t="s">
        <v>95</v>
      </c>
      <c r="B39" s="96">
        <v>7</v>
      </c>
      <c r="C39" s="96">
        <v>5</v>
      </c>
      <c r="D39" s="96">
        <v>1</v>
      </c>
      <c r="E39" s="96">
        <v>5</v>
      </c>
      <c r="F39" s="96">
        <v>1</v>
      </c>
      <c r="G39" s="96">
        <v>8</v>
      </c>
      <c r="H39" s="98">
        <f>SUM(B39:G39)</f>
        <v>27</v>
      </c>
    </row>
    <row r="40" spans="1:8" ht="12.75">
      <c r="A40" s="105" t="s">
        <v>96</v>
      </c>
      <c r="B40" s="96">
        <v>2</v>
      </c>
      <c r="C40" s="96">
        <v>4</v>
      </c>
      <c r="D40" s="96">
        <v>0</v>
      </c>
      <c r="E40" s="96">
        <v>0</v>
      </c>
      <c r="F40" s="96">
        <v>1</v>
      </c>
      <c r="G40" s="96">
        <v>0</v>
      </c>
      <c r="H40" s="98">
        <f>SUM(B40:G40)</f>
        <v>7</v>
      </c>
    </row>
    <row r="41" spans="1:8" ht="12.75">
      <c r="A41" s="105" t="s">
        <v>97</v>
      </c>
      <c r="B41" s="96">
        <v>1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8">
        <f>SUM(B41:G41)</f>
        <v>1</v>
      </c>
    </row>
    <row r="42" spans="1:8" ht="13.5" thickBot="1">
      <c r="A42" s="105" t="s">
        <v>98</v>
      </c>
      <c r="B42" s="96">
        <v>3</v>
      </c>
      <c r="C42" s="96">
        <v>2</v>
      </c>
      <c r="D42" s="96">
        <v>0</v>
      </c>
      <c r="E42" s="96">
        <v>1</v>
      </c>
      <c r="F42" s="96">
        <v>0</v>
      </c>
      <c r="G42" s="96">
        <v>1</v>
      </c>
      <c r="H42" s="98">
        <f>SUM(B42:G42)</f>
        <v>7</v>
      </c>
    </row>
    <row r="43" spans="1:8" ht="13.5" thickBot="1">
      <c r="A43" s="41" t="s">
        <v>281</v>
      </c>
      <c r="B43" s="103">
        <f aca="true" t="shared" si="4" ref="B43:H43">SUM(B38:B42)</f>
        <v>18</v>
      </c>
      <c r="C43" s="103">
        <f t="shared" si="4"/>
        <v>32</v>
      </c>
      <c r="D43" s="103">
        <f t="shared" si="4"/>
        <v>2</v>
      </c>
      <c r="E43" s="103">
        <f t="shared" si="4"/>
        <v>21</v>
      </c>
      <c r="F43" s="103">
        <f t="shared" si="4"/>
        <v>14</v>
      </c>
      <c r="G43" s="103">
        <f t="shared" si="4"/>
        <v>30</v>
      </c>
      <c r="H43" s="103">
        <f t="shared" si="4"/>
        <v>117</v>
      </c>
    </row>
    <row r="44" spans="1:8" ht="13.5" thickBot="1">
      <c r="A44" s="332" t="s">
        <v>116</v>
      </c>
      <c r="B44" s="332"/>
      <c r="C44" s="332"/>
      <c r="D44" s="332"/>
      <c r="E44" s="332"/>
      <c r="F44" s="332"/>
      <c r="G44" s="332"/>
      <c r="H44" s="332"/>
    </row>
    <row r="45" spans="1:8" ht="23.25" thickBot="1">
      <c r="A45" s="89" t="s">
        <v>285</v>
      </c>
      <c r="B45" s="86" t="s">
        <v>226</v>
      </c>
      <c r="C45" s="91" t="s">
        <v>233</v>
      </c>
      <c r="D45" s="86" t="s">
        <v>234</v>
      </c>
      <c r="E45" s="91" t="s">
        <v>244</v>
      </c>
      <c r="F45" s="92" t="s">
        <v>231</v>
      </c>
      <c r="G45" s="86" t="s">
        <v>230</v>
      </c>
      <c r="H45" s="93" t="s">
        <v>282</v>
      </c>
    </row>
    <row r="46" spans="1:8" ht="12.75">
      <c r="A46" s="104" t="s">
        <v>94</v>
      </c>
      <c r="B46" s="94">
        <v>7</v>
      </c>
      <c r="C46" s="94">
        <v>18</v>
      </c>
      <c r="D46" s="94">
        <v>1</v>
      </c>
      <c r="E46" s="94">
        <v>14</v>
      </c>
      <c r="F46" s="94">
        <v>12</v>
      </c>
      <c r="G46" s="94">
        <v>29</v>
      </c>
      <c r="H46" s="95">
        <f>SUM(B46:G46)</f>
        <v>81</v>
      </c>
    </row>
    <row r="47" spans="1:8" ht="12.75">
      <c r="A47" s="105" t="s">
        <v>95</v>
      </c>
      <c r="B47" s="96">
        <v>2</v>
      </c>
      <c r="C47" s="96">
        <v>7</v>
      </c>
      <c r="D47" s="96">
        <v>1</v>
      </c>
      <c r="E47" s="96">
        <v>5</v>
      </c>
      <c r="F47" s="96">
        <v>1</v>
      </c>
      <c r="G47" s="96">
        <v>7</v>
      </c>
      <c r="H47" s="98">
        <f>SUM(B47:G47)</f>
        <v>23</v>
      </c>
    </row>
    <row r="48" spans="1:8" ht="12.75">
      <c r="A48" s="105" t="s">
        <v>96</v>
      </c>
      <c r="B48" s="96">
        <v>4</v>
      </c>
      <c r="C48" s="96">
        <v>2</v>
      </c>
      <c r="D48" s="96">
        <v>0</v>
      </c>
      <c r="E48" s="96">
        <v>1</v>
      </c>
      <c r="F48" s="96">
        <v>1</v>
      </c>
      <c r="G48" s="96">
        <v>0</v>
      </c>
      <c r="H48" s="98">
        <f>SUM(B48:G48)</f>
        <v>8</v>
      </c>
    </row>
    <row r="49" spans="1:8" ht="12.75">
      <c r="A49" s="105" t="s">
        <v>97</v>
      </c>
      <c r="B49" s="96">
        <v>0</v>
      </c>
      <c r="C49" s="96">
        <v>1</v>
      </c>
      <c r="D49" s="96">
        <v>0</v>
      </c>
      <c r="E49" s="96">
        <v>1</v>
      </c>
      <c r="F49" s="96">
        <v>0</v>
      </c>
      <c r="G49" s="96">
        <v>0</v>
      </c>
      <c r="H49" s="98">
        <f>SUM(B49:G49)</f>
        <v>2</v>
      </c>
    </row>
    <row r="50" spans="1:8" ht="13.5" thickBot="1">
      <c r="A50" s="105" t="s">
        <v>98</v>
      </c>
      <c r="B50" s="96">
        <v>4</v>
      </c>
      <c r="C50" s="96">
        <v>1</v>
      </c>
      <c r="D50" s="96">
        <v>0</v>
      </c>
      <c r="E50" s="96">
        <v>1</v>
      </c>
      <c r="F50" s="96">
        <v>0</v>
      </c>
      <c r="G50" s="96">
        <v>1</v>
      </c>
      <c r="H50" s="98">
        <f>SUM(B50:G50)</f>
        <v>7</v>
      </c>
    </row>
    <row r="51" spans="1:8" ht="13.5" thickBot="1">
      <c r="A51" s="41" t="s">
        <v>282</v>
      </c>
      <c r="B51" s="103">
        <f aca="true" t="shared" si="5" ref="B51:H51">SUM(B46:B50)</f>
        <v>17</v>
      </c>
      <c r="C51" s="103">
        <f t="shared" si="5"/>
        <v>29</v>
      </c>
      <c r="D51" s="103">
        <f t="shared" si="5"/>
        <v>2</v>
      </c>
      <c r="E51" s="103">
        <f t="shared" si="5"/>
        <v>22</v>
      </c>
      <c r="F51" s="103">
        <f t="shared" si="5"/>
        <v>14</v>
      </c>
      <c r="G51" s="103">
        <f t="shared" si="5"/>
        <v>37</v>
      </c>
      <c r="H51" s="103">
        <f t="shared" si="5"/>
        <v>121</v>
      </c>
    </row>
    <row r="52" spans="1:8" ht="13.5" thickBot="1">
      <c r="A52" s="332" t="s">
        <v>122</v>
      </c>
      <c r="B52" s="332"/>
      <c r="C52" s="332"/>
      <c r="D52" s="332"/>
      <c r="E52" s="332"/>
      <c r="F52" s="332"/>
      <c r="G52" s="332"/>
      <c r="H52" s="332"/>
    </row>
    <row r="53" spans="1:8" ht="23.25" thickBot="1">
      <c r="A53" s="89" t="s">
        <v>285</v>
      </c>
      <c r="B53" s="86" t="s">
        <v>226</v>
      </c>
      <c r="C53" s="91" t="s">
        <v>233</v>
      </c>
      <c r="D53" s="86" t="s">
        <v>234</v>
      </c>
      <c r="E53" s="91" t="s">
        <v>244</v>
      </c>
      <c r="F53" s="92" t="s">
        <v>231</v>
      </c>
      <c r="G53" s="86" t="s">
        <v>230</v>
      </c>
      <c r="H53" s="93" t="s">
        <v>283</v>
      </c>
    </row>
    <row r="54" spans="1:8" ht="12.75">
      <c r="A54" s="104" t="s">
        <v>94</v>
      </c>
      <c r="B54" s="94">
        <v>5</v>
      </c>
      <c r="C54" s="94">
        <v>19</v>
      </c>
      <c r="D54" s="94">
        <v>2</v>
      </c>
      <c r="E54" s="94">
        <v>16</v>
      </c>
      <c r="F54" s="94">
        <v>9</v>
      </c>
      <c r="G54" s="94">
        <v>25</v>
      </c>
      <c r="H54" s="95">
        <f>SUM(B54:G54)</f>
        <v>76</v>
      </c>
    </row>
    <row r="55" spans="1:8" ht="12.75">
      <c r="A55" s="105" t="s">
        <v>95</v>
      </c>
      <c r="B55" s="96">
        <v>6</v>
      </c>
      <c r="C55" s="96">
        <v>8</v>
      </c>
      <c r="D55" s="96">
        <v>0</v>
      </c>
      <c r="E55" s="96">
        <v>3</v>
      </c>
      <c r="F55" s="96">
        <v>1</v>
      </c>
      <c r="G55" s="96">
        <v>9</v>
      </c>
      <c r="H55" s="98">
        <f>SUM(B55:G55)</f>
        <v>27</v>
      </c>
    </row>
    <row r="56" spans="1:8" ht="12.75">
      <c r="A56" s="105" t="s">
        <v>96</v>
      </c>
      <c r="B56" s="96">
        <v>2</v>
      </c>
      <c r="C56" s="96">
        <v>3</v>
      </c>
      <c r="D56" s="96">
        <v>0</v>
      </c>
      <c r="E56" s="96">
        <v>1</v>
      </c>
      <c r="F56" s="96">
        <v>0</v>
      </c>
      <c r="G56" s="96">
        <v>0</v>
      </c>
      <c r="H56" s="98">
        <f>SUM(B56:G56)</f>
        <v>6</v>
      </c>
    </row>
    <row r="57" spans="1:8" ht="12.75">
      <c r="A57" s="105" t="s">
        <v>97</v>
      </c>
      <c r="B57" s="96">
        <v>2</v>
      </c>
      <c r="C57" s="96">
        <v>1</v>
      </c>
      <c r="D57" s="96">
        <v>0</v>
      </c>
      <c r="E57" s="96">
        <v>0</v>
      </c>
      <c r="F57" s="96">
        <v>0</v>
      </c>
      <c r="G57" s="96">
        <v>0</v>
      </c>
      <c r="H57" s="98">
        <f>SUM(B57:G57)</f>
        <v>3</v>
      </c>
    </row>
    <row r="58" spans="1:8" ht="13.5" thickBot="1">
      <c r="A58" s="105" t="s">
        <v>98</v>
      </c>
      <c r="B58" s="96">
        <v>3</v>
      </c>
      <c r="C58" s="96">
        <v>1</v>
      </c>
      <c r="D58" s="96">
        <v>0</v>
      </c>
      <c r="E58" s="96">
        <v>1</v>
      </c>
      <c r="F58" s="96">
        <v>0</v>
      </c>
      <c r="G58" s="96">
        <v>1</v>
      </c>
      <c r="H58" s="98">
        <f>SUM(B58:G58)</f>
        <v>6</v>
      </c>
    </row>
    <row r="59" spans="1:8" ht="13.5" thickBot="1">
      <c r="A59" s="41" t="s">
        <v>283</v>
      </c>
      <c r="B59" s="103">
        <f aca="true" t="shared" si="6" ref="B59:H59">SUM(B54:B58)</f>
        <v>18</v>
      </c>
      <c r="C59" s="103">
        <f t="shared" si="6"/>
        <v>32</v>
      </c>
      <c r="D59" s="103">
        <f t="shared" si="6"/>
        <v>2</v>
      </c>
      <c r="E59" s="103">
        <f t="shared" si="6"/>
        <v>21</v>
      </c>
      <c r="F59" s="103">
        <f t="shared" si="6"/>
        <v>10</v>
      </c>
      <c r="G59" s="103">
        <f t="shared" si="6"/>
        <v>35</v>
      </c>
      <c r="H59" s="103">
        <f t="shared" si="6"/>
        <v>118</v>
      </c>
    </row>
    <row r="60" spans="1:8" ht="13.5" thickBot="1">
      <c r="A60" s="332" t="s">
        <v>123</v>
      </c>
      <c r="B60" s="332"/>
      <c r="C60" s="332"/>
      <c r="D60" s="332"/>
      <c r="E60" s="332"/>
      <c r="F60" s="332"/>
      <c r="G60" s="332"/>
      <c r="H60" s="332"/>
    </row>
    <row r="61" spans="1:8" ht="23.25" thickBot="1">
      <c r="A61" s="89" t="s">
        <v>285</v>
      </c>
      <c r="B61" s="86" t="s">
        <v>226</v>
      </c>
      <c r="C61" s="91" t="s">
        <v>233</v>
      </c>
      <c r="D61" s="86" t="s">
        <v>234</v>
      </c>
      <c r="E61" s="91" t="s">
        <v>244</v>
      </c>
      <c r="F61" s="92" t="s">
        <v>231</v>
      </c>
      <c r="G61" s="86" t="s">
        <v>230</v>
      </c>
      <c r="H61" s="93" t="s">
        <v>279</v>
      </c>
    </row>
    <row r="62" spans="1:8" ht="12.75">
      <c r="A62" s="104" t="s">
        <v>94</v>
      </c>
      <c r="B62" s="94">
        <v>5</v>
      </c>
      <c r="C62" s="94">
        <v>19</v>
      </c>
      <c r="D62" s="94">
        <v>1</v>
      </c>
      <c r="E62" s="94">
        <v>14</v>
      </c>
      <c r="F62" s="94">
        <v>11</v>
      </c>
      <c r="G62" s="94">
        <v>23</v>
      </c>
      <c r="H62" s="95">
        <f>SUM(B62:G62)</f>
        <v>73</v>
      </c>
    </row>
    <row r="63" spans="1:8" ht="12.75">
      <c r="A63" s="105" t="s">
        <v>95</v>
      </c>
      <c r="B63" s="96">
        <v>6</v>
      </c>
      <c r="C63" s="96">
        <v>6</v>
      </c>
      <c r="D63" s="96">
        <v>0</v>
      </c>
      <c r="E63" s="96">
        <v>4</v>
      </c>
      <c r="F63" s="96">
        <v>1</v>
      </c>
      <c r="G63" s="96">
        <v>7</v>
      </c>
      <c r="H63" s="98">
        <f>SUM(B63:G63)</f>
        <v>24</v>
      </c>
    </row>
    <row r="64" spans="1:8" ht="12.75">
      <c r="A64" s="105" t="s">
        <v>96</v>
      </c>
      <c r="B64" s="96">
        <v>3</v>
      </c>
      <c r="C64" s="96">
        <v>2</v>
      </c>
      <c r="D64" s="96">
        <v>0</v>
      </c>
      <c r="E64" s="96">
        <v>1</v>
      </c>
      <c r="F64" s="96">
        <v>1</v>
      </c>
      <c r="G64" s="96">
        <v>1</v>
      </c>
      <c r="H64" s="98">
        <f>SUM(B64:G64)</f>
        <v>8</v>
      </c>
    </row>
    <row r="65" spans="1:8" ht="12.75">
      <c r="A65" s="105" t="s">
        <v>97</v>
      </c>
      <c r="B65" s="96">
        <v>2</v>
      </c>
      <c r="C65" s="96">
        <v>1</v>
      </c>
      <c r="D65" s="96">
        <v>0</v>
      </c>
      <c r="E65" s="96">
        <v>0</v>
      </c>
      <c r="F65" s="96">
        <v>0</v>
      </c>
      <c r="G65" s="96">
        <v>0</v>
      </c>
      <c r="H65" s="98">
        <f>SUM(B65:G65)</f>
        <v>3</v>
      </c>
    </row>
    <row r="66" spans="1:8" ht="13.5" thickBot="1">
      <c r="A66" s="105" t="s">
        <v>98</v>
      </c>
      <c r="B66" s="96">
        <v>2</v>
      </c>
      <c r="C66" s="96">
        <v>1</v>
      </c>
      <c r="D66" s="96">
        <v>0</v>
      </c>
      <c r="E66" s="96">
        <v>2</v>
      </c>
      <c r="F66" s="96">
        <v>0</v>
      </c>
      <c r="G66" s="96">
        <v>1</v>
      </c>
      <c r="H66" s="98">
        <f>SUM(B66:G66)</f>
        <v>6</v>
      </c>
    </row>
    <row r="67" spans="1:8" ht="25.5" customHeight="1" thickBot="1">
      <c r="A67" s="41" t="s">
        <v>279</v>
      </c>
      <c r="B67" s="103">
        <f aca="true" t="shared" si="7" ref="B67:H67">SUM(B62:B66)</f>
        <v>18</v>
      </c>
      <c r="C67" s="103">
        <f t="shared" si="7"/>
        <v>29</v>
      </c>
      <c r="D67" s="103">
        <f t="shared" si="7"/>
        <v>1</v>
      </c>
      <c r="E67" s="103">
        <f t="shared" si="7"/>
        <v>21</v>
      </c>
      <c r="F67" s="103">
        <f t="shared" si="7"/>
        <v>13</v>
      </c>
      <c r="G67" s="103">
        <f t="shared" si="7"/>
        <v>32</v>
      </c>
      <c r="H67" s="103">
        <f t="shared" si="7"/>
        <v>114</v>
      </c>
    </row>
    <row r="68" spans="1:8" ht="13.5" thickBot="1">
      <c r="A68" s="332" t="s">
        <v>278</v>
      </c>
      <c r="B68" s="332"/>
      <c r="C68" s="332"/>
      <c r="D68" s="332"/>
      <c r="E68" s="332"/>
      <c r="F68" s="332"/>
      <c r="G68" s="332"/>
      <c r="H68" s="332"/>
    </row>
    <row r="69" spans="1:8" ht="23.25" thickBot="1">
      <c r="A69" s="89" t="s">
        <v>285</v>
      </c>
      <c r="B69" s="86" t="s">
        <v>226</v>
      </c>
      <c r="C69" s="91" t="s">
        <v>233</v>
      </c>
      <c r="D69" s="86" t="s">
        <v>234</v>
      </c>
      <c r="E69" s="91" t="s">
        <v>244</v>
      </c>
      <c r="F69" s="92" t="s">
        <v>231</v>
      </c>
      <c r="G69" s="86" t="s">
        <v>230</v>
      </c>
      <c r="H69" s="93" t="s">
        <v>277</v>
      </c>
    </row>
    <row r="70" spans="1:8" ht="12.75">
      <c r="A70" s="104" t="s">
        <v>94</v>
      </c>
      <c r="B70" s="94">
        <v>8</v>
      </c>
      <c r="C70" s="94">
        <v>21</v>
      </c>
      <c r="D70" s="94">
        <v>2</v>
      </c>
      <c r="E70" s="94">
        <v>15</v>
      </c>
      <c r="F70" s="94">
        <v>14</v>
      </c>
      <c r="G70" s="94">
        <v>21</v>
      </c>
      <c r="H70" s="95">
        <f>SUM(B70:G70)</f>
        <v>81</v>
      </c>
    </row>
    <row r="71" spans="1:8" ht="12.75">
      <c r="A71" s="105" t="s">
        <v>95</v>
      </c>
      <c r="B71" s="96">
        <v>3</v>
      </c>
      <c r="C71" s="96">
        <v>7</v>
      </c>
      <c r="D71" s="96">
        <v>0</v>
      </c>
      <c r="E71" s="96">
        <v>5</v>
      </c>
      <c r="F71" s="96">
        <v>1</v>
      </c>
      <c r="G71" s="96">
        <v>10</v>
      </c>
      <c r="H71" s="98">
        <f>SUM(B71:G71)</f>
        <v>26</v>
      </c>
    </row>
    <row r="72" spans="1:8" ht="12.75">
      <c r="A72" s="105" t="s">
        <v>96</v>
      </c>
      <c r="B72" s="96">
        <v>3</v>
      </c>
      <c r="C72" s="96">
        <v>1</v>
      </c>
      <c r="D72" s="96">
        <v>0</v>
      </c>
      <c r="E72" s="96">
        <v>0</v>
      </c>
      <c r="F72" s="96">
        <v>1</v>
      </c>
      <c r="G72" s="96">
        <v>0</v>
      </c>
      <c r="H72" s="98">
        <f>SUM(B72:G72)</f>
        <v>5</v>
      </c>
    </row>
    <row r="73" spans="1:8" ht="12.75">
      <c r="A73" s="105" t="s">
        <v>97</v>
      </c>
      <c r="B73" s="96">
        <v>2</v>
      </c>
      <c r="C73" s="96">
        <v>0</v>
      </c>
      <c r="D73" s="96">
        <v>0</v>
      </c>
      <c r="E73" s="96">
        <v>0</v>
      </c>
      <c r="F73" s="96">
        <v>0</v>
      </c>
      <c r="G73" s="96">
        <v>1</v>
      </c>
      <c r="H73" s="98">
        <f>SUM(B73:G73)</f>
        <v>3</v>
      </c>
    </row>
    <row r="74" spans="1:8" ht="13.5" thickBot="1">
      <c r="A74" s="105" t="s">
        <v>98</v>
      </c>
      <c r="B74" s="96">
        <v>2</v>
      </c>
      <c r="C74" s="96">
        <v>1</v>
      </c>
      <c r="D74" s="96">
        <v>0</v>
      </c>
      <c r="E74" s="96">
        <v>1</v>
      </c>
      <c r="F74" s="96">
        <v>0</v>
      </c>
      <c r="G74" s="96">
        <v>0</v>
      </c>
      <c r="H74" s="98">
        <f>SUM(B74:G74)</f>
        <v>4</v>
      </c>
    </row>
    <row r="75" spans="1:8" ht="25.5" customHeight="1" thickBot="1">
      <c r="A75" s="41" t="s">
        <v>277</v>
      </c>
      <c r="B75" s="103">
        <f aca="true" t="shared" si="8" ref="B75:H75">SUM(B70:B74)</f>
        <v>18</v>
      </c>
      <c r="C75" s="103">
        <f t="shared" si="8"/>
        <v>30</v>
      </c>
      <c r="D75" s="103">
        <f t="shared" si="8"/>
        <v>2</v>
      </c>
      <c r="E75" s="103">
        <f t="shared" si="8"/>
        <v>21</v>
      </c>
      <c r="F75" s="103">
        <f t="shared" si="8"/>
        <v>16</v>
      </c>
      <c r="G75" s="103">
        <f t="shared" si="8"/>
        <v>32</v>
      </c>
      <c r="H75" s="103">
        <f t="shared" si="8"/>
        <v>119</v>
      </c>
    </row>
    <row r="76" spans="1:8" ht="13.5" thickBot="1">
      <c r="A76" s="332" t="s">
        <v>125</v>
      </c>
      <c r="B76" s="332"/>
      <c r="C76" s="332"/>
      <c r="D76" s="332"/>
      <c r="E76" s="332"/>
      <c r="F76" s="332"/>
      <c r="G76" s="332"/>
      <c r="H76" s="332"/>
    </row>
    <row r="77" spans="1:8" ht="23.25" thickBot="1">
      <c r="A77" s="89" t="s">
        <v>285</v>
      </c>
      <c r="B77" s="86" t="s">
        <v>226</v>
      </c>
      <c r="C77" s="91" t="s">
        <v>233</v>
      </c>
      <c r="D77" s="86" t="s">
        <v>234</v>
      </c>
      <c r="E77" s="91" t="s">
        <v>244</v>
      </c>
      <c r="F77" s="92" t="s">
        <v>231</v>
      </c>
      <c r="G77" s="86" t="s">
        <v>230</v>
      </c>
      <c r="H77" s="93" t="s">
        <v>276</v>
      </c>
    </row>
    <row r="78" spans="1:8" ht="12.75">
      <c r="A78" s="104" t="s">
        <v>94</v>
      </c>
      <c r="B78" s="94">
        <v>6</v>
      </c>
      <c r="C78" s="94">
        <v>21</v>
      </c>
      <c r="D78" s="94">
        <v>1</v>
      </c>
      <c r="E78" s="94">
        <v>16</v>
      </c>
      <c r="F78" s="94">
        <v>16</v>
      </c>
      <c r="G78" s="94">
        <v>20</v>
      </c>
      <c r="H78" s="95">
        <f>SUM(B78:G78)</f>
        <v>80</v>
      </c>
    </row>
    <row r="79" spans="1:8" ht="12.75">
      <c r="A79" s="105" t="s">
        <v>95</v>
      </c>
      <c r="B79" s="96">
        <v>4</v>
      </c>
      <c r="C79" s="96">
        <v>8</v>
      </c>
      <c r="D79" s="96">
        <v>1</v>
      </c>
      <c r="E79" s="96">
        <v>4</v>
      </c>
      <c r="F79" s="96">
        <v>1</v>
      </c>
      <c r="G79" s="96">
        <v>8</v>
      </c>
      <c r="H79" s="98">
        <f>SUM(B79:G79)</f>
        <v>26</v>
      </c>
    </row>
    <row r="80" spans="1:8" ht="12.75">
      <c r="A80" s="105" t="s">
        <v>96</v>
      </c>
      <c r="B80" s="96">
        <v>3</v>
      </c>
      <c r="C80" s="96">
        <v>0</v>
      </c>
      <c r="D80" s="96">
        <v>0</v>
      </c>
      <c r="E80" s="96">
        <v>0</v>
      </c>
      <c r="F80" s="96">
        <v>1</v>
      </c>
      <c r="G80" s="96">
        <v>1</v>
      </c>
      <c r="H80" s="98">
        <f>SUM(B80:G80)</f>
        <v>5</v>
      </c>
    </row>
    <row r="81" spans="1:8" ht="12.75">
      <c r="A81" s="105" t="s">
        <v>97</v>
      </c>
      <c r="B81" s="96">
        <v>2</v>
      </c>
      <c r="C81" s="96">
        <v>2</v>
      </c>
      <c r="D81" s="96">
        <v>0</v>
      </c>
      <c r="E81" s="96">
        <v>0</v>
      </c>
      <c r="F81" s="96">
        <v>0</v>
      </c>
      <c r="G81" s="96">
        <v>0</v>
      </c>
      <c r="H81" s="98">
        <f>SUM(B81:G81)</f>
        <v>4</v>
      </c>
    </row>
    <row r="82" spans="1:8" ht="13.5" thickBot="1">
      <c r="A82" s="105" t="s">
        <v>98</v>
      </c>
      <c r="B82" s="96">
        <v>3</v>
      </c>
      <c r="C82" s="96">
        <v>0</v>
      </c>
      <c r="D82" s="96">
        <v>0</v>
      </c>
      <c r="E82" s="96">
        <v>2</v>
      </c>
      <c r="F82" s="96">
        <v>0</v>
      </c>
      <c r="G82" s="96">
        <v>1</v>
      </c>
      <c r="H82" s="98">
        <f>SUM(B82:G82)</f>
        <v>6</v>
      </c>
    </row>
    <row r="83" spans="1:8" ht="13.5" thickBot="1">
      <c r="A83" s="41" t="s">
        <v>276</v>
      </c>
      <c r="B83" s="103">
        <f aca="true" t="shared" si="9" ref="B83:H83">SUM(B78:B82)</f>
        <v>18</v>
      </c>
      <c r="C83" s="103">
        <f t="shared" si="9"/>
        <v>31</v>
      </c>
      <c r="D83" s="103">
        <f t="shared" si="9"/>
        <v>2</v>
      </c>
      <c r="E83" s="103">
        <f t="shared" si="9"/>
        <v>22</v>
      </c>
      <c r="F83" s="103">
        <f t="shared" si="9"/>
        <v>18</v>
      </c>
      <c r="G83" s="103">
        <f t="shared" si="9"/>
        <v>30</v>
      </c>
      <c r="H83" s="103">
        <f t="shared" si="9"/>
        <v>121</v>
      </c>
    </row>
    <row r="84" spans="1:8" ht="13.5" thickBot="1">
      <c r="A84" s="332" t="s">
        <v>126</v>
      </c>
      <c r="B84" s="332"/>
      <c r="C84" s="332"/>
      <c r="D84" s="332"/>
      <c r="E84" s="332"/>
      <c r="F84" s="332"/>
      <c r="G84" s="332"/>
      <c r="H84" s="332"/>
    </row>
    <row r="85" spans="1:8" ht="23.25" thickBot="1">
      <c r="A85" s="89" t="s">
        <v>285</v>
      </c>
      <c r="B85" s="86" t="s">
        <v>226</v>
      </c>
      <c r="C85" s="91" t="s">
        <v>233</v>
      </c>
      <c r="D85" s="86" t="s">
        <v>234</v>
      </c>
      <c r="E85" s="91" t="s">
        <v>244</v>
      </c>
      <c r="F85" s="92" t="s">
        <v>231</v>
      </c>
      <c r="G85" s="86" t="s">
        <v>230</v>
      </c>
      <c r="H85" s="93" t="s">
        <v>274</v>
      </c>
    </row>
    <row r="86" spans="1:8" ht="12.75">
      <c r="A86" s="104" t="s">
        <v>94</v>
      </c>
      <c r="B86" s="94">
        <v>6</v>
      </c>
      <c r="C86" s="94">
        <v>26</v>
      </c>
      <c r="D86" s="94">
        <v>1</v>
      </c>
      <c r="E86" s="94">
        <v>19</v>
      </c>
      <c r="F86" s="94">
        <v>15</v>
      </c>
      <c r="G86" s="94">
        <v>25</v>
      </c>
      <c r="H86" s="95">
        <f>SUM(B86:G86)</f>
        <v>92</v>
      </c>
    </row>
    <row r="87" spans="1:8" ht="12.75">
      <c r="A87" s="105" t="s">
        <v>95</v>
      </c>
      <c r="B87" s="96">
        <v>7</v>
      </c>
      <c r="C87" s="96">
        <v>4</v>
      </c>
      <c r="D87" s="96">
        <v>1</v>
      </c>
      <c r="E87" s="96">
        <v>4</v>
      </c>
      <c r="F87" s="96">
        <v>2</v>
      </c>
      <c r="G87" s="96">
        <v>8</v>
      </c>
      <c r="H87" s="98">
        <f>SUM(B87:G87)</f>
        <v>26</v>
      </c>
    </row>
    <row r="88" spans="1:8" ht="12.75">
      <c r="A88" s="105" t="s">
        <v>96</v>
      </c>
      <c r="B88" s="96">
        <v>2</v>
      </c>
      <c r="C88" s="96">
        <v>2</v>
      </c>
      <c r="D88" s="96">
        <v>0</v>
      </c>
      <c r="E88" s="96">
        <v>0</v>
      </c>
      <c r="F88" s="96">
        <v>0</v>
      </c>
      <c r="G88" s="96">
        <v>1</v>
      </c>
      <c r="H88" s="98">
        <f>SUM(B88:G88)</f>
        <v>5</v>
      </c>
    </row>
    <row r="89" spans="1:8" ht="12.75">
      <c r="A89" s="105" t="s">
        <v>97</v>
      </c>
      <c r="B89" s="96">
        <v>1</v>
      </c>
      <c r="C89" s="96">
        <v>1</v>
      </c>
      <c r="D89" s="96">
        <v>0</v>
      </c>
      <c r="E89" s="96">
        <v>1</v>
      </c>
      <c r="F89" s="96">
        <v>0</v>
      </c>
      <c r="G89" s="96">
        <v>0</v>
      </c>
      <c r="H89" s="98">
        <f>SUM(B89:G89)</f>
        <v>3</v>
      </c>
    </row>
    <row r="90" spans="1:8" ht="13.5" thickBot="1">
      <c r="A90" s="105" t="s">
        <v>98</v>
      </c>
      <c r="B90" s="96">
        <v>2</v>
      </c>
      <c r="C90" s="96">
        <v>1</v>
      </c>
      <c r="D90" s="96">
        <v>0</v>
      </c>
      <c r="E90" s="96">
        <v>1</v>
      </c>
      <c r="F90" s="96">
        <v>0</v>
      </c>
      <c r="G90" s="96">
        <v>1</v>
      </c>
      <c r="H90" s="98">
        <f>SUM(B90:G90)</f>
        <v>5</v>
      </c>
    </row>
    <row r="91" spans="1:8" ht="13.5" thickBot="1">
      <c r="A91" s="41" t="s">
        <v>274</v>
      </c>
      <c r="B91" s="103">
        <f aca="true" t="shared" si="10" ref="B91:H91">SUM(B86:B90)</f>
        <v>18</v>
      </c>
      <c r="C91" s="103">
        <f t="shared" si="10"/>
        <v>34</v>
      </c>
      <c r="D91" s="103">
        <f t="shared" si="10"/>
        <v>2</v>
      </c>
      <c r="E91" s="103">
        <f t="shared" si="10"/>
        <v>25</v>
      </c>
      <c r="F91" s="103">
        <f t="shared" si="10"/>
        <v>17</v>
      </c>
      <c r="G91" s="103">
        <f t="shared" si="10"/>
        <v>35</v>
      </c>
      <c r="H91" s="103">
        <f t="shared" si="10"/>
        <v>131</v>
      </c>
    </row>
    <row r="92" spans="1:8" ht="13.5" thickBot="1">
      <c r="A92" s="332" t="s">
        <v>127</v>
      </c>
      <c r="B92" s="332"/>
      <c r="C92" s="332"/>
      <c r="D92" s="332"/>
      <c r="E92" s="332"/>
      <c r="F92" s="332"/>
      <c r="G92" s="332"/>
      <c r="H92" s="332"/>
    </row>
    <row r="93" spans="1:8" ht="23.25" thickBot="1">
      <c r="A93" s="89" t="s">
        <v>285</v>
      </c>
      <c r="B93" s="86" t="s">
        <v>226</v>
      </c>
      <c r="C93" s="91" t="s">
        <v>233</v>
      </c>
      <c r="D93" s="86" t="s">
        <v>234</v>
      </c>
      <c r="E93" s="91" t="s">
        <v>244</v>
      </c>
      <c r="F93" s="92" t="s">
        <v>231</v>
      </c>
      <c r="G93" s="86" t="s">
        <v>230</v>
      </c>
      <c r="H93" s="93" t="s">
        <v>275</v>
      </c>
    </row>
    <row r="94" spans="1:8" ht="12.75">
      <c r="A94" s="104" t="s">
        <v>94</v>
      </c>
      <c r="B94" s="94">
        <v>4</v>
      </c>
      <c r="C94" s="94">
        <v>19</v>
      </c>
      <c r="D94" s="94">
        <v>1</v>
      </c>
      <c r="E94" s="94">
        <v>14</v>
      </c>
      <c r="F94" s="94">
        <v>15</v>
      </c>
      <c r="G94" s="94">
        <v>21</v>
      </c>
      <c r="H94" s="95">
        <f>SUM(B94:G94)</f>
        <v>74</v>
      </c>
    </row>
    <row r="95" spans="1:8" ht="12.75">
      <c r="A95" s="105" t="s">
        <v>95</v>
      </c>
      <c r="B95" s="96">
        <v>6</v>
      </c>
      <c r="C95" s="96">
        <v>7</v>
      </c>
      <c r="D95" s="96">
        <v>1</v>
      </c>
      <c r="E95" s="96">
        <v>4</v>
      </c>
      <c r="F95" s="96">
        <v>1</v>
      </c>
      <c r="G95" s="96">
        <v>7</v>
      </c>
      <c r="H95" s="98">
        <f>SUM(B95:G95)</f>
        <v>26</v>
      </c>
    </row>
    <row r="96" spans="1:8" ht="12.75">
      <c r="A96" s="105" t="s">
        <v>96</v>
      </c>
      <c r="B96" s="96">
        <v>3</v>
      </c>
      <c r="C96" s="96">
        <v>2</v>
      </c>
      <c r="D96" s="96">
        <v>0</v>
      </c>
      <c r="E96" s="96">
        <v>0</v>
      </c>
      <c r="F96" s="96">
        <v>1</v>
      </c>
      <c r="G96" s="96">
        <v>2</v>
      </c>
      <c r="H96" s="98">
        <f>SUM(B96:G96)</f>
        <v>8</v>
      </c>
    </row>
    <row r="97" spans="1:8" ht="12.75">
      <c r="A97" s="105" t="s">
        <v>97</v>
      </c>
      <c r="B97" s="96">
        <v>2</v>
      </c>
      <c r="C97" s="96">
        <v>0</v>
      </c>
      <c r="D97" s="96">
        <v>0</v>
      </c>
      <c r="E97" s="96">
        <v>0</v>
      </c>
      <c r="F97" s="96">
        <v>0</v>
      </c>
      <c r="G97" s="96">
        <v>0</v>
      </c>
      <c r="H97" s="98">
        <f>SUM(B97:G97)</f>
        <v>2</v>
      </c>
    </row>
    <row r="98" spans="1:8" ht="13.5" thickBot="1">
      <c r="A98" s="105" t="s">
        <v>98</v>
      </c>
      <c r="B98" s="96">
        <v>3</v>
      </c>
      <c r="C98" s="96">
        <v>1</v>
      </c>
      <c r="D98" s="96">
        <v>0</v>
      </c>
      <c r="E98" s="96">
        <v>1</v>
      </c>
      <c r="F98" s="96">
        <v>0</v>
      </c>
      <c r="G98" s="96">
        <v>1</v>
      </c>
      <c r="H98" s="98">
        <f>SUM(B98:G98)</f>
        <v>6</v>
      </c>
    </row>
    <row r="99" spans="1:8" ht="13.5" thickBot="1">
      <c r="A99" s="41" t="s">
        <v>275</v>
      </c>
      <c r="B99" s="103">
        <f aca="true" t="shared" si="11" ref="B99:H99">SUM(B94:B98)</f>
        <v>18</v>
      </c>
      <c r="C99" s="103">
        <f t="shared" si="11"/>
        <v>29</v>
      </c>
      <c r="D99" s="103">
        <f t="shared" si="11"/>
        <v>2</v>
      </c>
      <c r="E99" s="103">
        <f t="shared" si="11"/>
        <v>19</v>
      </c>
      <c r="F99" s="103">
        <f t="shared" si="11"/>
        <v>17</v>
      </c>
      <c r="G99" s="103">
        <f t="shared" si="11"/>
        <v>31</v>
      </c>
      <c r="H99" s="103">
        <f t="shared" si="11"/>
        <v>116</v>
      </c>
    </row>
    <row r="100" spans="1:8" ht="13.5" thickBot="1">
      <c r="A100" s="332">
        <v>2011</v>
      </c>
      <c r="B100" s="332"/>
      <c r="C100" s="332"/>
      <c r="D100" s="332"/>
      <c r="E100" s="332"/>
      <c r="F100" s="332"/>
      <c r="G100" s="332"/>
      <c r="H100" s="332"/>
    </row>
    <row r="101" spans="1:8" ht="23.25" thickBot="1">
      <c r="A101" s="89" t="s">
        <v>285</v>
      </c>
      <c r="B101" s="86" t="s">
        <v>226</v>
      </c>
      <c r="C101" s="91" t="s">
        <v>233</v>
      </c>
      <c r="D101" s="86" t="s">
        <v>234</v>
      </c>
      <c r="E101" s="91" t="s">
        <v>244</v>
      </c>
      <c r="F101" s="92" t="s">
        <v>231</v>
      </c>
      <c r="G101" s="86" t="s">
        <v>230</v>
      </c>
      <c r="H101" s="93" t="s">
        <v>3</v>
      </c>
    </row>
    <row r="102" spans="1:8" ht="12.75">
      <c r="A102" s="104" t="s">
        <v>94</v>
      </c>
      <c r="B102" s="95">
        <f aca="true" t="shared" si="12" ref="B102:G106">B6+B14+B22+B30+B38+B46+B54+B62+B70+B78+B86+B94</f>
        <v>71</v>
      </c>
      <c r="C102" s="95">
        <f t="shared" si="12"/>
        <v>246</v>
      </c>
      <c r="D102" s="95">
        <f t="shared" si="12"/>
        <v>15</v>
      </c>
      <c r="E102" s="95">
        <f t="shared" si="12"/>
        <v>172</v>
      </c>
      <c r="F102" s="95">
        <f t="shared" si="12"/>
        <v>160</v>
      </c>
      <c r="G102" s="95">
        <f t="shared" si="12"/>
        <v>294</v>
      </c>
      <c r="H102" s="95">
        <f>SUM(B102:G102)</f>
        <v>958</v>
      </c>
    </row>
    <row r="103" spans="1:8" ht="12.75">
      <c r="A103" s="105" t="s">
        <v>95</v>
      </c>
      <c r="B103" s="98">
        <f t="shared" si="12"/>
        <v>63</v>
      </c>
      <c r="C103" s="98">
        <f t="shared" si="12"/>
        <v>88</v>
      </c>
      <c r="D103" s="98">
        <f t="shared" si="12"/>
        <v>8</v>
      </c>
      <c r="E103" s="98">
        <f t="shared" si="12"/>
        <v>57</v>
      </c>
      <c r="F103" s="98">
        <f t="shared" si="12"/>
        <v>14</v>
      </c>
      <c r="G103" s="98">
        <f t="shared" si="12"/>
        <v>95</v>
      </c>
      <c r="H103" s="98">
        <f>SUM(B103:G103)</f>
        <v>325</v>
      </c>
    </row>
    <row r="104" spans="1:8" ht="12.75">
      <c r="A104" s="105" t="s">
        <v>96</v>
      </c>
      <c r="B104" s="98">
        <f t="shared" si="12"/>
        <v>29</v>
      </c>
      <c r="C104" s="98">
        <f t="shared" si="12"/>
        <v>19</v>
      </c>
      <c r="D104" s="98">
        <f t="shared" si="12"/>
        <v>0</v>
      </c>
      <c r="E104" s="98">
        <f t="shared" si="12"/>
        <v>3</v>
      </c>
      <c r="F104" s="98">
        <f t="shared" si="12"/>
        <v>7</v>
      </c>
      <c r="G104" s="98">
        <f t="shared" si="12"/>
        <v>7</v>
      </c>
      <c r="H104" s="98">
        <f>SUM(B104:G104)</f>
        <v>65</v>
      </c>
    </row>
    <row r="105" spans="1:8" ht="12.75">
      <c r="A105" s="105" t="s">
        <v>97</v>
      </c>
      <c r="B105" s="98">
        <f t="shared" si="12"/>
        <v>16</v>
      </c>
      <c r="C105" s="98">
        <f t="shared" si="12"/>
        <v>11</v>
      </c>
      <c r="D105" s="98">
        <f t="shared" si="12"/>
        <v>0</v>
      </c>
      <c r="E105" s="98">
        <f t="shared" si="12"/>
        <v>2</v>
      </c>
      <c r="F105" s="98">
        <f t="shared" si="12"/>
        <v>0</v>
      </c>
      <c r="G105" s="98">
        <f t="shared" si="12"/>
        <v>2</v>
      </c>
      <c r="H105" s="98">
        <f>SUM(B105:G105)</f>
        <v>31</v>
      </c>
    </row>
    <row r="106" spans="1:8" ht="13.5" thickBot="1">
      <c r="A106" s="105" t="s">
        <v>98</v>
      </c>
      <c r="B106" s="98">
        <f t="shared" si="12"/>
        <v>35</v>
      </c>
      <c r="C106" s="98">
        <f t="shared" si="12"/>
        <v>9</v>
      </c>
      <c r="D106" s="98">
        <f t="shared" si="12"/>
        <v>0</v>
      </c>
      <c r="E106" s="98">
        <f t="shared" si="12"/>
        <v>16</v>
      </c>
      <c r="F106" s="98">
        <f t="shared" si="12"/>
        <v>0</v>
      </c>
      <c r="G106" s="98">
        <f t="shared" si="12"/>
        <v>9</v>
      </c>
      <c r="H106" s="98">
        <f>SUM(B106:G106)</f>
        <v>69</v>
      </c>
    </row>
    <row r="107" spans="1:8" ht="13.5" thickBot="1">
      <c r="A107" s="41" t="s">
        <v>3</v>
      </c>
      <c r="B107" s="103">
        <f aca="true" t="shared" si="13" ref="B107:H107">SUM(B102:B106)</f>
        <v>214</v>
      </c>
      <c r="C107" s="103">
        <f t="shared" si="13"/>
        <v>373</v>
      </c>
      <c r="D107" s="103">
        <f t="shared" si="13"/>
        <v>23</v>
      </c>
      <c r="E107" s="103">
        <f t="shared" si="13"/>
        <v>250</v>
      </c>
      <c r="F107" s="103">
        <f t="shared" si="13"/>
        <v>181</v>
      </c>
      <c r="G107" s="103">
        <f t="shared" si="13"/>
        <v>407</v>
      </c>
      <c r="H107" s="103">
        <f t="shared" si="13"/>
        <v>1448</v>
      </c>
    </row>
    <row r="108" spans="1:15" s="2" customFormat="1" ht="12.75">
      <c r="A108" s="2" t="s">
        <v>4</v>
      </c>
      <c r="B108" s="233"/>
      <c r="C108" s="17"/>
      <c r="D108" s="9"/>
      <c r="E108" s="2" t="s">
        <v>187</v>
      </c>
      <c r="I108" s="90"/>
      <c r="O108" s="12"/>
    </row>
  </sheetData>
  <sheetProtection/>
  <mergeCells count="14">
    <mergeCell ref="A92:H92"/>
    <mergeCell ref="A100:H100"/>
    <mergeCell ref="A44:H44"/>
    <mergeCell ref="A52:H52"/>
    <mergeCell ref="A60:H60"/>
    <mergeCell ref="A68:H68"/>
    <mergeCell ref="A76:H76"/>
    <mergeCell ref="A84:H84"/>
    <mergeCell ref="A3:H3"/>
    <mergeCell ref="A4:H4"/>
    <mergeCell ref="A12:H12"/>
    <mergeCell ref="A20:H20"/>
    <mergeCell ref="A28:H28"/>
    <mergeCell ref="A36:H3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1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28125" style="32" customWidth="1"/>
    <col min="2" max="2" width="11.8515625" style="84" customWidth="1"/>
    <col min="3" max="3" width="13.57421875" style="84" customWidth="1"/>
    <col min="4" max="4" width="14.140625" style="84" customWidth="1"/>
    <col min="5" max="5" width="16.7109375" style="84" customWidth="1"/>
    <col min="6" max="6" width="18.28125" style="84" customWidth="1"/>
    <col min="7" max="7" width="11.57421875" style="84" customWidth="1"/>
    <col min="8" max="8" width="9.140625" style="84" customWidth="1"/>
    <col min="9" max="9" width="14.8515625" style="84" customWidth="1"/>
    <col min="10" max="10" width="17.140625" style="84" customWidth="1"/>
    <col min="11" max="11" width="10.8515625" style="84" customWidth="1"/>
    <col min="12" max="16384" width="9.140625" style="32" customWidth="1"/>
  </cols>
  <sheetData>
    <row r="1" spans="1:11" s="2" customFormat="1" ht="19.5" customHeight="1">
      <c r="A1" s="3" t="s">
        <v>381</v>
      </c>
      <c r="B1" s="82"/>
      <c r="C1" s="90"/>
      <c r="D1" s="90"/>
      <c r="E1" s="90"/>
      <c r="F1" s="90"/>
      <c r="G1" s="90"/>
      <c r="H1" s="90"/>
      <c r="I1" s="90"/>
      <c r="J1" s="90"/>
      <c r="K1" s="90"/>
    </row>
    <row r="2" spans="2:11" s="2" customFormat="1" ht="6.75" customHeight="1" thickBot="1">
      <c r="B2" s="82"/>
      <c r="C2" s="90"/>
      <c r="D2" s="90"/>
      <c r="E2" s="90"/>
      <c r="F2" s="90"/>
      <c r="G2" s="90"/>
      <c r="H2" s="90"/>
      <c r="I2" s="90"/>
      <c r="J2" s="90"/>
      <c r="K2" s="90"/>
    </row>
    <row r="3" spans="1:11" s="2" customFormat="1" ht="13.5" customHeight="1" thickBot="1">
      <c r="A3" s="305">
        <v>2011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s="2" customFormat="1" ht="64.5" thickBot="1">
      <c r="A4" s="113" t="s">
        <v>286</v>
      </c>
      <c r="B4" s="115" t="s">
        <v>287</v>
      </c>
      <c r="C4" s="115" t="s">
        <v>288</v>
      </c>
      <c r="D4" s="115" t="s">
        <v>289</v>
      </c>
      <c r="E4" s="115" t="s">
        <v>290</v>
      </c>
      <c r="F4" s="115" t="s">
        <v>291</v>
      </c>
      <c r="G4" s="115" t="s">
        <v>292</v>
      </c>
      <c r="H4" s="115" t="s">
        <v>293</v>
      </c>
      <c r="I4" s="115" t="s">
        <v>295</v>
      </c>
      <c r="J4" s="115" t="s">
        <v>294</v>
      </c>
      <c r="K4" s="115" t="s">
        <v>0</v>
      </c>
    </row>
    <row r="5" spans="1:11" ht="12.75">
      <c r="A5" s="116">
        <v>3</v>
      </c>
      <c r="B5" s="117">
        <v>33</v>
      </c>
      <c r="C5" s="117">
        <v>5</v>
      </c>
      <c r="D5" s="117">
        <v>11</v>
      </c>
      <c r="E5" s="117">
        <v>2</v>
      </c>
      <c r="F5" s="117">
        <v>31</v>
      </c>
      <c r="G5" s="117">
        <v>8</v>
      </c>
      <c r="H5" s="117">
        <v>24</v>
      </c>
      <c r="I5" s="117">
        <v>12</v>
      </c>
      <c r="J5" s="117">
        <v>15</v>
      </c>
      <c r="K5" s="118">
        <f>SUM(B5:J5)</f>
        <v>141</v>
      </c>
    </row>
    <row r="6" spans="1:11" ht="12.75">
      <c r="A6" s="119">
        <v>4</v>
      </c>
      <c r="B6" s="120">
        <v>24</v>
      </c>
      <c r="C6" s="120">
        <v>6</v>
      </c>
      <c r="D6" s="120">
        <v>2</v>
      </c>
      <c r="E6" s="120">
        <v>0</v>
      </c>
      <c r="F6" s="120">
        <v>65</v>
      </c>
      <c r="G6" s="120">
        <v>3</v>
      </c>
      <c r="H6" s="120">
        <v>15</v>
      </c>
      <c r="I6" s="120">
        <v>4</v>
      </c>
      <c r="J6" s="120">
        <v>5</v>
      </c>
      <c r="K6" s="121">
        <f>SUM(B6:J6)</f>
        <v>124</v>
      </c>
    </row>
    <row r="7" spans="1:11" ht="12.75">
      <c r="A7" s="119">
        <v>2</v>
      </c>
      <c r="B7" s="120">
        <v>23</v>
      </c>
      <c r="C7" s="120">
        <v>0</v>
      </c>
      <c r="D7" s="120">
        <v>13</v>
      </c>
      <c r="E7" s="120">
        <v>0</v>
      </c>
      <c r="F7" s="120">
        <v>5</v>
      </c>
      <c r="G7" s="120">
        <v>2</v>
      </c>
      <c r="H7" s="120">
        <v>16</v>
      </c>
      <c r="I7" s="120">
        <v>9</v>
      </c>
      <c r="J7" s="120">
        <v>14</v>
      </c>
      <c r="K7" s="121">
        <f>SUM(B7:J7)</f>
        <v>82</v>
      </c>
    </row>
    <row r="8" spans="1:11" ht="13.5" thickBot="1">
      <c r="A8" s="300">
        <v>5</v>
      </c>
      <c r="B8" s="120">
        <v>3</v>
      </c>
      <c r="C8" s="120">
        <v>0</v>
      </c>
      <c r="D8" s="120">
        <v>1</v>
      </c>
      <c r="E8" s="120">
        <v>1</v>
      </c>
      <c r="F8" s="120">
        <v>18</v>
      </c>
      <c r="G8" s="120">
        <v>0</v>
      </c>
      <c r="H8" s="120">
        <v>4</v>
      </c>
      <c r="I8" s="120">
        <v>1</v>
      </c>
      <c r="J8" s="120">
        <v>0</v>
      </c>
      <c r="K8" s="121">
        <f>SUM(B8:J8)</f>
        <v>28</v>
      </c>
    </row>
    <row r="9" spans="1:11" ht="13.5" thickBot="1">
      <c r="A9" s="41" t="s">
        <v>0</v>
      </c>
      <c r="B9" s="125">
        <f aca="true" t="shared" si="0" ref="B9:J9">SUM(B5:B8)</f>
        <v>83</v>
      </c>
      <c r="C9" s="125">
        <f t="shared" si="0"/>
        <v>11</v>
      </c>
      <c r="D9" s="125">
        <f t="shared" si="0"/>
        <v>27</v>
      </c>
      <c r="E9" s="125">
        <f t="shared" si="0"/>
        <v>3</v>
      </c>
      <c r="F9" s="125">
        <f t="shared" si="0"/>
        <v>119</v>
      </c>
      <c r="G9" s="125">
        <f t="shared" si="0"/>
        <v>13</v>
      </c>
      <c r="H9" s="125">
        <f t="shared" si="0"/>
        <v>59</v>
      </c>
      <c r="I9" s="125">
        <f t="shared" si="0"/>
        <v>26</v>
      </c>
      <c r="J9" s="125">
        <f t="shared" si="0"/>
        <v>34</v>
      </c>
      <c r="K9" s="125">
        <f>SUM(B9:J9)</f>
        <v>375</v>
      </c>
    </row>
    <row r="10" spans="1:15" s="2" customFormat="1" ht="12.75">
      <c r="A10" s="2" t="s">
        <v>4</v>
      </c>
      <c r="B10" s="233"/>
      <c r="C10" s="17"/>
      <c r="D10" s="9"/>
      <c r="E10" s="2" t="s">
        <v>187</v>
      </c>
      <c r="I10" s="90"/>
      <c r="O10" s="12"/>
    </row>
    <row r="11" ht="12.75">
      <c r="K11" s="107"/>
    </row>
    <row r="12" spans="1:11" s="2" customFormat="1" ht="19.5" customHeight="1">
      <c r="A12" s="3" t="s">
        <v>382</v>
      </c>
      <c r="B12" s="82"/>
      <c r="C12" s="90"/>
      <c r="D12" s="90"/>
      <c r="E12" s="90"/>
      <c r="F12" s="90"/>
      <c r="G12" s="90"/>
      <c r="H12" s="90"/>
      <c r="I12" s="90"/>
      <c r="J12" s="90"/>
      <c r="K12" s="90"/>
    </row>
    <row r="13" spans="2:11" s="2" customFormat="1" ht="6.75" customHeight="1" thickBot="1">
      <c r="B13" s="82"/>
      <c r="C13" s="90"/>
      <c r="D13" s="90"/>
      <c r="E13" s="90"/>
      <c r="F13" s="90"/>
      <c r="G13" s="90"/>
      <c r="H13" s="90"/>
      <c r="I13" s="90"/>
      <c r="J13" s="90"/>
      <c r="K13" s="90"/>
    </row>
    <row r="14" spans="1:11" s="2" customFormat="1" ht="13.5" customHeight="1" thickBot="1">
      <c r="A14" s="305">
        <v>2011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</row>
    <row r="15" spans="1:11" s="2" customFormat="1" ht="64.5" thickBot="1">
      <c r="A15" s="114" t="s">
        <v>296</v>
      </c>
      <c r="B15" s="115" t="s">
        <v>287</v>
      </c>
      <c r="C15" s="115" t="s">
        <v>288</v>
      </c>
      <c r="D15" s="115" t="s">
        <v>289</v>
      </c>
      <c r="E15" s="115" t="s">
        <v>290</v>
      </c>
      <c r="F15" s="115" t="s">
        <v>291</v>
      </c>
      <c r="G15" s="115" t="s">
        <v>292</v>
      </c>
      <c r="H15" s="115" t="s">
        <v>293</v>
      </c>
      <c r="I15" s="115" t="s">
        <v>295</v>
      </c>
      <c r="J15" s="115" t="s">
        <v>294</v>
      </c>
      <c r="K15" s="115" t="s">
        <v>0</v>
      </c>
    </row>
    <row r="16" spans="1:11" ht="12.75">
      <c r="A16" s="104" t="s">
        <v>300</v>
      </c>
      <c r="B16" s="117">
        <v>38</v>
      </c>
      <c r="C16" s="117">
        <v>6</v>
      </c>
      <c r="D16" s="117">
        <v>6</v>
      </c>
      <c r="E16" s="117">
        <v>1</v>
      </c>
      <c r="F16" s="117">
        <v>89</v>
      </c>
      <c r="G16" s="117">
        <v>11</v>
      </c>
      <c r="H16" s="117">
        <v>38</v>
      </c>
      <c r="I16" s="117">
        <v>9</v>
      </c>
      <c r="J16" s="117">
        <v>17</v>
      </c>
      <c r="K16" s="118">
        <f aca="true" t="shared" si="1" ref="K16:K21">SUM(B16:J16)</f>
        <v>215</v>
      </c>
    </row>
    <row r="17" spans="1:11" ht="12.75">
      <c r="A17" s="126" t="s">
        <v>297</v>
      </c>
      <c r="B17" s="127">
        <v>23</v>
      </c>
      <c r="C17" s="127">
        <v>3</v>
      </c>
      <c r="D17" s="127">
        <v>0</v>
      </c>
      <c r="E17" s="127">
        <v>1</v>
      </c>
      <c r="F17" s="127">
        <v>10</v>
      </c>
      <c r="G17" s="127">
        <v>1</v>
      </c>
      <c r="H17" s="127">
        <v>6</v>
      </c>
      <c r="I17" s="127">
        <v>1</v>
      </c>
      <c r="J17" s="127">
        <v>5</v>
      </c>
      <c r="K17" s="121">
        <f t="shared" si="1"/>
        <v>50</v>
      </c>
    </row>
    <row r="18" spans="1:11" ht="12.75">
      <c r="A18" s="126" t="s">
        <v>302</v>
      </c>
      <c r="B18" s="127">
        <v>10</v>
      </c>
      <c r="C18" s="127">
        <v>2</v>
      </c>
      <c r="D18" s="127">
        <v>9</v>
      </c>
      <c r="E18" s="127">
        <v>0</v>
      </c>
      <c r="F18" s="127">
        <v>3</v>
      </c>
      <c r="G18" s="127">
        <v>1</v>
      </c>
      <c r="H18" s="127">
        <v>8</v>
      </c>
      <c r="I18" s="127">
        <v>9</v>
      </c>
      <c r="J18" s="127">
        <v>6</v>
      </c>
      <c r="K18" s="121">
        <f t="shared" si="1"/>
        <v>48</v>
      </c>
    </row>
    <row r="19" spans="1:11" ht="12.75">
      <c r="A19" s="126" t="s">
        <v>301</v>
      </c>
      <c r="B19" s="127">
        <v>7</v>
      </c>
      <c r="C19" s="127">
        <v>0</v>
      </c>
      <c r="D19" s="127">
        <v>3</v>
      </c>
      <c r="E19" s="127">
        <v>1</v>
      </c>
      <c r="F19" s="127">
        <v>4</v>
      </c>
      <c r="G19" s="127">
        <v>0</v>
      </c>
      <c r="H19" s="127">
        <v>3</v>
      </c>
      <c r="I19" s="127">
        <v>5</v>
      </c>
      <c r="J19" s="127">
        <v>3</v>
      </c>
      <c r="K19" s="121">
        <f t="shared" si="1"/>
        <v>26</v>
      </c>
    </row>
    <row r="20" spans="1:11" ht="12.75">
      <c r="A20" s="105" t="s">
        <v>298</v>
      </c>
      <c r="B20" s="120">
        <v>5</v>
      </c>
      <c r="C20" s="120">
        <v>0</v>
      </c>
      <c r="D20" s="120">
        <v>9</v>
      </c>
      <c r="E20" s="120">
        <v>0</v>
      </c>
      <c r="F20" s="120">
        <v>3</v>
      </c>
      <c r="G20" s="120">
        <v>0</v>
      </c>
      <c r="H20" s="120">
        <v>2</v>
      </c>
      <c r="I20" s="120">
        <v>2</v>
      </c>
      <c r="J20" s="120">
        <v>3</v>
      </c>
      <c r="K20" s="121">
        <f t="shared" si="1"/>
        <v>24</v>
      </c>
    </row>
    <row r="21" spans="1:11" ht="13.5" thickBot="1">
      <c r="A21" s="128" t="s">
        <v>299</v>
      </c>
      <c r="B21" s="120">
        <v>0</v>
      </c>
      <c r="C21" s="120">
        <v>0</v>
      </c>
      <c r="D21" s="120">
        <v>0</v>
      </c>
      <c r="E21" s="120">
        <v>0</v>
      </c>
      <c r="F21" s="120">
        <v>10</v>
      </c>
      <c r="G21" s="120">
        <v>0</v>
      </c>
      <c r="H21" s="120">
        <v>2</v>
      </c>
      <c r="I21" s="120">
        <v>0</v>
      </c>
      <c r="J21" s="120">
        <v>0</v>
      </c>
      <c r="K21" s="121">
        <f t="shared" si="1"/>
        <v>12</v>
      </c>
    </row>
    <row r="22" spans="1:11" ht="13.5" thickBot="1">
      <c r="A22" s="41" t="s">
        <v>0</v>
      </c>
      <c r="B22" s="125">
        <f>SUM(B16:B21)</f>
        <v>83</v>
      </c>
      <c r="C22" s="125">
        <f aca="true" t="shared" si="2" ref="C22:K22">SUM(C16:C21)</f>
        <v>11</v>
      </c>
      <c r="D22" s="125">
        <f t="shared" si="2"/>
        <v>27</v>
      </c>
      <c r="E22" s="125">
        <f t="shared" si="2"/>
        <v>3</v>
      </c>
      <c r="F22" s="125">
        <f t="shared" si="2"/>
        <v>119</v>
      </c>
      <c r="G22" s="125">
        <f t="shared" si="2"/>
        <v>13</v>
      </c>
      <c r="H22" s="125">
        <f t="shared" si="2"/>
        <v>59</v>
      </c>
      <c r="I22" s="125">
        <f t="shared" si="2"/>
        <v>26</v>
      </c>
      <c r="J22" s="125">
        <f t="shared" si="2"/>
        <v>34</v>
      </c>
      <c r="K22" s="125">
        <f t="shared" si="2"/>
        <v>375</v>
      </c>
    </row>
    <row r="23" spans="1:15" s="2" customFormat="1" ht="12.75">
      <c r="A23" s="2" t="s">
        <v>4</v>
      </c>
      <c r="B23" s="233"/>
      <c r="C23" s="17"/>
      <c r="D23" s="9"/>
      <c r="E23" s="2" t="s">
        <v>187</v>
      </c>
      <c r="I23" s="90"/>
      <c r="O23" s="12"/>
    </row>
    <row r="25" spans="1:11" s="2" customFormat="1" ht="19.5" customHeight="1">
      <c r="A25" s="3" t="s">
        <v>383</v>
      </c>
      <c r="B25" s="82"/>
      <c r="C25" s="90"/>
      <c r="D25" s="90"/>
      <c r="E25" s="90"/>
      <c r="F25" s="90"/>
      <c r="G25" s="90"/>
      <c r="H25" s="90"/>
      <c r="I25" s="90"/>
      <c r="J25" s="90"/>
      <c r="K25" s="90"/>
    </row>
    <row r="26" spans="2:11" s="2" customFormat="1" ht="6.75" customHeight="1" thickBot="1">
      <c r="B26" s="82"/>
      <c r="C26" s="90"/>
      <c r="D26" s="90"/>
      <c r="E26" s="90"/>
      <c r="F26" s="90"/>
      <c r="G26" s="90"/>
      <c r="H26" s="90"/>
      <c r="I26" s="90"/>
      <c r="J26" s="90"/>
      <c r="K26" s="90"/>
    </row>
    <row r="27" spans="1:11" s="2" customFormat="1" ht="13.5" customHeight="1" thickBot="1">
      <c r="A27" s="305">
        <v>2011</v>
      </c>
      <c r="B27" s="305"/>
      <c r="C27" s="305"/>
      <c r="D27" s="305"/>
      <c r="E27" s="305"/>
      <c r="F27" s="305"/>
      <c r="G27" s="305"/>
      <c r="H27" s="17"/>
      <c r="I27" s="17"/>
      <c r="J27" s="17"/>
      <c r="K27" s="17"/>
    </row>
    <row r="28" spans="1:10" s="2" customFormat="1" ht="13.5" thickBot="1">
      <c r="A28" s="114" t="s">
        <v>296</v>
      </c>
      <c r="B28" s="115">
        <v>1</v>
      </c>
      <c r="C28" s="115">
        <v>2</v>
      </c>
      <c r="D28" s="115">
        <v>3</v>
      </c>
      <c r="E28" s="115">
        <v>4</v>
      </c>
      <c r="F28" s="115">
        <v>5</v>
      </c>
      <c r="G28" s="115" t="s">
        <v>0</v>
      </c>
      <c r="H28" s="129"/>
      <c r="I28" s="129"/>
      <c r="J28" s="129"/>
    </row>
    <row r="29" spans="1:7" ht="12.75">
      <c r="A29" s="104" t="s">
        <v>300</v>
      </c>
      <c r="B29" s="117">
        <v>0</v>
      </c>
      <c r="C29" s="117">
        <v>39</v>
      </c>
      <c r="D29" s="117">
        <v>79</v>
      </c>
      <c r="E29" s="117">
        <v>78</v>
      </c>
      <c r="F29" s="117">
        <v>19</v>
      </c>
      <c r="G29" s="118">
        <f aca="true" t="shared" si="3" ref="G29:G34">SUM(B29:F29)</f>
        <v>215</v>
      </c>
    </row>
    <row r="30" spans="1:7" ht="12.75">
      <c r="A30" s="126" t="s">
        <v>297</v>
      </c>
      <c r="B30" s="120">
        <v>0</v>
      </c>
      <c r="C30" s="120">
        <v>11</v>
      </c>
      <c r="D30" s="120">
        <v>18</v>
      </c>
      <c r="E30" s="120">
        <v>18</v>
      </c>
      <c r="F30" s="120">
        <v>3</v>
      </c>
      <c r="G30" s="121">
        <f t="shared" si="3"/>
        <v>50</v>
      </c>
    </row>
    <row r="31" spans="1:7" ht="12.75">
      <c r="A31" s="126" t="s">
        <v>302</v>
      </c>
      <c r="B31" s="120">
        <v>0</v>
      </c>
      <c r="C31" s="120">
        <v>13</v>
      </c>
      <c r="D31" s="120">
        <v>24</v>
      </c>
      <c r="E31" s="120">
        <v>10</v>
      </c>
      <c r="F31" s="120">
        <v>1</v>
      </c>
      <c r="G31" s="121">
        <f t="shared" si="3"/>
        <v>48</v>
      </c>
    </row>
    <row r="32" spans="1:7" ht="12.75">
      <c r="A32" s="126" t="s">
        <v>301</v>
      </c>
      <c r="B32" s="120">
        <v>0</v>
      </c>
      <c r="C32" s="120">
        <v>10</v>
      </c>
      <c r="D32" s="120">
        <v>9</v>
      </c>
      <c r="E32" s="120">
        <v>6</v>
      </c>
      <c r="F32" s="120">
        <v>1</v>
      </c>
      <c r="G32" s="121">
        <f t="shared" si="3"/>
        <v>26</v>
      </c>
    </row>
    <row r="33" spans="1:7" ht="12.75">
      <c r="A33" s="105" t="s">
        <v>298</v>
      </c>
      <c r="B33" s="120">
        <v>0</v>
      </c>
      <c r="C33" s="120">
        <v>9</v>
      </c>
      <c r="D33" s="120">
        <v>10</v>
      </c>
      <c r="E33" s="120">
        <v>5</v>
      </c>
      <c r="F33" s="120">
        <v>0</v>
      </c>
      <c r="G33" s="121">
        <f t="shared" si="3"/>
        <v>24</v>
      </c>
    </row>
    <row r="34" spans="1:7" ht="13.5" thickBot="1">
      <c r="A34" s="128" t="s">
        <v>299</v>
      </c>
      <c r="B34" s="122">
        <v>0</v>
      </c>
      <c r="C34" s="122">
        <v>0</v>
      </c>
      <c r="D34" s="122">
        <v>1</v>
      </c>
      <c r="E34" s="122">
        <v>7</v>
      </c>
      <c r="F34" s="122">
        <v>4</v>
      </c>
      <c r="G34" s="123">
        <f t="shared" si="3"/>
        <v>12</v>
      </c>
    </row>
    <row r="35" spans="1:7" ht="13.5" thickBot="1">
      <c r="A35" s="41" t="s">
        <v>0</v>
      </c>
      <c r="B35" s="125">
        <f aca="true" t="shared" si="4" ref="B35:G35">SUM(B29:B34)</f>
        <v>0</v>
      </c>
      <c r="C35" s="125">
        <f t="shared" si="4"/>
        <v>82</v>
      </c>
      <c r="D35" s="125">
        <f t="shared" si="4"/>
        <v>141</v>
      </c>
      <c r="E35" s="125">
        <f t="shared" si="4"/>
        <v>124</v>
      </c>
      <c r="F35" s="125">
        <f t="shared" si="4"/>
        <v>28</v>
      </c>
      <c r="G35" s="125">
        <f t="shared" si="4"/>
        <v>375</v>
      </c>
    </row>
    <row r="36" spans="1:15" s="2" customFormat="1" ht="12.75">
      <c r="A36" s="2" t="s">
        <v>4</v>
      </c>
      <c r="B36" s="233"/>
      <c r="C36" s="17"/>
      <c r="D36" s="9"/>
      <c r="E36" s="2" t="s">
        <v>187</v>
      </c>
      <c r="I36" s="90"/>
      <c r="O36" s="12"/>
    </row>
    <row r="38" spans="1:11" s="2" customFormat="1" ht="19.5" customHeight="1">
      <c r="A38" s="3" t="s">
        <v>384</v>
      </c>
      <c r="B38" s="82"/>
      <c r="C38" s="90"/>
      <c r="D38" s="90"/>
      <c r="E38" s="90"/>
      <c r="F38" s="90"/>
      <c r="G38" s="90"/>
      <c r="H38" s="90"/>
      <c r="I38" s="90"/>
      <c r="J38" s="90"/>
      <c r="K38" s="90"/>
    </row>
    <row r="39" spans="2:11" s="2" customFormat="1" ht="6.75" customHeight="1" thickBot="1">
      <c r="B39" s="82"/>
      <c r="C39" s="90"/>
      <c r="D39" s="90"/>
      <c r="E39" s="90"/>
      <c r="F39" s="90"/>
      <c r="G39" s="90"/>
      <c r="H39" s="90"/>
      <c r="I39" s="90"/>
      <c r="J39" s="90"/>
      <c r="K39" s="90"/>
    </row>
    <row r="40" spans="2:14" ht="13.5" thickBot="1">
      <c r="B40" s="305">
        <v>2011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</row>
    <row r="41" spans="1:14" ht="13.5" thickBot="1">
      <c r="A41" s="114" t="s">
        <v>296</v>
      </c>
      <c r="B41" s="205" t="s">
        <v>161</v>
      </c>
      <c r="C41" s="205" t="s">
        <v>162</v>
      </c>
      <c r="D41" s="205" t="s">
        <v>7</v>
      </c>
      <c r="E41" s="205" t="s">
        <v>8</v>
      </c>
      <c r="F41" s="205" t="s">
        <v>9</v>
      </c>
      <c r="G41" s="205" t="s">
        <v>10</v>
      </c>
      <c r="H41" s="205" t="s">
        <v>11</v>
      </c>
      <c r="I41" s="205" t="s">
        <v>163</v>
      </c>
      <c r="J41" s="205" t="s">
        <v>164</v>
      </c>
      <c r="K41" s="205" t="s">
        <v>165</v>
      </c>
      <c r="L41" s="205" t="s">
        <v>166</v>
      </c>
      <c r="M41" s="205" t="s">
        <v>167</v>
      </c>
      <c r="N41" s="86" t="s">
        <v>3</v>
      </c>
    </row>
    <row r="42" spans="1:14" ht="12.75">
      <c r="A42" s="104" t="s">
        <v>300</v>
      </c>
      <c r="B42" s="117">
        <v>19</v>
      </c>
      <c r="C42" s="117">
        <v>19</v>
      </c>
      <c r="D42" s="117">
        <v>26</v>
      </c>
      <c r="E42" s="117">
        <v>20</v>
      </c>
      <c r="F42" s="117">
        <v>15</v>
      </c>
      <c r="G42" s="117">
        <v>7</v>
      </c>
      <c r="H42" s="117">
        <v>14</v>
      </c>
      <c r="I42" s="117">
        <v>15</v>
      </c>
      <c r="J42" s="117">
        <v>28</v>
      </c>
      <c r="K42" s="117">
        <v>12</v>
      </c>
      <c r="L42" s="130">
        <v>15</v>
      </c>
      <c r="M42" s="130">
        <v>25</v>
      </c>
      <c r="N42" s="131">
        <f aca="true" t="shared" si="5" ref="N42:N47">SUM(B42:M42)</f>
        <v>215</v>
      </c>
    </row>
    <row r="43" spans="1:14" ht="12.75">
      <c r="A43" s="126" t="s">
        <v>297</v>
      </c>
      <c r="B43" s="120">
        <v>3</v>
      </c>
      <c r="C43" s="120">
        <v>4</v>
      </c>
      <c r="D43" s="120">
        <v>9</v>
      </c>
      <c r="E43" s="120">
        <v>3</v>
      </c>
      <c r="F43" s="120">
        <v>4</v>
      </c>
      <c r="G43" s="120">
        <v>4</v>
      </c>
      <c r="H43" s="120">
        <v>2</v>
      </c>
      <c r="I43" s="120">
        <v>1</v>
      </c>
      <c r="J43" s="120">
        <v>4</v>
      </c>
      <c r="K43" s="120">
        <v>7</v>
      </c>
      <c r="L43" s="80">
        <v>0</v>
      </c>
      <c r="M43" s="80">
        <v>9</v>
      </c>
      <c r="N43" s="132">
        <f t="shared" si="5"/>
        <v>50</v>
      </c>
    </row>
    <row r="44" spans="1:14" ht="12.75">
      <c r="A44" s="126" t="s">
        <v>302</v>
      </c>
      <c r="B44" s="120">
        <v>10</v>
      </c>
      <c r="C44" s="120">
        <v>8</v>
      </c>
      <c r="D44" s="120">
        <v>7</v>
      </c>
      <c r="E44" s="120">
        <v>3</v>
      </c>
      <c r="F44" s="120">
        <v>3</v>
      </c>
      <c r="G44" s="120">
        <v>3</v>
      </c>
      <c r="H44" s="120">
        <v>3</v>
      </c>
      <c r="I44" s="120">
        <v>0</v>
      </c>
      <c r="J44" s="120">
        <v>2</v>
      </c>
      <c r="K44" s="120">
        <v>1</v>
      </c>
      <c r="L44" s="80">
        <v>3</v>
      </c>
      <c r="M44" s="80">
        <v>5</v>
      </c>
      <c r="N44" s="132">
        <f t="shared" si="5"/>
        <v>48</v>
      </c>
    </row>
    <row r="45" spans="1:14" ht="12.75">
      <c r="A45" s="126" t="s">
        <v>301</v>
      </c>
      <c r="B45" s="120">
        <v>6</v>
      </c>
      <c r="C45" s="120">
        <v>4</v>
      </c>
      <c r="D45" s="120">
        <v>1</v>
      </c>
      <c r="E45" s="120">
        <v>0</v>
      </c>
      <c r="F45" s="120">
        <v>2</v>
      </c>
      <c r="G45" s="120">
        <v>4</v>
      </c>
      <c r="H45" s="120">
        <v>2</v>
      </c>
      <c r="I45" s="120">
        <v>0</v>
      </c>
      <c r="J45" s="120">
        <v>3</v>
      </c>
      <c r="K45" s="120">
        <v>2</v>
      </c>
      <c r="L45" s="80">
        <v>1</v>
      </c>
      <c r="M45" s="80">
        <v>1</v>
      </c>
      <c r="N45" s="132">
        <f t="shared" si="5"/>
        <v>26</v>
      </c>
    </row>
    <row r="46" spans="1:14" ht="12.75">
      <c r="A46" s="105" t="s">
        <v>298</v>
      </c>
      <c r="B46" s="120">
        <v>5</v>
      </c>
      <c r="C46" s="120">
        <v>0</v>
      </c>
      <c r="D46" s="120">
        <v>6</v>
      </c>
      <c r="E46" s="120">
        <v>1</v>
      </c>
      <c r="F46" s="120">
        <v>1</v>
      </c>
      <c r="G46" s="120">
        <v>2</v>
      </c>
      <c r="H46" s="120">
        <v>2</v>
      </c>
      <c r="I46" s="120">
        <v>0</v>
      </c>
      <c r="J46" s="120">
        <v>0</v>
      </c>
      <c r="K46" s="120">
        <v>2</v>
      </c>
      <c r="L46" s="80">
        <v>0</v>
      </c>
      <c r="M46" s="80">
        <v>5</v>
      </c>
      <c r="N46" s="132">
        <f t="shared" si="5"/>
        <v>24</v>
      </c>
    </row>
    <row r="47" spans="1:14" ht="13.5" thickBot="1">
      <c r="A47" s="128" t="s">
        <v>299</v>
      </c>
      <c r="B47" s="122">
        <v>1</v>
      </c>
      <c r="C47" s="122">
        <v>1</v>
      </c>
      <c r="D47" s="122">
        <v>2</v>
      </c>
      <c r="E47" s="122">
        <v>2</v>
      </c>
      <c r="F47" s="122">
        <v>0</v>
      </c>
      <c r="G47" s="122">
        <v>1</v>
      </c>
      <c r="H47" s="122">
        <v>0</v>
      </c>
      <c r="I47" s="122">
        <v>2</v>
      </c>
      <c r="J47" s="122">
        <v>2</v>
      </c>
      <c r="K47" s="122">
        <v>0</v>
      </c>
      <c r="L47" s="133">
        <v>0</v>
      </c>
      <c r="M47" s="133">
        <v>1</v>
      </c>
      <c r="N47" s="134">
        <f t="shared" si="5"/>
        <v>12</v>
      </c>
    </row>
    <row r="48" spans="1:14" ht="13.5" thickBot="1">
      <c r="A48" s="41" t="s">
        <v>0</v>
      </c>
      <c r="B48" s="125">
        <f>SUM(B42:B47)</f>
        <v>44</v>
      </c>
      <c r="C48" s="125">
        <f aca="true" t="shared" si="6" ref="C48:N48">SUM(C42:C47)</f>
        <v>36</v>
      </c>
      <c r="D48" s="125">
        <f t="shared" si="6"/>
        <v>51</v>
      </c>
      <c r="E48" s="125">
        <f t="shared" si="6"/>
        <v>29</v>
      </c>
      <c r="F48" s="125">
        <f t="shared" si="6"/>
        <v>25</v>
      </c>
      <c r="G48" s="125">
        <f t="shared" si="6"/>
        <v>21</v>
      </c>
      <c r="H48" s="125">
        <f t="shared" si="6"/>
        <v>23</v>
      </c>
      <c r="I48" s="125">
        <f t="shared" si="6"/>
        <v>18</v>
      </c>
      <c r="J48" s="125">
        <f t="shared" si="6"/>
        <v>39</v>
      </c>
      <c r="K48" s="125">
        <f t="shared" si="6"/>
        <v>24</v>
      </c>
      <c r="L48" s="125">
        <f t="shared" si="6"/>
        <v>19</v>
      </c>
      <c r="M48" s="125">
        <f t="shared" si="6"/>
        <v>46</v>
      </c>
      <c r="N48" s="125">
        <f t="shared" si="6"/>
        <v>375</v>
      </c>
    </row>
    <row r="49" spans="1:15" s="2" customFormat="1" ht="12.75">
      <c r="A49" s="2" t="s">
        <v>4</v>
      </c>
      <c r="B49" s="233"/>
      <c r="C49" s="17"/>
      <c r="D49" s="9"/>
      <c r="E49" s="2" t="s">
        <v>187</v>
      </c>
      <c r="I49" s="90"/>
      <c r="O49" s="12"/>
    </row>
    <row r="50" spans="2:15" s="2" customFormat="1" ht="12.75">
      <c r="B50" s="17"/>
      <c r="C50" s="17"/>
      <c r="D50" s="9"/>
      <c r="I50" s="90"/>
      <c r="O50" s="12"/>
    </row>
    <row r="51" spans="1:11" s="2" customFormat="1" ht="19.5" customHeight="1">
      <c r="A51" s="3" t="s">
        <v>385</v>
      </c>
      <c r="B51" s="82"/>
      <c r="C51" s="90"/>
      <c r="D51" s="90"/>
      <c r="E51" s="90"/>
      <c r="F51" s="90"/>
      <c r="G51" s="90"/>
      <c r="H51" s="90"/>
      <c r="I51" s="90"/>
      <c r="J51" s="90"/>
      <c r="K51" s="90"/>
    </row>
    <row r="52" spans="2:11" s="2" customFormat="1" ht="6.75" customHeight="1" thickBot="1">
      <c r="B52" s="82"/>
      <c r="C52" s="90"/>
      <c r="D52" s="90"/>
      <c r="E52" s="90"/>
      <c r="F52" s="90"/>
      <c r="G52" s="90"/>
      <c r="H52" s="90"/>
      <c r="I52" s="90"/>
      <c r="J52" s="90"/>
      <c r="K52" s="90"/>
    </row>
    <row r="53" spans="1:11" s="2" customFormat="1" ht="13.5" customHeight="1" thickBot="1">
      <c r="A53" s="305">
        <v>2011</v>
      </c>
      <c r="B53" s="305"/>
      <c r="C53" s="305"/>
      <c r="D53" s="305"/>
      <c r="E53" s="305"/>
      <c r="F53" s="305"/>
      <c r="G53" s="305"/>
      <c r="H53" s="305"/>
      <c r="I53" s="305"/>
      <c r="J53" s="305"/>
      <c r="K53" s="305"/>
    </row>
    <row r="54" spans="1:11" s="2" customFormat="1" ht="64.5" thickBot="1">
      <c r="A54" s="114" t="s">
        <v>303</v>
      </c>
      <c r="B54" s="115" t="s">
        <v>287</v>
      </c>
      <c r="C54" s="115" t="s">
        <v>288</v>
      </c>
      <c r="D54" s="115" t="s">
        <v>289</v>
      </c>
      <c r="E54" s="115" t="s">
        <v>290</v>
      </c>
      <c r="F54" s="115" t="s">
        <v>291</v>
      </c>
      <c r="G54" s="115" t="s">
        <v>292</v>
      </c>
      <c r="H54" s="115" t="s">
        <v>293</v>
      </c>
      <c r="I54" s="115" t="s">
        <v>295</v>
      </c>
      <c r="J54" s="115" t="s">
        <v>294</v>
      </c>
      <c r="K54" s="115" t="s">
        <v>0</v>
      </c>
    </row>
    <row r="55" spans="1:11" s="2" customFormat="1" ht="12.75">
      <c r="A55" s="104" t="s">
        <v>304</v>
      </c>
      <c r="B55" s="117">
        <v>1</v>
      </c>
      <c r="C55" s="117">
        <v>0</v>
      </c>
      <c r="D55" s="117">
        <v>1</v>
      </c>
      <c r="E55" s="117">
        <v>0</v>
      </c>
      <c r="F55" s="117">
        <v>8</v>
      </c>
      <c r="G55" s="117">
        <v>0</v>
      </c>
      <c r="H55" s="117">
        <v>5</v>
      </c>
      <c r="I55" s="117">
        <v>0</v>
      </c>
      <c r="J55" s="117">
        <v>3</v>
      </c>
      <c r="K55" s="118">
        <f aca="true" t="shared" si="7" ref="K55:K80">SUM(B55:J55)</f>
        <v>18</v>
      </c>
    </row>
    <row r="56" spans="1:11" ht="12.75">
      <c r="A56" s="126" t="s">
        <v>305</v>
      </c>
      <c r="B56" s="127">
        <v>0</v>
      </c>
      <c r="C56" s="127">
        <v>0</v>
      </c>
      <c r="D56" s="127">
        <v>0</v>
      </c>
      <c r="E56" s="127">
        <v>0</v>
      </c>
      <c r="F56" s="127">
        <v>11</v>
      </c>
      <c r="G56" s="127">
        <v>0</v>
      </c>
      <c r="H56" s="127">
        <v>4</v>
      </c>
      <c r="I56" s="127">
        <v>0</v>
      </c>
      <c r="J56" s="127">
        <v>1</v>
      </c>
      <c r="K56" s="135">
        <f t="shared" si="7"/>
        <v>16</v>
      </c>
    </row>
    <row r="57" spans="1:11" ht="12.75">
      <c r="A57" s="126" t="s">
        <v>306</v>
      </c>
      <c r="B57" s="127">
        <v>2</v>
      </c>
      <c r="C57" s="127">
        <v>1</v>
      </c>
      <c r="D57" s="127">
        <v>0</v>
      </c>
      <c r="E57" s="127">
        <v>0</v>
      </c>
      <c r="F57" s="127">
        <v>4</v>
      </c>
      <c r="G57" s="127">
        <v>2</v>
      </c>
      <c r="H57" s="127">
        <v>2</v>
      </c>
      <c r="I57" s="127">
        <v>1</v>
      </c>
      <c r="J57" s="127">
        <v>2</v>
      </c>
      <c r="K57" s="121">
        <f t="shared" si="7"/>
        <v>14</v>
      </c>
    </row>
    <row r="58" spans="1:11" ht="12.75">
      <c r="A58" s="105" t="s">
        <v>307</v>
      </c>
      <c r="B58" s="120">
        <v>2</v>
      </c>
      <c r="C58" s="120">
        <v>0</v>
      </c>
      <c r="D58" s="120">
        <v>1</v>
      </c>
      <c r="E58" s="120">
        <v>0</v>
      </c>
      <c r="F58" s="120">
        <v>4</v>
      </c>
      <c r="G58" s="120">
        <v>0</v>
      </c>
      <c r="H58" s="120">
        <v>2</v>
      </c>
      <c r="I58" s="120">
        <v>0</v>
      </c>
      <c r="J58" s="120">
        <v>0</v>
      </c>
      <c r="K58" s="121">
        <f t="shared" si="7"/>
        <v>9</v>
      </c>
    </row>
    <row r="59" spans="1:11" ht="12.75">
      <c r="A59" s="105" t="s">
        <v>308</v>
      </c>
      <c r="B59" s="120">
        <v>1</v>
      </c>
      <c r="C59" s="120">
        <v>0</v>
      </c>
      <c r="D59" s="120">
        <v>0</v>
      </c>
      <c r="E59" s="120">
        <v>0</v>
      </c>
      <c r="F59" s="120">
        <v>4</v>
      </c>
      <c r="G59" s="120">
        <v>0</v>
      </c>
      <c r="H59" s="120">
        <v>2</v>
      </c>
      <c r="I59" s="120">
        <v>0</v>
      </c>
      <c r="J59" s="120">
        <v>0</v>
      </c>
      <c r="K59" s="121">
        <f t="shared" si="7"/>
        <v>7</v>
      </c>
    </row>
    <row r="60" spans="1:11" ht="12.75">
      <c r="A60" s="105" t="s">
        <v>309</v>
      </c>
      <c r="B60" s="120">
        <v>2</v>
      </c>
      <c r="C60" s="120">
        <v>1</v>
      </c>
      <c r="D60" s="120">
        <v>0</v>
      </c>
      <c r="E60" s="120">
        <v>1</v>
      </c>
      <c r="F60" s="120">
        <v>1</v>
      </c>
      <c r="G60" s="120">
        <v>0</v>
      </c>
      <c r="H60" s="120">
        <v>0</v>
      </c>
      <c r="I60" s="120">
        <v>0</v>
      </c>
      <c r="J60" s="120">
        <v>1</v>
      </c>
      <c r="K60" s="121">
        <f t="shared" si="7"/>
        <v>6</v>
      </c>
    </row>
    <row r="61" spans="1:11" ht="12.75">
      <c r="A61" s="105" t="s">
        <v>310</v>
      </c>
      <c r="B61" s="120">
        <v>2</v>
      </c>
      <c r="C61" s="120">
        <v>1</v>
      </c>
      <c r="D61" s="120">
        <v>0</v>
      </c>
      <c r="E61" s="120"/>
      <c r="F61" s="120">
        <v>1</v>
      </c>
      <c r="G61" s="120">
        <v>1</v>
      </c>
      <c r="H61" s="120">
        <v>0</v>
      </c>
      <c r="I61" s="120">
        <v>0</v>
      </c>
      <c r="J61" s="120">
        <v>1</v>
      </c>
      <c r="K61" s="121">
        <f t="shared" si="7"/>
        <v>6</v>
      </c>
    </row>
    <row r="62" spans="1:11" ht="12.75">
      <c r="A62" s="105" t="s">
        <v>311</v>
      </c>
      <c r="B62" s="120">
        <v>2</v>
      </c>
      <c r="C62" s="120">
        <v>1</v>
      </c>
      <c r="D62" s="120">
        <v>0</v>
      </c>
      <c r="E62" s="120">
        <v>0</v>
      </c>
      <c r="F62" s="120">
        <v>2</v>
      </c>
      <c r="G62" s="120">
        <v>0</v>
      </c>
      <c r="H62" s="120">
        <v>0</v>
      </c>
      <c r="I62" s="120">
        <v>0</v>
      </c>
      <c r="J62" s="120">
        <v>0</v>
      </c>
      <c r="K62" s="121">
        <f t="shared" si="7"/>
        <v>5</v>
      </c>
    </row>
    <row r="63" spans="1:11" ht="12.75">
      <c r="A63" s="105" t="s">
        <v>312</v>
      </c>
      <c r="B63" s="120">
        <v>4</v>
      </c>
      <c r="C63" s="120">
        <v>0</v>
      </c>
      <c r="D63" s="120">
        <v>0</v>
      </c>
      <c r="E63" s="120">
        <v>0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1">
        <f t="shared" si="7"/>
        <v>4</v>
      </c>
    </row>
    <row r="64" spans="1:11" ht="12.75">
      <c r="A64" s="105" t="s">
        <v>313</v>
      </c>
      <c r="B64" s="120">
        <v>1</v>
      </c>
      <c r="C64" s="120">
        <v>1</v>
      </c>
      <c r="D64" s="120">
        <v>1</v>
      </c>
      <c r="E64" s="120">
        <v>0</v>
      </c>
      <c r="F64" s="120">
        <v>0</v>
      </c>
      <c r="G64" s="120">
        <v>0</v>
      </c>
      <c r="H64" s="120">
        <v>1</v>
      </c>
      <c r="I64" s="120">
        <v>0</v>
      </c>
      <c r="J64" s="120">
        <v>0</v>
      </c>
      <c r="K64" s="121">
        <f t="shared" si="7"/>
        <v>4</v>
      </c>
    </row>
    <row r="65" spans="1:11" ht="12.75">
      <c r="A65" s="105" t="s">
        <v>314</v>
      </c>
      <c r="B65" s="120">
        <v>0</v>
      </c>
      <c r="C65" s="120">
        <v>1</v>
      </c>
      <c r="D65" s="120">
        <v>1</v>
      </c>
      <c r="E65" s="120">
        <v>0</v>
      </c>
      <c r="F65" s="120">
        <v>0</v>
      </c>
      <c r="G65" s="120">
        <v>0</v>
      </c>
      <c r="H65" s="120">
        <v>0</v>
      </c>
      <c r="I65" s="120">
        <v>2</v>
      </c>
      <c r="J65" s="120">
        <v>0</v>
      </c>
      <c r="K65" s="121">
        <f t="shared" si="7"/>
        <v>4</v>
      </c>
    </row>
    <row r="66" spans="1:11" ht="12.75">
      <c r="A66" s="105" t="s">
        <v>315</v>
      </c>
      <c r="B66" s="120">
        <v>0</v>
      </c>
      <c r="C66" s="120">
        <v>0</v>
      </c>
      <c r="D66" s="120">
        <v>1</v>
      </c>
      <c r="E66" s="120">
        <v>0</v>
      </c>
      <c r="F66" s="120">
        <v>0</v>
      </c>
      <c r="G66" s="120">
        <v>0</v>
      </c>
      <c r="H66" s="120">
        <v>1</v>
      </c>
      <c r="I66" s="120">
        <v>0</v>
      </c>
      <c r="J66" s="120">
        <v>2</v>
      </c>
      <c r="K66" s="121">
        <f t="shared" si="7"/>
        <v>4</v>
      </c>
    </row>
    <row r="67" spans="1:11" ht="12.75">
      <c r="A67" s="40" t="s">
        <v>316</v>
      </c>
      <c r="B67" s="136">
        <v>0</v>
      </c>
      <c r="C67" s="136">
        <v>0</v>
      </c>
      <c r="D67" s="136">
        <v>0</v>
      </c>
      <c r="E67" s="136">
        <v>0</v>
      </c>
      <c r="F67" s="136">
        <v>3</v>
      </c>
      <c r="G67" s="136">
        <v>0</v>
      </c>
      <c r="H67" s="136">
        <v>0</v>
      </c>
      <c r="I67" s="136">
        <v>0</v>
      </c>
      <c r="J67" s="136">
        <v>0</v>
      </c>
      <c r="K67" s="137">
        <f t="shared" si="7"/>
        <v>3</v>
      </c>
    </row>
    <row r="68" spans="1:11" ht="12.75">
      <c r="A68" s="105" t="s">
        <v>317</v>
      </c>
      <c r="B68" s="120">
        <v>1</v>
      </c>
      <c r="C68" s="120">
        <v>0</v>
      </c>
      <c r="D68" s="120">
        <v>0</v>
      </c>
      <c r="E68" s="120">
        <v>0</v>
      </c>
      <c r="F68" s="120">
        <v>2</v>
      </c>
      <c r="G68" s="120">
        <v>0</v>
      </c>
      <c r="H68" s="120">
        <v>0</v>
      </c>
      <c r="I68" s="120">
        <v>0</v>
      </c>
      <c r="J68" s="120">
        <v>0</v>
      </c>
      <c r="K68" s="121">
        <f t="shared" si="7"/>
        <v>3</v>
      </c>
    </row>
    <row r="69" spans="1:11" ht="12.75">
      <c r="A69" s="105" t="s">
        <v>318</v>
      </c>
      <c r="B69" s="120">
        <v>0</v>
      </c>
      <c r="C69" s="120">
        <v>0</v>
      </c>
      <c r="D69" s="120">
        <v>1</v>
      </c>
      <c r="E69" s="120">
        <v>0</v>
      </c>
      <c r="F69" s="120">
        <v>1</v>
      </c>
      <c r="G69" s="120">
        <v>0</v>
      </c>
      <c r="H69" s="120">
        <v>1</v>
      </c>
      <c r="I69" s="120">
        <v>0</v>
      </c>
      <c r="J69" s="120">
        <v>0</v>
      </c>
      <c r="K69" s="121">
        <f t="shared" si="7"/>
        <v>3</v>
      </c>
    </row>
    <row r="70" spans="1:11" ht="12.75">
      <c r="A70" s="105" t="s">
        <v>319</v>
      </c>
      <c r="B70" s="120">
        <v>2</v>
      </c>
      <c r="C70" s="120">
        <v>0</v>
      </c>
      <c r="D70" s="120">
        <v>0</v>
      </c>
      <c r="E70" s="120">
        <v>0</v>
      </c>
      <c r="F70" s="120">
        <v>0</v>
      </c>
      <c r="G70" s="120">
        <v>0</v>
      </c>
      <c r="H70" s="120">
        <v>1</v>
      </c>
      <c r="I70" s="120">
        <v>0</v>
      </c>
      <c r="J70" s="120">
        <v>0</v>
      </c>
      <c r="K70" s="121">
        <f t="shared" si="7"/>
        <v>3</v>
      </c>
    </row>
    <row r="71" spans="1:11" ht="12.75">
      <c r="A71" s="105" t="s">
        <v>320</v>
      </c>
      <c r="B71" s="120">
        <v>1</v>
      </c>
      <c r="C71" s="120">
        <v>0</v>
      </c>
      <c r="D71" s="120">
        <v>2</v>
      </c>
      <c r="E71" s="120">
        <v>0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1">
        <f t="shared" si="7"/>
        <v>3</v>
      </c>
    </row>
    <row r="72" spans="1:11" ht="12.75">
      <c r="A72" s="105" t="s">
        <v>321</v>
      </c>
      <c r="B72" s="120">
        <v>0</v>
      </c>
      <c r="C72" s="120">
        <v>0</v>
      </c>
      <c r="D72" s="120">
        <v>0</v>
      </c>
      <c r="E72" s="120">
        <v>0</v>
      </c>
      <c r="F72" s="120">
        <v>3</v>
      </c>
      <c r="G72" s="120">
        <v>0</v>
      </c>
      <c r="H72" s="120">
        <v>0</v>
      </c>
      <c r="I72" s="120">
        <v>0</v>
      </c>
      <c r="J72" s="120">
        <v>0</v>
      </c>
      <c r="K72" s="121">
        <f t="shared" si="7"/>
        <v>3</v>
      </c>
    </row>
    <row r="73" spans="1:11" ht="12.75">
      <c r="A73" s="105" t="s">
        <v>322</v>
      </c>
      <c r="B73" s="120">
        <v>0</v>
      </c>
      <c r="C73" s="120">
        <v>0</v>
      </c>
      <c r="D73" s="120">
        <v>0</v>
      </c>
      <c r="E73" s="120">
        <v>0</v>
      </c>
      <c r="F73" s="120">
        <v>2</v>
      </c>
      <c r="G73" s="120">
        <v>0</v>
      </c>
      <c r="H73" s="120">
        <v>1</v>
      </c>
      <c r="I73" s="120">
        <v>0</v>
      </c>
      <c r="J73" s="120">
        <v>0</v>
      </c>
      <c r="K73" s="121">
        <f t="shared" si="7"/>
        <v>3</v>
      </c>
    </row>
    <row r="74" spans="1:11" ht="12.75">
      <c r="A74" s="105" t="s">
        <v>323</v>
      </c>
      <c r="B74" s="120">
        <v>2</v>
      </c>
      <c r="C74" s="120">
        <v>0</v>
      </c>
      <c r="D74" s="120">
        <v>0</v>
      </c>
      <c r="E74" s="120">
        <v>0</v>
      </c>
      <c r="F74" s="120">
        <v>1</v>
      </c>
      <c r="G74" s="120">
        <v>0</v>
      </c>
      <c r="H74" s="120">
        <v>0</v>
      </c>
      <c r="I74" s="120">
        <v>0</v>
      </c>
      <c r="J74" s="120">
        <v>0</v>
      </c>
      <c r="K74" s="121">
        <f t="shared" si="7"/>
        <v>3</v>
      </c>
    </row>
    <row r="75" spans="1:11" ht="12.75">
      <c r="A75" s="105" t="s">
        <v>324</v>
      </c>
      <c r="B75" s="120">
        <v>2</v>
      </c>
      <c r="C75" s="120">
        <v>0</v>
      </c>
      <c r="D75" s="120">
        <v>0</v>
      </c>
      <c r="E75" s="120">
        <v>0</v>
      </c>
      <c r="F75" s="120">
        <v>0</v>
      </c>
      <c r="G75" s="120">
        <v>0</v>
      </c>
      <c r="H75" s="120">
        <v>1</v>
      </c>
      <c r="I75" s="120">
        <v>0</v>
      </c>
      <c r="J75" s="120">
        <v>0</v>
      </c>
      <c r="K75" s="121">
        <f t="shared" si="7"/>
        <v>3</v>
      </c>
    </row>
    <row r="76" spans="1:11" ht="12.75">
      <c r="A76" s="105" t="s">
        <v>325</v>
      </c>
      <c r="B76" s="120">
        <v>1</v>
      </c>
      <c r="C76" s="120">
        <v>0</v>
      </c>
      <c r="D76" s="120">
        <v>0</v>
      </c>
      <c r="E76" s="120">
        <v>0</v>
      </c>
      <c r="F76" s="120">
        <v>1</v>
      </c>
      <c r="G76" s="120">
        <v>0</v>
      </c>
      <c r="H76" s="120">
        <v>1</v>
      </c>
      <c r="I76" s="120">
        <v>0</v>
      </c>
      <c r="J76" s="120">
        <v>0</v>
      </c>
      <c r="K76" s="121">
        <f t="shared" si="7"/>
        <v>3</v>
      </c>
    </row>
    <row r="77" spans="1:11" ht="12.75">
      <c r="A77" s="105" t="s">
        <v>326</v>
      </c>
      <c r="B77" s="120">
        <v>0</v>
      </c>
      <c r="C77" s="120">
        <v>0</v>
      </c>
      <c r="D77" s="120">
        <v>1</v>
      </c>
      <c r="E77" s="120">
        <v>0</v>
      </c>
      <c r="F77" s="120">
        <v>0</v>
      </c>
      <c r="G77" s="120">
        <v>0</v>
      </c>
      <c r="H77" s="120">
        <v>0</v>
      </c>
      <c r="I77" s="120">
        <v>0</v>
      </c>
      <c r="J77" s="120">
        <v>2</v>
      </c>
      <c r="K77" s="121">
        <f t="shared" si="7"/>
        <v>3</v>
      </c>
    </row>
    <row r="78" spans="1:11" ht="12.75">
      <c r="A78" s="128" t="s">
        <v>327</v>
      </c>
      <c r="B78" s="138">
        <v>1</v>
      </c>
      <c r="C78" s="138">
        <v>0</v>
      </c>
      <c r="D78" s="138">
        <v>0</v>
      </c>
      <c r="E78" s="138">
        <v>0</v>
      </c>
      <c r="F78" s="138">
        <v>1</v>
      </c>
      <c r="G78" s="138">
        <v>1</v>
      </c>
      <c r="H78" s="138">
        <v>0</v>
      </c>
      <c r="I78" s="138">
        <v>0</v>
      </c>
      <c r="J78" s="138">
        <v>0</v>
      </c>
      <c r="K78" s="139">
        <f t="shared" si="7"/>
        <v>3</v>
      </c>
    </row>
    <row r="79" spans="1:11" ht="13.5" thickBot="1">
      <c r="A79" s="106" t="s">
        <v>328</v>
      </c>
      <c r="B79" s="122">
        <v>0</v>
      </c>
      <c r="C79" s="122">
        <v>1</v>
      </c>
      <c r="D79" s="122">
        <v>0</v>
      </c>
      <c r="E79" s="122">
        <v>0</v>
      </c>
      <c r="F79" s="122">
        <v>1</v>
      </c>
      <c r="G79" s="122">
        <v>0</v>
      </c>
      <c r="H79" s="122">
        <v>0</v>
      </c>
      <c r="I79" s="122">
        <v>0</v>
      </c>
      <c r="J79" s="122">
        <v>1</v>
      </c>
      <c r="K79" s="123">
        <f t="shared" si="7"/>
        <v>3</v>
      </c>
    </row>
    <row r="80" spans="1:11" ht="13.5" thickBot="1">
      <c r="A80" s="124" t="s">
        <v>0</v>
      </c>
      <c r="B80" s="125">
        <f aca="true" t="shared" si="8" ref="B80:J80">SUM(B56:B79)</f>
        <v>26</v>
      </c>
      <c r="C80" s="125">
        <f t="shared" si="8"/>
        <v>7</v>
      </c>
      <c r="D80" s="125">
        <f t="shared" si="8"/>
        <v>8</v>
      </c>
      <c r="E80" s="125">
        <f t="shared" si="8"/>
        <v>1</v>
      </c>
      <c r="F80" s="125">
        <f t="shared" si="8"/>
        <v>42</v>
      </c>
      <c r="G80" s="125">
        <f t="shared" si="8"/>
        <v>4</v>
      </c>
      <c r="H80" s="125">
        <f t="shared" si="8"/>
        <v>17</v>
      </c>
      <c r="I80" s="125">
        <f t="shared" si="8"/>
        <v>3</v>
      </c>
      <c r="J80" s="125">
        <f t="shared" si="8"/>
        <v>10</v>
      </c>
      <c r="K80" s="125">
        <f t="shared" si="7"/>
        <v>118</v>
      </c>
    </row>
    <row r="81" spans="1:15" s="2" customFormat="1" ht="12.75">
      <c r="A81" s="2" t="s">
        <v>4</v>
      </c>
      <c r="B81" s="233"/>
      <c r="C81" s="17"/>
      <c r="D81" s="9"/>
      <c r="E81" s="2" t="s">
        <v>187</v>
      </c>
      <c r="I81" s="90"/>
      <c r="O81" s="12"/>
    </row>
    <row r="83" spans="1:11" ht="18.75">
      <c r="A83" s="3" t="s">
        <v>386</v>
      </c>
      <c r="B83" s="82"/>
      <c r="C83" s="90"/>
      <c r="D83" s="90"/>
      <c r="E83" s="90"/>
      <c r="F83" s="90"/>
      <c r="G83" s="90"/>
      <c r="H83" s="90"/>
      <c r="I83" s="90"/>
      <c r="J83" s="90"/>
      <c r="K83" s="90"/>
    </row>
    <row r="84" spans="1:11" ht="13.5" thickBot="1">
      <c r="A84" s="2"/>
      <c r="B84" s="82"/>
      <c r="C84" s="90"/>
      <c r="D84" s="90"/>
      <c r="E84" s="90"/>
      <c r="F84" s="90"/>
      <c r="G84" s="90"/>
      <c r="H84" s="90"/>
      <c r="I84" s="90"/>
      <c r="J84" s="90"/>
      <c r="K84" s="90"/>
    </row>
    <row r="85" spans="1:11" ht="13.5" thickBot="1">
      <c r="A85" s="305">
        <v>2011</v>
      </c>
      <c r="B85" s="305"/>
      <c r="C85" s="305"/>
      <c r="D85" s="305"/>
      <c r="E85" s="305"/>
      <c r="F85" s="305"/>
      <c r="G85" s="305"/>
      <c r="H85" s="17"/>
      <c r="I85" s="17"/>
      <c r="J85" s="17"/>
      <c r="K85" s="17"/>
    </row>
    <row r="86" spans="1:11" ht="13.5" thickBot="1">
      <c r="A86" s="114" t="s">
        <v>303</v>
      </c>
      <c r="B86" s="141">
        <v>1</v>
      </c>
      <c r="C86" s="141">
        <v>2</v>
      </c>
      <c r="D86" s="141">
        <v>3</v>
      </c>
      <c r="E86" s="141">
        <v>4</v>
      </c>
      <c r="F86" s="141">
        <v>5</v>
      </c>
      <c r="G86" s="141" t="s">
        <v>0</v>
      </c>
      <c r="H86" s="32"/>
      <c r="I86" s="32"/>
      <c r="J86" s="32"/>
      <c r="K86" s="32"/>
    </row>
    <row r="87" spans="1:11" ht="12.75">
      <c r="A87" s="104" t="s">
        <v>304</v>
      </c>
      <c r="B87" s="117">
        <v>0</v>
      </c>
      <c r="C87" s="117">
        <v>5</v>
      </c>
      <c r="D87" s="117">
        <v>7</v>
      </c>
      <c r="E87" s="117">
        <v>4</v>
      </c>
      <c r="F87" s="117">
        <v>2</v>
      </c>
      <c r="G87" s="118">
        <f aca="true" t="shared" si="9" ref="G87:G112">SUM(B87:F87)</f>
        <v>18</v>
      </c>
      <c r="H87" s="32"/>
      <c r="I87" s="32"/>
      <c r="J87" s="32"/>
      <c r="K87" s="32"/>
    </row>
    <row r="88" spans="1:11" ht="12.75">
      <c r="A88" s="126" t="s">
        <v>305</v>
      </c>
      <c r="B88" s="127">
        <v>0</v>
      </c>
      <c r="C88" s="127">
        <v>0</v>
      </c>
      <c r="D88" s="127">
        <v>7</v>
      </c>
      <c r="E88" s="127">
        <v>8</v>
      </c>
      <c r="F88" s="127">
        <v>1</v>
      </c>
      <c r="G88" s="121">
        <f t="shared" si="9"/>
        <v>16</v>
      </c>
      <c r="H88" s="32"/>
      <c r="I88" s="32"/>
      <c r="J88" s="32"/>
      <c r="K88" s="32"/>
    </row>
    <row r="89" spans="1:11" ht="12.75">
      <c r="A89" s="126" t="s">
        <v>306</v>
      </c>
      <c r="B89" s="127">
        <v>0</v>
      </c>
      <c r="C89" s="127">
        <v>2</v>
      </c>
      <c r="D89" s="127">
        <v>2</v>
      </c>
      <c r="E89" s="127">
        <v>10</v>
      </c>
      <c r="F89" s="127">
        <v>0</v>
      </c>
      <c r="G89" s="121">
        <f t="shared" si="9"/>
        <v>14</v>
      </c>
      <c r="H89" s="32"/>
      <c r="I89" s="32"/>
      <c r="J89" s="32"/>
      <c r="K89" s="32"/>
    </row>
    <row r="90" spans="1:11" ht="12.75">
      <c r="A90" s="105" t="s">
        <v>307</v>
      </c>
      <c r="B90" s="120">
        <v>0</v>
      </c>
      <c r="C90" s="120">
        <v>2</v>
      </c>
      <c r="D90" s="120">
        <v>3</v>
      </c>
      <c r="E90" s="120">
        <v>4</v>
      </c>
      <c r="F90" s="120">
        <v>0</v>
      </c>
      <c r="G90" s="121">
        <f t="shared" si="9"/>
        <v>9</v>
      </c>
      <c r="H90" s="32"/>
      <c r="I90" s="32"/>
      <c r="J90" s="32"/>
      <c r="K90" s="32"/>
    </row>
    <row r="91" spans="1:11" ht="12.75">
      <c r="A91" s="105" t="s">
        <v>308</v>
      </c>
      <c r="B91" s="120">
        <v>0</v>
      </c>
      <c r="C91" s="120">
        <v>4</v>
      </c>
      <c r="D91" s="120">
        <v>2</v>
      </c>
      <c r="E91" s="120">
        <v>0</v>
      </c>
      <c r="F91" s="120">
        <v>1</v>
      </c>
      <c r="G91" s="121">
        <f t="shared" si="9"/>
        <v>7</v>
      </c>
      <c r="H91" s="32"/>
      <c r="I91" s="32"/>
      <c r="J91" s="32"/>
      <c r="K91" s="32"/>
    </row>
    <row r="92" spans="1:11" ht="12.75">
      <c r="A92" s="105" t="s">
        <v>309</v>
      </c>
      <c r="B92" s="120">
        <v>0</v>
      </c>
      <c r="C92" s="120">
        <v>1</v>
      </c>
      <c r="D92" s="120">
        <v>4</v>
      </c>
      <c r="E92" s="120">
        <v>1</v>
      </c>
      <c r="F92" s="120">
        <v>0</v>
      </c>
      <c r="G92" s="121">
        <f t="shared" si="9"/>
        <v>6</v>
      </c>
      <c r="H92" s="32"/>
      <c r="I92" s="32"/>
      <c r="J92" s="32"/>
      <c r="K92" s="32"/>
    </row>
    <row r="93" spans="1:11" ht="12.75">
      <c r="A93" s="105" t="s">
        <v>310</v>
      </c>
      <c r="B93" s="120">
        <v>0</v>
      </c>
      <c r="C93" s="120">
        <v>0</v>
      </c>
      <c r="D93" s="120">
        <v>3</v>
      </c>
      <c r="E93" s="120">
        <v>3</v>
      </c>
      <c r="F93" s="120">
        <v>0</v>
      </c>
      <c r="G93" s="121">
        <f t="shared" si="9"/>
        <v>6</v>
      </c>
      <c r="H93" s="32"/>
      <c r="I93" s="32"/>
      <c r="J93" s="32"/>
      <c r="K93" s="32"/>
    </row>
    <row r="94" spans="1:11" ht="12.75">
      <c r="A94" s="105" t="s">
        <v>311</v>
      </c>
      <c r="B94" s="120">
        <v>0</v>
      </c>
      <c r="C94" s="120">
        <v>0</v>
      </c>
      <c r="D94" s="120">
        <v>2</v>
      </c>
      <c r="E94" s="120">
        <v>3</v>
      </c>
      <c r="F94" s="120">
        <v>0</v>
      </c>
      <c r="G94" s="121">
        <f t="shared" si="9"/>
        <v>5</v>
      </c>
      <c r="H94" s="32"/>
      <c r="I94" s="32"/>
      <c r="J94" s="32"/>
      <c r="K94" s="32"/>
    </row>
    <row r="95" spans="1:11" ht="12.75">
      <c r="A95" s="105" t="s">
        <v>312</v>
      </c>
      <c r="B95" s="120">
        <v>0</v>
      </c>
      <c r="C95" s="120">
        <v>0</v>
      </c>
      <c r="D95" s="120">
        <v>3</v>
      </c>
      <c r="E95" s="120">
        <v>1</v>
      </c>
      <c r="F95" s="120">
        <v>0</v>
      </c>
      <c r="G95" s="121">
        <f t="shared" si="9"/>
        <v>4</v>
      </c>
      <c r="H95" s="32"/>
      <c r="I95" s="32"/>
      <c r="J95" s="32"/>
      <c r="K95" s="32"/>
    </row>
    <row r="96" spans="1:11" ht="12.75">
      <c r="A96" s="105" t="s">
        <v>313</v>
      </c>
      <c r="B96" s="120">
        <v>0</v>
      </c>
      <c r="C96" s="120">
        <v>0</v>
      </c>
      <c r="D96" s="120">
        <v>1</v>
      </c>
      <c r="E96" s="120">
        <v>1</v>
      </c>
      <c r="F96" s="120">
        <v>2</v>
      </c>
      <c r="G96" s="121">
        <f t="shared" si="9"/>
        <v>4</v>
      </c>
      <c r="H96" s="32"/>
      <c r="I96" s="32"/>
      <c r="J96" s="32"/>
      <c r="K96" s="32"/>
    </row>
    <row r="97" spans="1:11" ht="12.75">
      <c r="A97" s="105" t="s">
        <v>314</v>
      </c>
      <c r="B97" s="120">
        <v>0</v>
      </c>
      <c r="C97" s="120">
        <v>2</v>
      </c>
      <c r="D97" s="120">
        <v>2</v>
      </c>
      <c r="E97" s="120">
        <v>0</v>
      </c>
      <c r="F97" s="120">
        <v>0</v>
      </c>
      <c r="G97" s="121">
        <f t="shared" si="9"/>
        <v>4</v>
      </c>
      <c r="H97" s="32"/>
      <c r="I97" s="32"/>
      <c r="J97" s="32"/>
      <c r="K97" s="32"/>
    </row>
    <row r="98" spans="1:11" ht="12.75">
      <c r="A98" s="105" t="s">
        <v>315</v>
      </c>
      <c r="B98" s="120">
        <v>0</v>
      </c>
      <c r="C98" s="120">
        <v>1</v>
      </c>
      <c r="D98" s="120">
        <v>2</v>
      </c>
      <c r="E98" s="120">
        <v>1</v>
      </c>
      <c r="F98" s="120">
        <v>0</v>
      </c>
      <c r="G98" s="121">
        <f t="shared" si="9"/>
        <v>4</v>
      </c>
      <c r="H98" s="32"/>
      <c r="I98" s="32"/>
      <c r="J98" s="32"/>
      <c r="K98" s="32"/>
    </row>
    <row r="99" spans="1:11" ht="12.75">
      <c r="A99" s="40" t="s">
        <v>316</v>
      </c>
      <c r="B99" s="136">
        <v>0</v>
      </c>
      <c r="C99" s="136">
        <v>0</v>
      </c>
      <c r="D99" s="136">
        <v>0</v>
      </c>
      <c r="E99" s="136">
        <v>3</v>
      </c>
      <c r="F99" s="136">
        <v>0</v>
      </c>
      <c r="G99" s="121">
        <f t="shared" si="9"/>
        <v>3</v>
      </c>
      <c r="H99" s="32"/>
      <c r="I99" s="32"/>
      <c r="J99" s="32"/>
      <c r="K99" s="32"/>
    </row>
    <row r="100" spans="1:11" ht="12.75">
      <c r="A100" s="105" t="s">
        <v>317</v>
      </c>
      <c r="B100" s="120">
        <v>0</v>
      </c>
      <c r="C100" s="120">
        <v>0</v>
      </c>
      <c r="D100" s="120">
        <v>3</v>
      </c>
      <c r="E100" s="120">
        <v>0</v>
      </c>
      <c r="F100" s="120">
        <v>0</v>
      </c>
      <c r="G100" s="121">
        <f t="shared" si="9"/>
        <v>3</v>
      </c>
      <c r="H100" s="32"/>
      <c r="I100" s="32"/>
      <c r="J100" s="32"/>
      <c r="K100" s="32"/>
    </row>
    <row r="101" spans="1:11" ht="12.75">
      <c r="A101" s="105" t="s">
        <v>318</v>
      </c>
      <c r="B101" s="120">
        <v>0</v>
      </c>
      <c r="C101" s="120">
        <v>0</v>
      </c>
      <c r="D101" s="120">
        <v>1</v>
      </c>
      <c r="E101" s="120">
        <v>2</v>
      </c>
      <c r="F101" s="120">
        <v>0</v>
      </c>
      <c r="G101" s="121">
        <f t="shared" si="9"/>
        <v>3</v>
      </c>
      <c r="H101" s="32"/>
      <c r="I101" s="32"/>
      <c r="J101" s="32"/>
      <c r="K101" s="32"/>
    </row>
    <row r="102" spans="1:11" ht="12.75">
      <c r="A102" s="105" t="s">
        <v>319</v>
      </c>
      <c r="B102" s="120">
        <v>0</v>
      </c>
      <c r="C102" s="120">
        <v>0</v>
      </c>
      <c r="D102" s="120">
        <v>2</v>
      </c>
      <c r="E102" s="120">
        <v>1</v>
      </c>
      <c r="F102" s="120">
        <v>0</v>
      </c>
      <c r="G102" s="121">
        <f t="shared" si="9"/>
        <v>3</v>
      </c>
      <c r="H102" s="32"/>
      <c r="I102" s="32"/>
      <c r="J102" s="32"/>
      <c r="K102" s="32"/>
    </row>
    <row r="103" spans="1:11" ht="12.75">
      <c r="A103" s="105" t="s">
        <v>320</v>
      </c>
      <c r="B103" s="120">
        <v>0</v>
      </c>
      <c r="C103" s="120">
        <v>2</v>
      </c>
      <c r="D103" s="120">
        <v>1</v>
      </c>
      <c r="E103" s="120">
        <v>0</v>
      </c>
      <c r="F103" s="120">
        <v>0</v>
      </c>
      <c r="G103" s="121">
        <f t="shared" si="9"/>
        <v>3</v>
      </c>
      <c r="H103" s="32"/>
      <c r="I103" s="32"/>
      <c r="J103" s="32"/>
      <c r="K103" s="32"/>
    </row>
    <row r="104" spans="1:11" ht="12.75">
      <c r="A104" s="105" t="s">
        <v>321</v>
      </c>
      <c r="B104" s="120">
        <v>0</v>
      </c>
      <c r="C104" s="120">
        <v>0</v>
      </c>
      <c r="D104" s="120">
        <v>0</v>
      </c>
      <c r="E104" s="120">
        <v>3</v>
      </c>
      <c r="F104" s="120">
        <v>0</v>
      </c>
      <c r="G104" s="121">
        <f t="shared" si="9"/>
        <v>3</v>
      </c>
      <c r="H104" s="32"/>
      <c r="I104" s="32"/>
      <c r="J104" s="32"/>
      <c r="K104" s="32"/>
    </row>
    <row r="105" spans="1:11" ht="12.75">
      <c r="A105" s="105" t="s">
        <v>322</v>
      </c>
      <c r="B105" s="120">
        <v>0</v>
      </c>
      <c r="C105" s="120">
        <v>0</v>
      </c>
      <c r="D105" s="120">
        <v>1</v>
      </c>
      <c r="E105" s="120">
        <v>2</v>
      </c>
      <c r="F105" s="120">
        <v>0</v>
      </c>
      <c r="G105" s="121">
        <f t="shared" si="9"/>
        <v>3</v>
      </c>
      <c r="H105" s="32"/>
      <c r="I105" s="32"/>
      <c r="J105" s="32"/>
      <c r="K105" s="32"/>
    </row>
    <row r="106" spans="1:11" ht="12.75">
      <c r="A106" s="105" t="s">
        <v>323</v>
      </c>
      <c r="B106" s="120">
        <v>0</v>
      </c>
      <c r="C106" s="120">
        <v>1</v>
      </c>
      <c r="D106" s="120">
        <v>2</v>
      </c>
      <c r="E106" s="120">
        <v>0</v>
      </c>
      <c r="F106" s="120">
        <v>0</v>
      </c>
      <c r="G106" s="121">
        <f t="shared" si="9"/>
        <v>3</v>
      </c>
      <c r="H106" s="32"/>
      <c r="I106" s="32"/>
      <c r="J106" s="32"/>
      <c r="K106" s="32"/>
    </row>
    <row r="107" spans="1:11" ht="12.75">
      <c r="A107" s="105" t="s">
        <v>324</v>
      </c>
      <c r="B107" s="120">
        <v>0</v>
      </c>
      <c r="C107" s="120">
        <v>2</v>
      </c>
      <c r="D107" s="120">
        <v>0</v>
      </c>
      <c r="E107" s="120">
        <v>1</v>
      </c>
      <c r="F107" s="120">
        <v>0</v>
      </c>
      <c r="G107" s="121">
        <f t="shared" si="9"/>
        <v>3</v>
      </c>
      <c r="H107" s="32"/>
      <c r="I107" s="32"/>
      <c r="J107" s="32"/>
      <c r="K107" s="32"/>
    </row>
    <row r="108" spans="1:11" ht="12.75">
      <c r="A108" s="105" t="s">
        <v>325</v>
      </c>
      <c r="B108" s="120">
        <v>0</v>
      </c>
      <c r="C108" s="120">
        <v>1</v>
      </c>
      <c r="D108" s="120">
        <v>0</v>
      </c>
      <c r="E108" s="120">
        <v>2</v>
      </c>
      <c r="F108" s="120">
        <v>0</v>
      </c>
      <c r="G108" s="121">
        <f t="shared" si="9"/>
        <v>3</v>
      </c>
      <c r="H108" s="32"/>
      <c r="I108" s="32"/>
      <c r="J108" s="32"/>
      <c r="K108" s="32"/>
    </row>
    <row r="109" spans="1:11" ht="12.75">
      <c r="A109" s="105" t="s">
        <v>326</v>
      </c>
      <c r="B109" s="120">
        <v>0</v>
      </c>
      <c r="C109" s="120">
        <v>1</v>
      </c>
      <c r="D109" s="120">
        <v>2</v>
      </c>
      <c r="E109" s="120">
        <v>0</v>
      </c>
      <c r="F109" s="120">
        <v>0</v>
      </c>
      <c r="G109" s="121">
        <f t="shared" si="9"/>
        <v>3</v>
      </c>
      <c r="H109" s="32"/>
      <c r="I109" s="32"/>
      <c r="J109" s="32"/>
      <c r="K109" s="32"/>
    </row>
    <row r="110" spans="1:11" ht="12.75">
      <c r="A110" s="128" t="s">
        <v>327</v>
      </c>
      <c r="B110" s="138">
        <v>0</v>
      </c>
      <c r="C110" s="138">
        <v>1</v>
      </c>
      <c r="D110" s="138">
        <v>1</v>
      </c>
      <c r="E110" s="138">
        <v>1</v>
      </c>
      <c r="F110" s="138">
        <v>0</v>
      </c>
      <c r="G110" s="121">
        <f t="shared" si="9"/>
        <v>3</v>
      </c>
      <c r="H110" s="32"/>
      <c r="I110" s="32"/>
      <c r="J110" s="32"/>
      <c r="K110" s="32"/>
    </row>
    <row r="111" spans="1:11" ht="13.5" thickBot="1">
      <c r="A111" s="106" t="s">
        <v>328</v>
      </c>
      <c r="B111" s="122">
        <v>0</v>
      </c>
      <c r="C111" s="122">
        <v>0</v>
      </c>
      <c r="D111" s="122">
        <v>1</v>
      </c>
      <c r="E111" s="122">
        <v>2</v>
      </c>
      <c r="F111" s="122">
        <v>0</v>
      </c>
      <c r="G111" s="123">
        <f t="shared" si="9"/>
        <v>3</v>
      </c>
      <c r="H111" s="32"/>
      <c r="I111" s="32"/>
      <c r="J111" s="32"/>
      <c r="K111" s="32"/>
    </row>
    <row r="112" spans="1:11" ht="13.5" thickBot="1">
      <c r="A112" s="124" t="s">
        <v>0</v>
      </c>
      <c r="B112" s="125">
        <f>SUM(B88:B111)</f>
        <v>0</v>
      </c>
      <c r="C112" s="125">
        <f>SUM(C88:C111)</f>
        <v>20</v>
      </c>
      <c r="D112" s="125">
        <f>SUM(D88:D111)</f>
        <v>45</v>
      </c>
      <c r="E112" s="125">
        <f>SUM(E88:E111)</f>
        <v>49</v>
      </c>
      <c r="F112" s="125">
        <f>SUM(F88:F111)</f>
        <v>4</v>
      </c>
      <c r="G112" s="125">
        <f t="shared" si="9"/>
        <v>118</v>
      </c>
      <c r="H112" s="32"/>
      <c r="I112" s="32"/>
      <c r="J112" s="32"/>
      <c r="K112" s="32"/>
    </row>
    <row r="113" spans="1:15" s="2" customFormat="1" ht="12.75">
      <c r="A113" s="2" t="s">
        <v>4</v>
      </c>
      <c r="B113" s="233"/>
      <c r="C113" s="17"/>
      <c r="D113" s="9"/>
      <c r="E113" s="2" t="s">
        <v>187</v>
      </c>
      <c r="I113" s="90"/>
      <c r="O113" s="12"/>
    </row>
    <row r="114" spans="8:11" ht="12.75">
      <c r="H114" s="32"/>
      <c r="I114" s="32"/>
      <c r="J114" s="32"/>
      <c r="K114" s="32"/>
    </row>
    <row r="115" spans="1:11" ht="18.75">
      <c r="A115" s="3" t="s">
        <v>387</v>
      </c>
      <c r="B115" s="82"/>
      <c r="C115" s="90"/>
      <c r="D115" s="90"/>
      <c r="E115" s="90"/>
      <c r="F115" s="90"/>
      <c r="G115" s="90"/>
      <c r="H115" s="90"/>
      <c r="I115" s="90"/>
      <c r="J115" s="90"/>
      <c r="K115" s="90"/>
    </row>
    <row r="116" spans="1:11" ht="13.5" thickBot="1">
      <c r="A116" s="2"/>
      <c r="B116" s="82"/>
      <c r="C116" s="90"/>
      <c r="D116" s="90"/>
      <c r="E116" s="90"/>
      <c r="F116" s="90"/>
      <c r="G116" s="90"/>
      <c r="H116" s="90"/>
      <c r="I116" s="90"/>
      <c r="J116" s="90"/>
      <c r="K116" s="90"/>
    </row>
    <row r="117" spans="1:11" ht="13.5" thickBot="1">
      <c r="A117" s="305">
        <v>2011</v>
      </c>
      <c r="B117" s="305"/>
      <c r="C117" s="305"/>
      <c r="D117" s="305"/>
      <c r="E117" s="305"/>
      <c r="F117" s="305"/>
      <c r="G117" s="305"/>
      <c r="H117" s="17"/>
      <c r="I117" s="17"/>
      <c r="J117" s="17"/>
      <c r="K117" s="17"/>
    </row>
    <row r="118" spans="1:11" ht="13.5" thickBot="1">
      <c r="A118" s="140" t="s">
        <v>394</v>
      </c>
      <c r="B118" s="141">
        <v>1</v>
      </c>
      <c r="C118" s="141">
        <v>2</v>
      </c>
      <c r="D118" s="141">
        <v>3</v>
      </c>
      <c r="E118" s="141">
        <v>4</v>
      </c>
      <c r="F118" s="141">
        <v>5</v>
      </c>
      <c r="G118" s="141" t="s">
        <v>0</v>
      </c>
      <c r="H118" s="32"/>
      <c r="I118" s="32"/>
      <c r="J118" s="32"/>
      <c r="K118" s="32"/>
    </row>
    <row r="119" spans="1:11" ht="12.75">
      <c r="A119" s="104" t="s">
        <v>329</v>
      </c>
      <c r="B119" s="117">
        <v>0</v>
      </c>
      <c r="C119" s="117">
        <v>5</v>
      </c>
      <c r="D119" s="117">
        <v>17</v>
      </c>
      <c r="E119" s="117">
        <v>54</v>
      </c>
      <c r="F119" s="117">
        <v>6</v>
      </c>
      <c r="G119" s="118">
        <f aca="true" t="shared" si="10" ref="G119:G135">SUM(B119:F119)</f>
        <v>82</v>
      </c>
      <c r="H119" s="32"/>
      <c r="I119" s="32"/>
      <c r="J119" s="32"/>
      <c r="K119" s="32"/>
    </row>
    <row r="120" spans="1:11" ht="12.75">
      <c r="A120" s="126" t="s">
        <v>330</v>
      </c>
      <c r="B120" s="127">
        <v>0</v>
      </c>
      <c r="C120" s="127">
        <v>20</v>
      </c>
      <c r="D120" s="127">
        <v>17</v>
      </c>
      <c r="E120" s="127">
        <v>0</v>
      </c>
      <c r="F120" s="127">
        <v>0</v>
      </c>
      <c r="G120" s="121">
        <f t="shared" si="10"/>
        <v>37</v>
      </c>
      <c r="H120" s="32"/>
      <c r="I120" s="32"/>
      <c r="J120" s="32"/>
      <c r="K120" s="32"/>
    </row>
    <row r="121" spans="1:11" ht="25.5">
      <c r="A121" s="126" t="s">
        <v>331</v>
      </c>
      <c r="B121" s="127">
        <v>0</v>
      </c>
      <c r="C121" s="127">
        <v>0</v>
      </c>
      <c r="D121" s="127">
        <v>17</v>
      </c>
      <c r="E121" s="127">
        <v>13</v>
      </c>
      <c r="F121" s="127">
        <v>0</v>
      </c>
      <c r="G121" s="121">
        <f t="shared" si="10"/>
        <v>30</v>
      </c>
      <c r="H121" s="32"/>
      <c r="I121" s="32"/>
      <c r="J121" s="32"/>
      <c r="K121" s="32"/>
    </row>
    <row r="122" spans="1:11" ht="25.5">
      <c r="A122" s="126" t="s">
        <v>332</v>
      </c>
      <c r="B122" s="127">
        <v>0</v>
      </c>
      <c r="C122" s="127">
        <v>0</v>
      </c>
      <c r="D122" s="127">
        <v>9</v>
      </c>
      <c r="E122" s="127">
        <v>17</v>
      </c>
      <c r="F122" s="127">
        <v>0</v>
      </c>
      <c r="G122" s="121">
        <f t="shared" si="10"/>
        <v>26</v>
      </c>
      <c r="H122" s="32"/>
      <c r="I122" s="32"/>
      <c r="J122" s="32"/>
      <c r="K122" s="32"/>
    </row>
    <row r="123" spans="1:11" ht="12.75">
      <c r="A123" s="105" t="s">
        <v>333</v>
      </c>
      <c r="B123" s="120">
        <v>0</v>
      </c>
      <c r="C123" s="120">
        <v>5</v>
      </c>
      <c r="D123" s="120">
        <v>15</v>
      </c>
      <c r="E123" s="120">
        <v>0</v>
      </c>
      <c r="F123" s="120">
        <v>0</v>
      </c>
      <c r="G123" s="121">
        <f t="shared" si="10"/>
        <v>20</v>
      </c>
      <c r="H123" s="32"/>
      <c r="I123" s="32"/>
      <c r="J123" s="32"/>
      <c r="K123" s="32"/>
    </row>
    <row r="124" spans="1:11" ht="12.75">
      <c r="A124" s="105" t="s">
        <v>334</v>
      </c>
      <c r="B124" s="120">
        <v>0</v>
      </c>
      <c r="C124" s="120">
        <v>2</v>
      </c>
      <c r="D124" s="120">
        <v>17</v>
      </c>
      <c r="E124" s="120">
        <v>0</v>
      </c>
      <c r="F124" s="120">
        <v>0</v>
      </c>
      <c r="G124" s="121">
        <f t="shared" si="10"/>
        <v>19</v>
      </c>
      <c r="H124" s="32"/>
      <c r="I124" s="32"/>
      <c r="J124" s="32"/>
      <c r="K124" s="32"/>
    </row>
    <row r="125" spans="1:11" ht="12.75">
      <c r="A125" s="105" t="s">
        <v>335</v>
      </c>
      <c r="B125" s="120">
        <v>0</v>
      </c>
      <c r="C125" s="120">
        <v>7</v>
      </c>
      <c r="D125" s="120">
        <v>2</v>
      </c>
      <c r="E125" s="120">
        <v>7</v>
      </c>
      <c r="F125" s="120">
        <v>0</v>
      </c>
      <c r="G125" s="121">
        <f t="shared" si="10"/>
        <v>16</v>
      </c>
      <c r="H125" s="32"/>
      <c r="I125" s="32"/>
      <c r="J125" s="32"/>
      <c r="K125" s="32"/>
    </row>
    <row r="126" spans="1:11" ht="25.5">
      <c r="A126" s="105" t="s">
        <v>336</v>
      </c>
      <c r="B126" s="120">
        <v>0</v>
      </c>
      <c r="C126" s="120">
        <v>0</v>
      </c>
      <c r="D126" s="120">
        <v>0</v>
      </c>
      <c r="E126" s="120">
        <v>2</v>
      </c>
      <c r="F126" s="120">
        <v>13</v>
      </c>
      <c r="G126" s="121">
        <f t="shared" si="10"/>
        <v>15</v>
      </c>
      <c r="H126" s="32"/>
      <c r="I126" s="32"/>
      <c r="J126" s="32"/>
      <c r="K126" s="32"/>
    </row>
    <row r="127" spans="1:11" ht="38.25">
      <c r="A127" s="105" t="s">
        <v>337</v>
      </c>
      <c r="B127" s="120">
        <v>0</v>
      </c>
      <c r="C127" s="120">
        <v>0</v>
      </c>
      <c r="D127" s="120">
        <v>1</v>
      </c>
      <c r="E127" s="120">
        <v>10</v>
      </c>
      <c r="F127" s="120">
        <v>1</v>
      </c>
      <c r="G127" s="121">
        <f t="shared" si="10"/>
        <v>12</v>
      </c>
      <c r="H127" s="32"/>
      <c r="I127" s="32"/>
      <c r="J127" s="32"/>
      <c r="K127" s="32"/>
    </row>
    <row r="128" spans="1:11" ht="25.5">
      <c r="A128" s="105" t="s">
        <v>338</v>
      </c>
      <c r="B128" s="120">
        <v>0</v>
      </c>
      <c r="C128" s="120">
        <v>0</v>
      </c>
      <c r="D128" s="120">
        <v>1</v>
      </c>
      <c r="E128" s="120">
        <v>6</v>
      </c>
      <c r="F128" s="120">
        <v>5</v>
      </c>
      <c r="G128" s="121">
        <f t="shared" si="10"/>
        <v>12</v>
      </c>
      <c r="H128" s="32"/>
      <c r="I128" s="32"/>
      <c r="J128" s="32"/>
      <c r="K128" s="32"/>
    </row>
    <row r="129" spans="1:11" ht="12.75">
      <c r="A129" s="105" t="s">
        <v>339</v>
      </c>
      <c r="B129" s="120">
        <v>0</v>
      </c>
      <c r="C129" s="120">
        <v>0</v>
      </c>
      <c r="D129" s="120">
        <v>6</v>
      </c>
      <c r="E129" s="120">
        <v>0</v>
      </c>
      <c r="F129" s="120">
        <v>0</v>
      </c>
      <c r="G129" s="121">
        <f t="shared" si="10"/>
        <v>6</v>
      </c>
      <c r="H129" s="32"/>
      <c r="I129" s="32"/>
      <c r="J129" s="32"/>
      <c r="K129" s="32"/>
    </row>
    <row r="130" spans="1:11" ht="38.25">
      <c r="A130" s="105" t="s">
        <v>340</v>
      </c>
      <c r="B130" s="120">
        <v>0</v>
      </c>
      <c r="C130" s="120">
        <v>0</v>
      </c>
      <c r="D130" s="120">
        <v>1</v>
      </c>
      <c r="E130" s="120">
        <v>4</v>
      </c>
      <c r="F130" s="120">
        <v>0</v>
      </c>
      <c r="G130" s="121">
        <f t="shared" si="10"/>
        <v>5</v>
      </c>
      <c r="H130" s="32"/>
      <c r="I130" s="32"/>
      <c r="J130" s="32"/>
      <c r="K130" s="32"/>
    </row>
    <row r="131" spans="1:11" ht="25.5">
      <c r="A131" s="105" t="s">
        <v>341</v>
      </c>
      <c r="B131" s="120">
        <v>0</v>
      </c>
      <c r="C131" s="120">
        <v>5</v>
      </c>
      <c r="D131" s="120">
        <v>0</v>
      </c>
      <c r="E131" s="120">
        <v>0</v>
      </c>
      <c r="F131" s="120">
        <v>0</v>
      </c>
      <c r="G131" s="121">
        <f t="shared" si="10"/>
        <v>5</v>
      </c>
      <c r="H131" s="32"/>
      <c r="I131" s="32"/>
      <c r="J131" s="32"/>
      <c r="K131" s="32"/>
    </row>
    <row r="132" spans="1:11" ht="12.75">
      <c r="A132" s="105" t="s">
        <v>342</v>
      </c>
      <c r="B132" s="120">
        <v>0</v>
      </c>
      <c r="C132" s="120">
        <v>0</v>
      </c>
      <c r="D132" s="120">
        <v>2</v>
      </c>
      <c r="E132" s="120">
        <v>1</v>
      </c>
      <c r="F132" s="120">
        <v>1</v>
      </c>
      <c r="G132" s="121">
        <f t="shared" si="10"/>
        <v>4</v>
      </c>
      <c r="H132" s="32"/>
      <c r="I132" s="32"/>
      <c r="J132" s="32"/>
      <c r="K132" s="32"/>
    </row>
    <row r="133" spans="1:11" ht="12.75">
      <c r="A133" s="105" t="s">
        <v>343</v>
      </c>
      <c r="B133" s="120">
        <v>0</v>
      </c>
      <c r="C133" s="120">
        <v>0</v>
      </c>
      <c r="D133" s="120">
        <v>1</v>
      </c>
      <c r="E133" s="120">
        <v>2</v>
      </c>
      <c r="F133" s="120">
        <v>0</v>
      </c>
      <c r="G133" s="121">
        <f t="shared" si="10"/>
        <v>3</v>
      </c>
      <c r="H133" s="32"/>
      <c r="I133" s="32"/>
      <c r="J133" s="32"/>
      <c r="K133" s="32"/>
    </row>
    <row r="134" spans="1:11" ht="25.5">
      <c r="A134" s="105" t="s">
        <v>344</v>
      </c>
      <c r="B134" s="120">
        <v>0</v>
      </c>
      <c r="C134" s="120">
        <v>0</v>
      </c>
      <c r="D134" s="120">
        <v>2</v>
      </c>
      <c r="E134" s="120">
        <v>0</v>
      </c>
      <c r="F134" s="120">
        <v>0</v>
      </c>
      <c r="G134" s="121">
        <f t="shared" si="10"/>
        <v>2</v>
      </c>
      <c r="H134" s="32"/>
      <c r="I134" s="32"/>
      <c r="J134" s="32"/>
      <c r="K134" s="32"/>
    </row>
    <row r="135" spans="1:11" ht="13.5" thickBot="1">
      <c r="A135" s="128" t="s">
        <v>345</v>
      </c>
      <c r="B135" s="138">
        <v>0</v>
      </c>
      <c r="C135" s="138">
        <v>0</v>
      </c>
      <c r="D135" s="138">
        <v>0</v>
      </c>
      <c r="E135" s="138">
        <v>2</v>
      </c>
      <c r="F135" s="138">
        <v>0</v>
      </c>
      <c r="G135" s="139">
        <f t="shared" si="10"/>
        <v>2</v>
      </c>
      <c r="H135" s="32"/>
      <c r="I135" s="32"/>
      <c r="J135" s="32"/>
      <c r="K135" s="32"/>
    </row>
    <row r="136" spans="1:7" s="142" customFormat="1" ht="13.5" thickBot="1">
      <c r="A136" s="41" t="s">
        <v>0</v>
      </c>
      <c r="B136" s="125">
        <f aca="true" t="shared" si="11" ref="B136:G136">SUM(B119:B135)</f>
        <v>0</v>
      </c>
      <c r="C136" s="125">
        <f t="shared" si="11"/>
        <v>44</v>
      </c>
      <c r="D136" s="125">
        <f t="shared" si="11"/>
        <v>108</v>
      </c>
      <c r="E136" s="125">
        <f t="shared" si="11"/>
        <v>118</v>
      </c>
      <c r="F136" s="125">
        <f t="shared" si="11"/>
        <v>26</v>
      </c>
      <c r="G136" s="125">
        <f t="shared" si="11"/>
        <v>296</v>
      </c>
    </row>
    <row r="137" spans="1:15" s="2" customFormat="1" ht="12.75">
      <c r="A137" s="2" t="s">
        <v>4</v>
      </c>
      <c r="B137" s="233"/>
      <c r="C137" s="17"/>
      <c r="D137" s="9"/>
      <c r="E137" s="2" t="s">
        <v>187</v>
      </c>
      <c r="I137" s="90"/>
      <c r="O137" s="12"/>
    </row>
    <row r="139" spans="1:11" ht="18.75">
      <c r="A139" s="3" t="s">
        <v>388</v>
      </c>
      <c r="B139" s="82"/>
      <c r="C139" s="90"/>
      <c r="D139" s="90"/>
      <c r="E139" s="90"/>
      <c r="F139" s="90"/>
      <c r="G139" s="90"/>
      <c r="H139" s="90"/>
      <c r="I139" s="90"/>
      <c r="J139" s="90"/>
      <c r="K139" s="90"/>
    </row>
    <row r="140" spans="1:11" ht="13.5" thickBot="1">
      <c r="A140" s="2"/>
      <c r="B140" s="82"/>
      <c r="C140" s="90"/>
      <c r="D140" s="90"/>
      <c r="E140" s="90"/>
      <c r="F140" s="90"/>
      <c r="G140" s="90"/>
      <c r="H140" s="90"/>
      <c r="I140" s="90"/>
      <c r="J140" s="90"/>
      <c r="K140" s="90"/>
    </row>
    <row r="141" spans="1:11" ht="13.5" thickBot="1">
      <c r="A141" s="305">
        <v>2011</v>
      </c>
      <c r="B141" s="305"/>
      <c r="C141" s="305"/>
      <c r="D141" s="305"/>
      <c r="E141" s="305"/>
      <c r="F141" s="305"/>
      <c r="G141" s="305"/>
      <c r="H141" s="305"/>
      <c r="I141" s="17"/>
      <c r="J141" s="17"/>
      <c r="K141" s="17"/>
    </row>
    <row r="142" spans="1:11" ht="26.25" thickBot="1">
      <c r="A142" s="140" t="s">
        <v>394</v>
      </c>
      <c r="B142" s="141" t="s">
        <v>297</v>
      </c>
      <c r="C142" s="141" t="s">
        <v>298</v>
      </c>
      <c r="D142" s="141" t="s">
        <v>299</v>
      </c>
      <c r="E142" s="141" t="s">
        <v>300</v>
      </c>
      <c r="F142" s="141" t="s">
        <v>301</v>
      </c>
      <c r="G142" s="141" t="s">
        <v>302</v>
      </c>
      <c r="H142" s="93" t="s">
        <v>0</v>
      </c>
      <c r="I142" s="32"/>
      <c r="J142" s="32"/>
      <c r="K142" s="32"/>
    </row>
    <row r="143" spans="1:11" ht="12.75">
      <c r="A143" s="104" t="s">
        <v>329</v>
      </c>
      <c r="B143" s="117">
        <v>24</v>
      </c>
      <c r="C143" s="117">
        <v>5</v>
      </c>
      <c r="D143" s="117">
        <v>4</v>
      </c>
      <c r="E143" s="117">
        <v>35</v>
      </c>
      <c r="F143" s="117">
        <v>2</v>
      </c>
      <c r="G143" s="117">
        <v>12</v>
      </c>
      <c r="H143" s="131">
        <f>SUM(B143:G143)</f>
        <v>82</v>
      </c>
      <c r="I143" s="32"/>
      <c r="J143" s="32"/>
      <c r="K143" s="32"/>
    </row>
    <row r="144" spans="1:11" ht="12.75">
      <c r="A144" s="126" t="s">
        <v>346</v>
      </c>
      <c r="B144" s="127">
        <v>3</v>
      </c>
      <c r="C144" s="127">
        <v>2</v>
      </c>
      <c r="D144" s="127">
        <v>0</v>
      </c>
      <c r="E144" s="127">
        <v>26</v>
      </c>
      <c r="F144" s="127">
        <v>4</v>
      </c>
      <c r="G144" s="120">
        <v>2</v>
      </c>
      <c r="H144" s="132">
        <f aca="true" t="shared" si="12" ref="H144:H160">SUM(B144:G144)</f>
        <v>37</v>
      </c>
      <c r="I144" s="32"/>
      <c r="J144" s="32"/>
      <c r="K144" s="32"/>
    </row>
    <row r="145" spans="1:11" ht="25.5">
      <c r="A145" s="126" t="s">
        <v>331</v>
      </c>
      <c r="B145" s="127">
        <v>4</v>
      </c>
      <c r="C145" s="127">
        <v>1</v>
      </c>
      <c r="D145" s="127">
        <v>1</v>
      </c>
      <c r="E145" s="127">
        <v>21</v>
      </c>
      <c r="F145" s="127">
        <v>0</v>
      </c>
      <c r="G145" s="120">
        <v>3</v>
      </c>
      <c r="H145" s="132">
        <f t="shared" si="12"/>
        <v>30</v>
      </c>
      <c r="I145" s="32"/>
      <c r="J145" s="32"/>
      <c r="K145" s="32"/>
    </row>
    <row r="146" spans="1:11" ht="25.5">
      <c r="A146" s="126" t="s">
        <v>332</v>
      </c>
      <c r="B146" s="127">
        <v>2</v>
      </c>
      <c r="C146" s="127">
        <v>1</v>
      </c>
      <c r="D146" s="127">
        <v>0</v>
      </c>
      <c r="E146" s="127">
        <v>17</v>
      </c>
      <c r="F146" s="127">
        <v>3</v>
      </c>
      <c r="G146" s="120">
        <v>3</v>
      </c>
      <c r="H146" s="132">
        <f t="shared" si="12"/>
        <v>26</v>
      </c>
      <c r="I146" s="32"/>
      <c r="J146" s="32"/>
      <c r="K146" s="32"/>
    </row>
    <row r="147" spans="1:11" ht="12.75">
      <c r="A147" s="105" t="s">
        <v>333</v>
      </c>
      <c r="B147" s="120">
        <v>1</v>
      </c>
      <c r="C147" s="120">
        <v>1</v>
      </c>
      <c r="D147" s="120">
        <v>0</v>
      </c>
      <c r="E147" s="120">
        <v>12</v>
      </c>
      <c r="F147" s="120">
        <v>3</v>
      </c>
      <c r="G147" s="120">
        <v>4</v>
      </c>
      <c r="H147" s="132">
        <f t="shared" si="12"/>
        <v>21</v>
      </c>
      <c r="I147" s="32"/>
      <c r="J147" s="32"/>
      <c r="K147" s="32"/>
    </row>
    <row r="148" spans="1:11" ht="12.75">
      <c r="A148" s="105" t="s">
        <v>334</v>
      </c>
      <c r="B148" s="120">
        <v>2</v>
      </c>
      <c r="C148" s="120">
        <v>0</v>
      </c>
      <c r="D148" s="120">
        <v>0</v>
      </c>
      <c r="E148" s="120">
        <v>14</v>
      </c>
      <c r="F148" s="120">
        <v>0</v>
      </c>
      <c r="G148" s="120">
        <v>3</v>
      </c>
      <c r="H148" s="132">
        <f t="shared" si="12"/>
        <v>19</v>
      </c>
      <c r="I148" s="32"/>
      <c r="J148" s="32"/>
      <c r="K148" s="32"/>
    </row>
    <row r="149" spans="1:11" ht="12.75">
      <c r="A149" s="105" t="s">
        <v>335</v>
      </c>
      <c r="B149" s="120">
        <v>1</v>
      </c>
      <c r="C149" s="120">
        <v>0</v>
      </c>
      <c r="D149" s="120">
        <v>0</v>
      </c>
      <c r="E149" s="120">
        <v>12</v>
      </c>
      <c r="F149" s="120">
        <v>1</v>
      </c>
      <c r="G149" s="120">
        <v>2</v>
      </c>
      <c r="H149" s="132">
        <f t="shared" si="12"/>
        <v>16</v>
      </c>
      <c r="I149" s="32"/>
      <c r="J149" s="32"/>
      <c r="K149" s="32"/>
    </row>
    <row r="150" spans="1:11" ht="25.5">
      <c r="A150" s="105" t="s">
        <v>336</v>
      </c>
      <c r="B150" s="120">
        <v>0</v>
      </c>
      <c r="C150" s="120">
        <v>1</v>
      </c>
      <c r="D150" s="120">
        <v>1</v>
      </c>
      <c r="E150" s="120">
        <v>13</v>
      </c>
      <c r="F150" s="120">
        <v>0</v>
      </c>
      <c r="G150" s="120">
        <v>0</v>
      </c>
      <c r="H150" s="132">
        <f t="shared" si="12"/>
        <v>15</v>
      </c>
      <c r="I150" s="32"/>
      <c r="J150" s="32"/>
      <c r="K150" s="32"/>
    </row>
    <row r="151" spans="1:11" ht="38.25">
      <c r="A151" s="105" t="s">
        <v>337</v>
      </c>
      <c r="B151" s="120">
        <v>0</v>
      </c>
      <c r="C151" s="120">
        <v>0</v>
      </c>
      <c r="D151" s="120">
        <v>2</v>
      </c>
      <c r="E151" s="120">
        <v>9</v>
      </c>
      <c r="F151" s="120">
        <v>0</v>
      </c>
      <c r="G151" s="120">
        <v>1</v>
      </c>
      <c r="H151" s="132">
        <f t="shared" si="12"/>
        <v>12</v>
      </c>
      <c r="I151" s="32"/>
      <c r="J151" s="32"/>
      <c r="K151" s="32"/>
    </row>
    <row r="152" spans="1:11" ht="25.5">
      <c r="A152" s="105" t="s">
        <v>338</v>
      </c>
      <c r="B152" s="120">
        <v>0</v>
      </c>
      <c r="C152" s="120">
        <v>0</v>
      </c>
      <c r="D152" s="120">
        <v>2</v>
      </c>
      <c r="E152" s="120">
        <v>9</v>
      </c>
      <c r="F152" s="120">
        <v>0</v>
      </c>
      <c r="G152" s="120">
        <v>1</v>
      </c>
      <c r="H152" s="132">
        <f t="shared" si="12"/>
        <v>12</v>
      </c>
      <c r="I152" s="32"/>
      <c r="J152" s="32"/>
      <c r="K152" s="32"/>
    </row>
    <row r="153" spans="1:11" ht="12.75">
      <c r="A153" s="105" t="s">
        <v>339</v>
      </c>
      <c r="B153" s="120">
        <v>0</v>
      </c>
      <c r="C153" s="120">
        <v>2</v>
      </c>
      <c r="D153" s="120">
        <v>0</v>
      </c>
      <c r="E153" s="120">
        <v>3</v>
      </c>
      <c r="F153" s="120">
        <v>1</v>
      </c>
      <c r="G153" s="120">
        <v>0</v>
      </c>
      <c r="H153" s="132">
        <f t="shared" si="12"/>
        <v>6</v>
      </c>
      <c r="I153" s="32"/>
      <c r="J153" s="32"/>
      <c r="K153" s="32"/>
    </row>
    <row r="154" spans="1:11" ht="38.25">
      <c r="A154" s="105" t="s">
        <v>340</v>
      </c>
      <c r="B154" s="120">
        <v>1</v>
      </c>
      <c r="C154" s="120">
        <v>0</v>
      </c>
      <c r="D154" s="120">
        <v>0</v>
      </c>
      <c r="E154" s="120">
        <v>3</v>
      </c>
      <c r="F154" s="120">
        <v>0</v>
      </c>
      <c r="G154" s="120">
        <v>0</v>
      </c>
      <c r="H154" s="132">
        <f t="shared" si="12"/>
        <v>4</v>
      </c>
      <c r="I154" s="32"/>
      <c r="J154" s="32"/>
      <c r="K154" s="32"/>
    </row>
    <row r="155" spans="1:11" ht="25.5">
      <c r="A155" s="105" t="s">
        <v>341</v>
      </c>
      <c r="B155" s="120">
        <v>1</v>
      </c>
      <c r="C155" s="120">
        <v>0</v>
      </c>
      <c r="D155" s="120">
        <v>0</v>
      </c>
      <c r="E155" s="120">
        <v>3</v>
      </c>
      <c r="F155" s="120">
        <v>1</v>
      </c>
      <c r="G155" s="120">
        <v>0</v>
      </c>
      <c r="H155" s="132">
        <f t="shared" si="12"/>
        <v>5</v>
      </c>
      <c r="I155" s="32"/>
      <c r="J155" s="32"/>
      <c r="K155" s="32"/>
    </row>
    <row r="156" spans="1:11" ht="12.75">
      <c r="A156" s="105" t="s">
        <v>342</v>
      </c>
      <c r="B156" s="120">
        <v>0</v>
      </c>
      <c r="C156" s="120">
        <v>0</v>
      </c>
      <c r="D156" s="120">
        <v>0</v>
      </c>
      <c r="E156" s="120">
        <v>4</v>
      </c>
      <c r="F156" s="120">
        <v>0</v>
      </c>
      <c r="G156" s="120">
        <v>0</v>
      </c>
      <c r="H156" s="132">
        <f t="shared" si="12"/>
        <v>4</v>
      </c>
      <c r="I156" s="32"/>
      <c r="J156" s="32"/>
      <c r="K156" s="32"/>
    </row>
    <row r="157" spans="1:11" ht="12.75">
      <c r="A157" s="105" t="s">
        <v>343</v>
      </c>
      <c r="B157" s="120">
        <v>0</v>
      </c>
      <c r="C157" s="120">
        <v>0</v>
      </c>
      <c r="D157" s="120">
        <v>1</v>
      </c>
      <c r="E157" s="120">
        <v>2</v>
      </c>
      <c r="F157" s="120">
        <v>0</v>
      </c>
      <c r="G157" s="120">
        <v>0</v>
      </c>
      <c r="H157" s="132">
        <f t="shared" si="12"/>
        <v>3</v>
      </c>
      <c r="I157" s="32"/>
      <c r="J157" s="32"/>
      <c r="K157" s="32"/>
    </row>
    <row r="158" spans="1:11" ht="25.5">
      <c r="A158" s="105" t="s">
        <v>344</v>
      </c>
      <c r="B158" s="120">
        <v>0</v>
      </c>
      <c r="C158" s="120">
        <v>0</v>
      </c>
      <c r="D158" s="120">
        <v>0</v>
      </c>
      <c r="E158" s="120">
        <v>2</v>
      </c>
      <c r="F158" s="120">
        <v>0</v>
      </c>
      <c r="G158" s="120">
        <v>0</v>
      </c>
      <c r="H158" s="132">
        <f t="shared" si="12"/>
        <v>2</v>
      </c>
      <c r="I158" s="32"/>
      <c r="J158" s="32"/>
      <c r="K158" s="32"/>
    </row>
    <row r="159" spans="1:11" ht="13.5" thickBot="1">
      <c r="A159" s="128" t="s">
        <v>347</v>
      </c>
      <c r="B159" s="138">
        <v>0</v>
      </c>
      <c r="C159" s="138">
        <v>0</v>
      </c>
      <c r="D159" s="138">
        <v>0</v>
      </c>
      <c r="E159" s="138">
        <v>1</v>
      </c>
      <c r="F159" s="138">
        <v>0</v>
      </c>
      <c r="G159" s="138">
        <v>1</v>
      </c>
      <c r="H159" s="143">
        <f t="shared" si="12"/>
        <v>2</v>
      </c>
      <c r="I159" s="32"/>
      <c r="J159" s="32"/>
      <c r="K159" s="32"/>
    </row>
    <row r="160" spans="1:8" s="142" customFormat="1" ht="13.5" thickBot="1">
      <c r="A160" s="41" t="s">
        <v>0</v>
      </c>
      <c r="B160" s="125">
        <f aca="true" t="shared" si="13" ref="B160:G160">SUM(B143:B159)</f>
        <v>39</v>
      </c>
      <c r="C160" s="125">
        <f t="shared" si="13"/>
        <v>13</v>
      </c>
      <c r="D160" s="125">
        <f t="shared" si="13"/>
        <v>11</v>
      </c>
      <c r="E160" s="125">
        <f t="shared" si="13"/>
        <v>186</v>
      </c>
      <c r="F160" s="125">
        <f t="shared" si="13"/>
        <v>15</v>
      </c>
      <c r="G160" s="125">
        <f t="shared" si="13"/>
        <v>32</v>
      </c>
      <c r="H160" s="144">
        <f t="shared" si="12"/>
        <v>296</v>
      </c>
    </row>
    <row r="161" spans="1:15" s="2" customFormat="1" ht="12.75">
      <c r="A161" s="2" t="s">
        <v>4</v>
      </c>
      <c r="B161" s="233"/>
      <c r="C161" s="17"/>
      <c r="D161" s="9"/>
      <c r="E161" s="2" t="s">
        <v>187</v>
      </c>
      <c r="I161" s="90"/>
      <c r="O161" s="12"/>
    </row>
  </sheetData>
  <sheetProtection/>
  <mergeCells count="8">
    <mergeCell ref="A141:H141"/>
    <mergeCell ref="A117:G117"/>
    <mergeCell ref="A3:K3"/>
    <mergeCell ref="A14:K14"/>
    <mergeCell ref="A27:G27"/>
    <mergeCell ref="B40:N40"/>
    <mergeCell ref="A53:K53"/>
    <mergeCell ref="A85:G8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Q1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2" customWidth="1"/>
    <col min="2" max="2" width="30.421875" style="145" customWidth="1"/>
    <col min="3" max="5" width="14.421875" style="2" bestFit="1" customWidth="1"/>
    <col min="6" max="6" width="12.57421875" style="2" customWidth="1"/>
    <col min="7" max="7" width="13.00390625" style="2" customWidth="1"/>
    <col min="8" max="8" width="13.28125" style="2" customWidth="1"/>
    <col min="9" max="9" width="12.28125" style="2" customWidth="1"/>
    <col min="10" max="10" width="12.421875" style="2" customWidth="1"/>
    <col min="11" max="11" width="12.7109375" style="2" customWidth="1"/>
    <col min="12" max="12" width="12.8515625" style="2" customWidth="1"/>
    <col min="13" max="13" width="12.421875" style="2" customWidth="1"/>
    <col min="14" max="14" width="12.8515625" style="2" customWidth="1"/>
    <col min="15" max="15" width="13.8515625" style="9" customWidth="1"/>
    <col min="16" max="16" width="9.00390625" style="83" customWidth="1"/>
    <col min="17" max="17" width="3.421875" style="8" customWidth="1"/>
    <col min="18" max="16384" width="9.140625" style="8" customWidth="1"/>
  </cols>
  <sheetData>
    <row r="1" spans="1:17" ht="19.5" customHeight="1">
      <c r="A1" s="43" t="s">
        <v>351</v>
      </c>
      <c r="Q1" s="43"/>
    </row>
    <row r="2" ht="12.75">
      <c r="A2" s="2" t="s">
        <v>4</v>
      </c>
    </row>
    <row r="3" ht="6.75" customHeight="1" thickBot="1"/>
    <row r="4" spans="3:16" ht="13.5" customHeight="1" thickBot="1">
      <c r="C4" s="305">
        <v>2011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</row>
    <row r="5" spans="1:16" ht="21.75" thickBot="1">
      <c r="A5" s="5"/>
      <c r="B5" s="146"/>
      <c r="C5" s="225" t="s">
        <v>5</v>
      </c>
      <c r="D5" s="225" t="s">
        <v>6</v>
      </c>
      <c r="E5" s="225" t="s">
        <v>7</v>
      </c>
      <c r="F5" s="225" t="s">
        <v>8</v>
      </c>
      <c r="G5" s="225" t="s">
        <v>9</v>
      </c>
      <c r="H5" s="225" t="s">
        <v>10</v>
      </c>
      <c r="I5" s="225" t="s">
        <v>11</v>
      </c>
      <c r="J5" s="225" t="s">
        <v>12</v>
      </c>
      <c r="K5" s="225" t="s">
        <v>13</v>
      </c>
      <c r="L5" s="225" t="s">
        <v>14</v>
      </c>
      <c r="M5" s="225" t="s">
        <v>15</v>
      </c>
      <c r="N5" s="225" t="s">
        <v>16</v>
      </c>
      <c r="O5" s="225" t="s">
        <v>3</v>
      </c>
      <c r="P5" s="31" t="s">
        <v>73</v>
      </c>
    </row>
    <row r="6" spans="1:16" ht="42.75" customHeight="1" thickBot="1">
      <c r="A6" s="317" t="s">
        <v>17</v>
      </c>
      <c r="B6" s="31" t="s">
        <v>18</v>
      </c>
      <c r="C6" s="239">
        <f>C7+C18+C25+C33+C48+C85+C88</f>
        <v>24711216621.88999</v>
      </c>
      <c r="D6" s="239">
        <f aca="true" t="shared" si="0" ref="D6:O6">D7+D18+D25+D33+D48+D85+D88</f>
        <v>28772786815.410007</v>
      </c>
      <c r="E6" s="239">
        <f t="shared" si="0"/>
        <v>26116400728</v>
      </c>
      <c r="F6" s="239">
        <f t="shared" si="0"/>
        <v>36783666700.98</v>
      </c>
      <c r="G6" s="239">
        <f t="shared" si="0"/>
        <v>36493889286.85999</v>
      </c>
      <c r="H6" s="239">
        <f t="shared" si="0"/>
        <v>32630036990.249992</v>
      </c>
      <c r="I6" s="239">
        <f t="shared" si="0"/>
        <v>27162500775.93</v>
      </c>
      <c r="J6" s="239">
        <f t="shared" si="0"/>
        <v>27657231089.730003</v>
      </c>
      <c r="K6" s="239">
        <f t="shared" si="0"/>
        <v>25291524075.739998</v>
      </c>
      <c r="L6" s="239">
        <f t="shared" si="0"/>
        <v>33739486653.309998</v>
      </c>
      <c r="M6" s="239">
        <f t="shared" si="0"/>
        <v>23108397188.820004</v>
      </c>
      <c r="N6" s="239">
        <f t="shared" si="0"/>
        <v>37272020697.71</v>
      </c>
      <c r="O6" s="239">
        <f t="shared" si="0"/>
        <v>359739157624.6299</v>
      </c>
      <c r="P6" s="151">
        <f>P7+P18+P25+P33+P48+P85+P88</f>
        <v>1.0000000000000002</v>
      </c>
    </row>
    <row r="7" spans="1:16" ht="13.5" thickBot="1">
      <c r="A7" s="318"/>
      <c r="B7" s="265" t="s">
        <v>226</v>
      </c>
      <c r="C7" s="239">
        <f>SUM(C8:C17)</f>
        <v>238819278.28999993</v>
      </c>
      <c r="D7" s="239">
        <f aca="true" t="shared" si="1" ref="D7:O7">SUM(D8:D17)</f>
        <v>202152200.49000004</v>
      </c>
      <c r="E7" s="239">
        <f t="shared" si="1"/>
        <v>177917037.01000005</v>
      </c>
      <c r="F7" s="239">
        <f t="shared" si="1"/>
        <v>541788046.4100002</v>
      </c>
      <c r="G7" s="239">
        <f t="shared" si="1"/>
        <v>392027414.19000006</v>
      </c>
      <c r="H7" s="239">
        <f t="shared" si="1"/>
        <v>383891262.99</v>
      </c>
      <c r="I7" s="239">
        <f t="shared" si="1"/>
        <v>296839091.34000003</v>
      </c>
      <c r="J7" s="239">
        <f t="shared" si="1"/>
        <v>173180476.35</v>
      </c>
      <c r="K7" s="239">
        <f t="shared" si="1"/>
        <v>187906514.23999998</v>
      </c>
      <c r="L7" s="239">
        <f t="shared" si="1"/>
        <v>175292553.06000006</v>
      </c>
      <c r="M7" s="239">
        <f t="shared" si="1"/>
        <v>109984921.92</v>
      </c>
      <c r="N7" s="239">
        <f t="shared" si="1"/>
        <v>310940112.53000003</v>
      </c>
      <c r="O7" s="266">
        <f t="shared" si="1"/>
        <v>3190738908.8199997</v>
      </c>
      <c r="P7" s="151">
        <f>O7/O$6</f>
        <v>0.008869590204993416</v>
      </c>
    </row>
    <row r="8" spans="1:16" s="236" customFormat="1" ht="15.75" customHeight="1">
      <c r="A8" s="318"/>
      <c r="B8" s="340" t="s">
        <v>83</v>
      </c>
      <c r="C8" s="341">
        <v>204215748.87999994</v>
      </c>
      <c r="D8" s="341">
        <v>170331618.99000004</v>
      </c>
      <c r="E8" s="341">
        <v>147081249.91000006</v>
      </c>
      <c r="F8" s="341">
        <v>473091544.7900001</v>
      </c>
      <c r="G8" s="341">
        <v>227156167.76</v>
      </c>
      <c r="H8" s="341">
        <v>197381867.63000003</v>
      </c>
      <c r="I8" s="341">
        <v>157797870.49999997</v>
      </c>
      <c r="J8" s="341">
        <v>163254258.36999997</v>
      </c>
      <c r="K8" s="341">
        <v>151278011.51</v>
      </c>
      <c r="L8" s="341">
        <v>173834503.79000005</v>
      </c>
      <c r="M8" s="341">
        <v>102405284.92999999</v>
      </c>
      <c r="N8" s="341">
        <v>225338476.00000006</v>
      </c>
      <c r="O8" s="341">
        <f aca="true" t="shared" si="2" ref="O8:O17">SUM(C8:N8)</f>
        <v>2393166603.06</v>
      </c>
      <c r="P8" s="241">
        <f aca="true" t="shared" si="3" ref="P8:P71">O8/O$6</f>
        <v>0.00665250516196836</v>
      </c>
    </row>
    <row r="9" spans="1:16" s="237" customFormat="1" ht="15.75" customHeight="1">
      <c r="A9" s="318"/>
      <c r="B9" s="342" t="s">
        <v>44</v>
      </c>
      <c r="C9" s="343">
        <v>0</v>
      </c>
      <c r="D9" s="343">
        <v>26750000</v>
      </c>
      <c r="E9" s="343">
        <v>12871780.620000001</v>
      </c>
      <c r="F9" s="343">
        <v>50510552.980000004</v>
      </c>
      <c r="G9" s="343">
        <v>161932294.46</v>
      </c>
      <c r="H9" s="343">
        <v>23836086.53</v>
      </c>
      <c r="I9" s="343">
        <v>137833253.36</v>
      </c>
      <c r="J9" s="343">
        <v>0</v>
      </c>
      <c r="K9" s="343">
        <v>0</v>
      </c>
      <c r="L9" s="343">
        <v>1277106.43</v>
      </c>
      <c r="M9" s="343">
        <v>0</v>
      </c>
      <c r="N9" s="343">
        <v>19043967.04</v>
      </c>
      <c r="O9" s="343">
        <f t="shared" si="2"/>
        <v>434055041.4200001</v>
      </c>
      <c r="P9" s="242">
        <f t="shared" si="3"/>
        <v>0.0012065826925433433</v>
      </c>
    </row>
    <row r="10" spans="1:16" s="237" customFormat="1" ht="15.75" customHeight="1">
      <c r="A10" s="318"/>
      <c r="B10" s="344" t="s">
        <v>27</v>
      </c>
      <c r="C10" s="343">
        <v>823529.41</v>
      </c>
      <c r="D10" s="343">
        <v>0</v>
      </c>
      <c r="E10" s="343">
        <v>17865701.19</v>
      </c>
      <c r="F10" s="343">
        <v>18021425.7</v>
      </c>
      <c r="G10" s="343">
        <v>2389554.84</v>
      </c>
      <c r="H10" s="343">
        <v>156567977.57</v>
      </c>
      <c r="I10" s="343">
        <v>0</v>
      </c>
      <c r="J10" s="343">
        <v>96000</v>
      </c>
      <c r="K10" s="343">
        <v>10828502.73</v>
      </c>
      <c r="L10" s="343">
        <v>0</v>
      </c>
      <c r="M10" s="343">
        <v>1689467.51</v>
      </c>
      <c r="N10" s="343">
        <v>193360.06</v>
      </c>
      <c r="O10" s="343">
        <f t="shared" si="2"/>
        <v>208475519.00999996</v>
      </c>
      <c r="P10" s="242">
        <f t="shared" si="3"/>
        <v>0.0005795185611334919</v>
      </c>
    </row>
    <row r="11" spans="1:16" s="237" customFormat="1" ht="15.75" customHeight="1">
      <c r="A11" s="318"/>
      <c r="B11" s="344" t="s">
        <v>61</v>
      </c>
      <c r="C11" s="343">
        <v>33780000</v>
      </c>
      <c r="D11" s="343">
        <v>770581.5</v>
      </c>
      <c r="E11" s="343">
        <v>0</v>
      </c>
      <c r="F11" s="343">
        <v>0</v>
      </c>
      <c r="G11" s="343">
        <v>293283.91</v>
      </c>
      <c r="H11" s="343">
        <v>3182347.62</v>
      </c>
      <c r="I11" s="343">
        <v>0</v>
      </c>
      <c r="J11" s="343">
        <v>9810589.21</v>
      </c>
      <c r="K11" s="343">
        <v>25800000</v>
      </c>
      <c r="L11" s="343">
        <v>0</v>
      </c>
      <c r="M11" s="343">
        <v>5890169.48</v>
      </c>
      <c r="N11" s="343">
        <v>30304866.55</v>
      </c>
      <c r="O11" s="343">
        <f t="shared" si="2"/>
        <v>109831838.27</v>
      </c>
      <c r="P11" s="242">
        <f t="shared" si="3"/>
        <v>0.000305309655460427</v>
      </c>
    </row>
    <row r="12" spans="1:16" s="237" customFormat="1" ht="15.75" customHeight="1">
      <c r="A12" s="318"/>
      <c r="B12" s="344" t="s">
        <v>21</v>
      </c>
      <c r="C12" s="343">
        <v>0</v>
      </c>
      <c r="D12" s="343">
        <v>4300000</v>
      </c>
      <c r="E12" s="343">
        <v>0</v>
      </c>
      <c r="F12" s="343">
        <v>0</v>
      </c>
      <c r="G12" s="343">
        <v>0</v>
      </c>
      <c r="H12" s="343">
        <v>1430000</v>
      </c>
      <c r="I12" s="343">
        <v>0</v>
      </c>
      <c r="J12" s="343">
        <v>0</v>
      </c>
      <c r="K12" s="343">
        <v>0</v>
      </c>
      <c r="L12" s="343">
        <v>0</v>
      </c>
      <c r="M12" s="343">
        <v>0</v>
      </c>
      <c r="N12" s="343">
        <v>36059442.879999995</v>
      </c>
      <c r="O12" s="343">
        <f t="shared" si="2"/>
        <v>41789442.879999995</v>
      </c>
      <c r="P12" s="242">
        <f t="shared" si="3"/>
        <v>0.00011616595523249995</v>
      </c>
    </row>
    <row r="13" spans="1:16" s="237" customFormat="1" ht="15.75" customHeight="1">
      <c r="A13" s="318"/>
      <c r="B13" s="344" t="s">
        <v>75</v>
      </c>
      <c r="C13" s="343">
        <v>0</v>
      </c>
      <c r="D13" s="343">
        <v>0</v>
      </c>
      <c r="E13" s="343">
        <v>98305.29</v>
      </c>
      <c r="F13" s="343">
        <v>0</v>
      </c>
      <c r="G13" s="343">
        <v>0</v>
      </c>
      <c r="H13" s="343">
        <v>1415982.06</v>
      </c>
      <c r="I13" s="343">
        <v>0</v>
      </c>
      <c r="J13" s="343">
        <v>0</v>
      </c>
      <c r="K13" s="343">
        <v>0</v>
      </c>
      <c r="L13" s="343">
        <v>0</v>
      </c>
      <c r="M13" s="343">
        <v>0</v>
      </c>
      <c r="N13" s="343">
        <v>0</v>
      </c>
      <c r="O13" s="343">
        <f t="shared" si="2"/>
        <v>1514287.35</v>
      </c>
      <c r="P13" s="242">
        <f t="shared" si="3"/>
        <v>4.209403724628956E-06</v>
      </c>
    </row>
    <row r="14" spans="1:16" s="237" customFormat="1" ht="15.75" customHeight="1">
      <c r="A14" s="318"/>
      <c r="B14" s="342" t="s">
        <v>47</v>
      </c>
      <c r="C14" s="343">
        <v>0</v>
      </c>
      <c r="D14" s="343">
        <v>0</v>
      </c>
      <c r="E14" s="343">
        <v>0</v>
      </c>
      <c r="F14" s="343">
        <v>0</v>
      </c>
      <c r="G14" s="343">
        <v>0</v>
      </c>
      <c r="H14" s="343">
        <v>77001.58</v>
      </c>
      <c r="I14" s="343">
        <v>1207967.48</v>
      </c>
      <c r="J14" s="343">
        <v>0</v>
      </c>
      <c r="K14" s="343">
        <v>0</v>
      </c>
      <c r="L14" s="343">
        <v>0</v>
      </c>
      <c r="M14" s="343">
        <v>0</v>
      </c>
      <c r="N14" s="343">
        <v>0</v>
      </c>
      <c r="O14" s="343">
        <f t="shared" si="2"/>
        <v>1284969.06</v>
      </c>
      <c r="P14" s="242">
        <f t="shared" si="3"/>
        <v>3.5719465973198337E-06</v>
      </c>
    </row>
    <row r="15" spans="1:16" s="237" customFormat="1" ht="15.75" customHeight="1">
      <c r="A15" s="318"/>
      <c r="B15" s="345" t="s">
        <v>91</v>
      </c>
      <c r="C15" s="343">
        <v>0</v>
      </c>
      <c r="D15" s="343">
        <v>0</v>
      </c>
      <c r="E15" s="343">
        <v>0</v>
      </c>
      <c r="F15" s="343">
        <v>0</v>
      </c>
      <c r="G15" s="343">
        <v>256113.22</v>
      </c>
      <c r="H15" s="343">
        <v>0</v>
      </c>
      <c r="I15" s="343">
        <v>0</v>
      </c>
      <c r="J15" s="343">
        <v>0</v>
      </c>
      <c r="K15" s="343">
        <v>0</v>
      </c>
      <c r="L15" s="343">
        <v>180942.84</v>
      </c>
      <c r="M15" s="343">
        <v>0</v>
      </c>
      <c r="N15" s="343">
        <v>0</v>
      </c>
      <c r="O15" s="343">
        <f t="shared" si="2"/>
        <v>437056.06</v>
      </c>
      <c r="P15" s="242">
        <f t="shared" si="3"/>
        <v>1.2149248997131596E-06</v>
      </c>
    </row>
    <row r="16" spans="1:16" s="237" customFormat="1" ht="15.75" customHeight="1">
      <c r="A16" s="318"/>
      <c r="B16" s="344" t="s">
        <v>58</v>
      </c>
      <c r="C16" s="343">
        <v>0</v>
      </c>
      <c r="D16" s="343">
        <v>0</v>
      </c>
      <c r="E16" s="343">
        <v>0</v>
      </c>
      <c r="F16" s="343">
        <v>164522.94</v>
      </c>
      <c r="G16" s="343">
        <v>0</v>
      </c>
      <c r="H16" s="343">
        <v>0</v>
      </c>
      <c r="I16" s="343">
        <v>0</v>
      </c>
      <c r="J16" s="343">
        <v>0</v>
      </c>
      <c r="K16" s="343">
        <v>0</v>
      </c>
      <c r="L16" s="343">
        <v>0</v>
      </c>
      <c r="M16" s="343">
        <v>0</v>
      </c>
      <c r="N16" s="343">
        <v>0</v>
      </c>
      <c r="O16" s="343">
        <f t="shared" si="2"/>
        <v>164522.94</v>
      </c>
      <c r="P16" s="242">
        <f t="shared" si="3"/>
        <v>4.573395375870413E-07</v>
      </c>
    </row>
    <row r="17" spans="1:16" s="237" customFormat="1" ht="15.75" customHeight="1" thickBot="1">
      <c r="A17" s="318"/>
      <c r="B17" s="344" t="s">
        <v>41</v>
      </c>
      <c r="C17" s="343">
        <v>0</v>
      </c>
      <c r="D17" s="343">
        <v>0</v>
      </c>
      <c r="E17" s="343">
        <v>0</v>
      </c>
      <c r="F17" s="343">
        <v>0</v>
      </c>
      <c r="G17" s="343">
        <v>0</v>
      </c>
      <c r="H17" s="343">
        <v>0</v>
      </c>
      <c r="I17" s="343">
        <v>0</v>
      </c>
      <c r="J17" s="343">
        <v>19628.77</v>
      </c>
      <c r="K17" s="343">
        <v>0</v>
      </c>
      <c r="L17" s="343">
        <v>0</v>
      </c>
      <c r="M17" s="343">
        <v>0</v>
      </c>
      <c r="N17" s="343">
        <v>0</v>
      </c>
      <c r="O17" s="343">
        <f t="shared" si="2"/>
        <v>19628.77</v>
      </c>
      <c r="P17" s="243">
        <f t="shared" si="3"/>
        <v>5.456389604514963E-08</v>
      </c>
    </row>
    <row r="18" spans="1:16" ht="13.5" thickBot="1">
      <c r="A18" s="318"/>
      <c r="B18" s="265" t="s">
        <v>230</v>
      </c>
      <c r="C18" s="239">
        <f>SUM(C19:C24)</f>
        <v>1295635.55</v>
      </c>
      <c r="D18" s="239">
        <f aca="true" t="shared" si="4" ref="D18:O18">SUM(D19:D24)</f>
        <v>0</v>
      </c>
      <c r="E18" s="239">
        <f t="shared" si="4"/>
        <v>9031676.16</v>
      </c>
      <c r="F18" s="239">
        <f t="shared" si="4"/>
        <v>0</v>
      </c>
      <c r="G18" s="239">
        <f t="shared" si="4"/>
        <v>31544425.259999998</v>
      </c>
      <c r="H18" s="239">
        <f t="shared" si="4"/>
        <v>0</v>
      </c>
      <c r="I18" s="239">
        <f t="shared" si="4"/>
        <v>29205110.009999998</v>
      </c>
      <c r="J18" s="239">
        <f t="shared" si="4"/>
        <v>873987.2</v>
      </c>
      <c r="K18" s="239">
        <f t="shared" si="4"/>
        <v>4843449.52</v>
      </c>
      <c r="L18" s="239">
        <f t="shared" si="4"/>
        <v>593924.27</v>
      </c>
      <c r="M18" s="239">
        <f t="shared" si="4"/>
        <v>16200000</v>
      </c>
      <c r="N18" s="239">
        <f t="shared" si="4"/>
        <v>36987352</v>
      </c>
      <c r="O18" s="266">
        <f t="shared" si="4"/>
        <v>130575559.97000001</v>
      </c>
      <c r="P18" s="151">
        <f t="shared" si="3"/>
        <v>0.0003629728852210445</v>
      </c>
    </row>
    <row r="19" spans="1:16" s="237" customFormat="1" ht="15.75" customHeight="1">
      <c r="A19" s="318"/>
      <c r="B19" s="346" t="s">
        <v>25</v>
      </c>
      <c r="C19" s="341">
        <v>1295635.55</v>
      </c>
      <c r="D19" s="341">
        <v>0</v>
      </c>
      <c r="E19" s="341">
        <v>7680000</v>
      </c>
      <c r="F19" s="341">
        <v>0</v>
      </c>
      <c r="G19" s="341">
        <v>0</v>
      </c>
      <c r="H19" s="341">
        <v>0</v>
      </c>
      <c r="I19" s="341">
        <v>23200000</v>
      </c>
      <c r="J19" s="341">
        <v>0</v>
      </c>
      <c r="K19" s="341">
        <v>1972380.67</v>
      </c>
      <c r="L19" s="341">
        <v>593924.27</v>
      </c>
      <c r="M19" s="341">
        <v>16200000</v>
      </c>
      <c r="N19" s="341">
        <v>12870000</v>
      </c>
      <c r="O19" s="341">
        <f aca="true" t="shared" si="5" ref="O19:O24">SUM(C19:N19)</f>
        <v>63811940.49</v>
      </c>
      <c r="P19" s="241">
        <f t="shared" si="3"/>
        <v>0.0001773839159221711</v>
      </c>
    </row>
    <row r="20" spans="1:16" s="237" customFormat="1" ht="15.75" customHeight="1">
      <c r="A20" s="318"/>
      <c r="B20" s="344" t="s">
        <v>79</v>
      </c>
      <c r="C20" s="343">
        <v>0</v>
      </c>
      <c r="D20" s="343">
        <v>0</v>
      </c>
      <c r="E20" s="343">
        <v>0</v>
      </c>
      <c r="F20" s="343">
        <v>0</v>
      </c>
      <c r="G20" s="343">
        <v>29100000</v>
      </c>
      <c r="H20" s="343">
        <v>0</v>
      </c>
      <c r="I20" s="343">
        <v>0</v>
      </c>
      <c r="J20" s="343">
        <v>0</v>
      </c>
      <c r="K20" s="343">
        <v>0</v>
      </c>
      <c r="L20" s="343">
        <v>0</v>
      </c>
      <c r="M20" s="343">
        <v>0</v>
      </c>
      <c r="N20" s="343">
        <v>0</v>
      </c>
      <c r="O20" s="343">
        <f t="shared" si="5"/>
        <v>29100000</v>
      </c>
      <c r="P20" s="242">
        <f t="shared" si="3"/>
        <v>8.089194457492008E-05</v>
      </c>
    </row>
    <row r="21" spans="1:16" s="237" customFormat="1" ht="15.75" customHeight="1">
      <c r="A21" s="318"/>
      <c r="B21" s="344" t="s">
        <v>78</v>
      </c>
      <c r="C21" s="343">
        <v>0</v>
      </c>
      <c r="D21" s="343">
        <v>0</v>
      </c>
      <c r="E21" s="343">
        <v>0</v>
      </c>
      <c r="F21" s="343">
        <v>0</v>
      </c>
      <c r="G21" s="343">
        <v>0</v>
      </c>
      <c r="H21" s="343">
        <v>0</v>
      </c>
      <c r="I21" s="343">
        <v>0</v>
      </c>
      <c r="J21" s="343">
        <v>0</v>
      </c>
      <c r="K21" s="343">
        <v>0</v>
      </c>
      <c r="L21" s="343">
        <v>0</v>
      </c>
      <c r="M21" s="343">
        <v>0</v>
      </c>
      <c r="N21" s="343">
        <v>24117352</v>
      </c>
      <c r="O21" s="343">
        <f t="shared" si="5"/>
        <v>24117352</v>
      </c>
      <c r="P21" s="242">
        <f t="shared" si="3"/>
        <v>6.704121997518344E-05</v>
      </c>
    </row>
    <row r="22" spans="1:16" s="237" customFormat="1" ht="15.75" customHeight="1">
      <c r="A22" s="318"/>
      <c r="B22" s="344" t="s">
        <v>50</v>
      </c>
      <c r="C22" s="343">
        <v>0</v>
      </c>
      <c r="D22" s="343">
        <v>0</v>
      </c>
      <c r="E22" s="343">
        <v>1351676.16</v>
      </c>
      <c r="F22" s="343">
        <v>0</v>
      </c>
      <c r="G22" s="343">
        <v>0</v>
      </c>
      <c r="H22" s="343">
        <v>0</v>
      </c>
      <c r="I22" s="343">
        <v>6005110.01</v>
      </c>
      <c r="J22" s="343">
        <v>873987.2</v>
      </c>
      <c r="K22" s="343">
        <v>2663960.85</v>
      </c>
      <c r="L22" s="343">
        <v>0</v>
      </c>
      <c r="M22" s="343">
        <v>0</v>
      </c>
      <c r="N22" s="343">
        <v>0</v>
      </c>
      <c r="O22" s="343">
        <f t="shared" si="5"/>
        <v>10894734.22</v>
      </c>
      <c r="P22" s="242">
        <f t="shared" si="3"/>
        <v>3.0285094044079906E-05</v>
      </c>
    </row>
    <row r="23" spans="1:16" s="237" customFormat="1" ht="15.75" customHeight="1">
      <c r="A23" s="318"/>
      <c r="B23" s="342" t="s">
        <v>46</v>
      </c>
      <c r="C23" s="343">
        <v>0</v>
      </c>
      <c r="D23" s="343">
        <v>0</v>
      </c>
      <c r="E23" s="343">
        <v>0</v>
      </c>
      <c r="F23" s="343">
        <v>0</v>
      </c>
      <c r="G23" s="343">
        <v>2444425.26</v>
      </c>
      <c r="H23" s="343">
        <v>0</v>
      </c>
      <c r="I23" s="343">
        <v>0</v>
      </c>
      <c r="J23" s="343">
        <v>0</v>
      </c>
      <c r="K23" s="343">
        <v>0</v>
      </c>
      <c r="L23" s="343">
        <v>0</v>
      </c>
      <c r="M23" s="343">
        <v>0</v>
      </c>
      <c r="N23" s="343">
        <v>0</v>
      </c>
      <c r="O23" s="343">
        <f t="shared" si="5"/>
        <v>2444425.26</v>
      </c>
      <c r="P23" s="242">
        <f t="shared" si="3"/>
        <v>6.794993561836928E-06</v>
      </c>
    </row>
    <row r="24" spans="1:16" s="237" customFormat="1" ht="15.75" customHeight="1" thickBot="1">
      <c r="A24" s="318"/>
      <c r="B24" s="344" t="s">
        <v>85</v>
      </c>
      <c r="C24" s="343">
        <v>0</v>
      </c>
      <c r="D24" s="343">
        <v>0</v>
      </c>
      <c r="E24" s="343">
        <v>0</v>
      </c>
      <c r="F24" s="343">
        <v>0</v>
      </c>
      <c r="G24" s="343">
        <v>0</v>
      </c>
      <c r="H24" s="343">
        <v>0</v>
      </c>
      <c r="I24" s="343">
        <v>0</v>
      </c>
      <c r="J24" s="343">
        <v>0</v>
      </c>
      <c r="K24" s="343">
        <v>207108</v>
      </c>
      <c r="L24" s="343">
        <v>0</v>
      </c>
      <c r="M24" s="343">
        <v>0</v>
      </c>
      <c r="N24" s="343">
        <v>0</v>
      </c>
      <c r="O24" s="343">
        <f t="shared" si="5"/>
        <v>207108</v>
      </c>
      <c r="P24" s="243">
        <f t="shared" si="3"/>
        <v>5.757171428530085E-07</v>
      </c>
    </row>
    <row r="25" spans="1:16" ht="13.5" thickBot="1">
      <c r="A25" s="318"/>
      <c r="B25" s="265" t="s">
        <v>231</v>
      </c>
      <c r="C25" s="239">
        <f>SUM(C26:C32)</f>
        <v>1814929154.0799994</v>
      </c>
      <c r="D25" s="239">
        <f aca="true" t="shared" si="6" ref="D25:O25">SUM(D26:D32)</f>
        <v>4748014061.620001</v>
      </c>
      <c r="E25" s="239">
        <f t="shared" si="6"/>
        <v>1853481561.1599994</v>
      </c>
      <c r="F25" s="239">
        <f t="shared" si="6"/>
        <v>1512222043.4099998</v>
      </c>
      <c r="G25" s="239">
        <f t="shared" si="6"/>
        <v>4419107377</v>
      </c>
      <c r="H25" s="239">
        <f t="shared" si="6"/>
        <v>1471225756.2499998</v>
      </c>
      <c r="I25" s="239">
        <f t="shared" si="6"/>
        <v>2507848783.1699996</v>
      </c>
      <c r="J25" s="239">
        <f t="shared" si="6"/>
        <v>1737503250.09</v>
      </c>
      <c r="K25" s="239">
        <f t="shared" si="6"/>
        <v>1481500640.74</v>
      </c>
      <c r="L25" s="239">
        <f t="shared" si="6"/>
        <v>2182817321.5499997</v>
      </c>
      <c r="M25" s="239">
        <f t="shared" si="6"/>
        <v>1173147423.6399999</v>
      </c>
      <c r="N25" s="239">
        <f t="shared" si="6"/>
        <v>2611126360.72</v>
      </c>
      <c r="O25" s="266">
        <f t="shared" si="6"/>
        <v>27512923733.429996</v>
      </c>
      <c r="P25" s="151">
        <f t="shared" si="3"/>
        <v>0.07648020280888737</v>
      </c>
    </row>
    <row r="26" spans="1:16" ht="15.75" customHeight="1">
      <c r="A26" s="318"/>
      <c r="B26" s="340" t="s">
        <v>70</v>
      </c>
      <c r="C26" s="341">
        <v>1618116525.8799994</v>
      </c>
      <c r="D26" s="341">
        <v>4575701676.06</v>
      </c>
      <c r="E26" s="341">
        <v>1703105483.1699994</v>
      </c>
      <c r="F26" s="341">
        <v>1158111790.85</v>
      </c>
      <c r="G26" s="341">
        <v>3361771910.0599995</v>
      </c>
      <c r="H26" s="341">
        <v>909578285.2899998</v>
      </c>
      <c r="I26" s="341">
        <v>2278491579.8199997</v>
      </c>
      <c r="J26" s="341">
        <v>1681926571.6499999</v>
      </c>
      <c r="K26" s="341">
        <v>1435664981.44</v>
      </c>
      <c r="L26" s="341">
        <v>1589494775.6299999</v>
      </c>
      <c r="M26" s="341">
        <v>1134320203.85</v>
      </c>
      <c r="N26" s="341">
        <v>1079766827.78</v>
      </c>
      <c r="O26" s="341">
        <f aca="true" t="shared" si="7" ref="O26:O32">SUM(C26:N26)</f>
        <v>22526050611.479996</v>
      </c>
      <c r="P26" s="241">
        <f t="shared" si="3"/>
        <v>0.06261773324933624</v>
      </c>
    </row>
    <row r="27" spans="1:16" s="237" customFormat="1" ht="15.75" customHeight="1">
      <c r="A27" s="318"/>
      <c r="B27" s="344" t="s">
        <v>56</v>
      </c>
      <c r="C27" s="343">
        <v>184857364.17</v>
      </c>
      <c r="D27" s="343">
        <v>109512778.06</v>
      </c>
      <c r="E27" s="343">
        <v>68993623.44999999</v>
      </c>
      <c r="F27" s="343">
        <v>346261802.75</v>
      </c>
      <c r="G27" s="343">
        <v>1028744751.85</v>
      </c>
      <c r="H27" s="343">
        <v>558001856.0899999</v>
      </c>
      <c r="I27" s="343">
        <v>65597976.86000001</v>
      </c>
      <c r="J27" s="343">
        <v>37808542.09</v>
      </c>
      <c r="K27" s="343">
        <v>17224919.2</v>
      </c>
      <c r="L27" s="343">
        <v>500470617.84000003</v>
      </c>
      <c r="M27" s="343">
        <v>25970012.4</v>
      </c>
      <c r="N27" s="343">
        <v>1492433797.51</v>
      </c>
      <c r="O27" s="343">
        <f t="shared" si="7"/>
        <v>4435878042.27</v>
      </c>
      <c r="P27" s="242">
        <f t="shared" si="3"/>
        <v>0.012330817894721988</v>
      </c>
    </row>
    <row r="28" spans="1:16" s="237" customFormat="1" ht="15.75" customHeight="1">
      <c r="A28" s="318"/>
      <c r="B28" s="344" t="s">
        <v>62</v>
      </c>
      <c r="C28" s="343">
        <v>6393284.33</v>
      </c>
      <c r="D28" s="343">
        <v>0</v>
      </c>
      <c r="E28" s="343">
        <v>79552309.3</v>
      </c>
      <c r="F28" s="343">
        <v>7848449.809999999</v>
      </c>
      <c r="G28" s="343">
        <v>24433893.53</v>
      </c>
      <c r="H28" s="343">
        <v>3294088.71</v>
      </c>
      <c r="I28" s="343">
        <v>16692328.290000001</v>
      </c>
      <c r="J28" s="343">
        <v>17262276.94</v>
      </c>
      <c r="K28" s="343">
        <v>8501365.1</v>
      </c>
      <c r="L28" s="343">
        <v>91656805.22</v>
      </c>
      <c r="M28" s="343">
        <v>7526300.33</v>
      </c>
      <c r="N28" s="343">
        <v>38879706.89</v>
      </c>
      <c r="O28" s="343">
        <f t="shared" si="7"/>
        <v>302040808.45</v>
      </c>
      <c r="P28" s="242">
        <f t="shared" si="3"/>
        <v>0.0008396105957560637</v>
      </c>
    </row>
    <row r="29" spans="1:16" s="237" customFormat="1" ht="15.75" customHeight="1">
      <c r="A29" s="318"/>
      <c r="B29" s="344" t="s">
        <v>33</v>
      </c>
      <c r="C29" s="343">
        <v>5561979.7</v>
      </c>
      <c r="D29" s="343">
        <v>62799607.5</v>
      </c>
      <c r="E29" s="343">
        <v>1830145.24</v>
      </c>
      <c r="F29" s="343">
        <v>0</v>
      </c>
      <c r="G29" s="343">
        <v>0</v>
      </c>
      <c r="H29" s="343">
        <v>351526.16</v>
      </c>
      <c r="I29" s="343">
        <v>142161591.56</v>
      </c>
      <c r="J29" s="343">
        <v>505859.41</v>
      </c>
      <c r="K29" s="343">
        <v>0</v>
      </c>
      <c r="L29" s="343">
        <v>920622.15</v>
      </c>
      <c r="M29" s="343">
        <v>1203124.62</v>
      </c>
      <c r="N29" s="343">
        <v>46028.54</v>
      </c>
      <c r="O29" s="343">
        <f t="shared" si="7"/>
        <v>215380484.88</v>
      </c>
      <c r="P29" s="242">
        <f t="shared" si="3"/>
        <v>0.0005987129293963015</v>
      </c>
    </row>
    <row r="30" spans="1:16" s="237" customFormat="1" ht="15.75" customHeight="1">
      <c r="A30" s="318"/>
      <c r="B30" s="344" t="s">
        <v>86</v>
      </c>
      <c r="C30" s="343">
        <v>0</v>
      </c>
      <c r="D30" s="343">
        <v>0</v>
      </c>
      <c r="E30" s="343">
        <v>0</v>
      </c>
      <c r="F30" s="343">
        <v>0</v>
      </c>
      <c r="G30" s="343">
        <v>0</v>
      </c>
      <c r="H30" s="343">
        <v>0</v>
      </c>
      <c r="I30" s="343">
        <v>0</v>
      </c>
      <c r="J30" s="343">
        <v>0</v>
      </c>
      <c r="K30" s="343">
        <v>20109375</v>
      </c>
      <c r="L30" s="343">
        <v>0</v>
      </c>
      <c r="M30" s="343">
        <v>0</v>
      </c>
      <c r="N30" s="343">
        <v>0</v>
      </c>
      <c r="O30" s="343">
        <f t="shared" si="7"/>
        <v>20109375</v>
      </c>
      <c r="P30" s="242">
        <f t="shared" si="3"/>
        <v>5.5899877935954765E-05</v>
      </c>
    </row>
    <row r="31" spans="1:16" s="237" customFormat="1" ht="15.75" customHeight="1">
      <c r="A31" s="318"/>
      <c r="B31" s="344" t="s">
        <v>20</v>
      </c>
      <c r="C31" s="343">
        <v>0</v>
      </c>
      <c r="D31" s="343">
        <v>0</v>
      </c>
      <c r="E31" s="343">
        <v>0</v>
      </c>
      <c r="F31" s="343">
        <v>0</v>
      </c>
      <c r="G31" s="343">
        <v>4156821.56</v>
      </c>
      <c r="H31" s="343">
        <v>0</v>
      </c>
      <c r="I31" s="343">
        <v>4905306.64</v>
      </c>
      <c r="J31" s="343">
        <v>0</v>
      </c>
      <c r="K31" s="343">
        <v>0</v>
      </c>
      <c r="L31" s="343">
        <v>274500.71</v>
      </c>
      <c r="M31" s="343">
        <v>2813547.51</v>
      </c>
      <c r="N31" s="343">
        <v>0</v>
      </c>
      <c r="O31" s="343">
        <f t="shared" si="7"/>
        <v>12150176.42</v>
      </c>
      <c r="P31" s="242">
        <f t="shared" si="3"/>
        <v>3.3774962114850204E-05</v>
      </c>
    </row>
    <row r="32" spans="1:16" ht="15.75" customHeight="1" thickBot="1">
      <c r="A32" s="318"/>
      <c r="B32" s="344" t="s">
        <v>80</v>
      </c>
      <c r="C32" s="343">
        <v>0</v>
      </c>
      <c r="D32" s="343">
        <v>0</v>
      </c>
      <c r="E32" s="343">
        <v>0</v>
      </c>
      <c r="F32" s="343">
        <v>0</v>
      </c>
      <c r="G32" s="343">
        <v>0</v>
      </c>
      <c r="H32" s="343">
        <v>0</v>
      </c>
      <c r="I32" s="343">
        <v>0</v>
      </c>
      <c r="J32" s="343">
        <v>0</v>
      </c>
      <c r="K32" s="343">
        <v>0</v>
      </c>
      <c r="L32" s="343">
        <v>0</v>
      </c>
      <c r="M32" s="343">
        <v>1314234.93</v>
      </c>
      <c r="N32" s="343">
        <v>0</v>
      </c>
      <c r="O32" s="343">
        <f t="shared" si="7"/>
        <v>1314234.93</v>
      </c>
      <c r="P32" s="243">
        <f t="shared" si="3"/>
        <v>3.6532996259788305E-06</v>
      </c>
    </row>
    <row r="33" spans="1:16" ht="13.5" thickBot="1">
      <c r="A33" s="318"/>
      <c r="B33" s="265" t="s">
        <v>348</v>
      </c>
      <c r="C33" s="239">
        <f>SUM(C34:C47)</f>
        <v>8222630613.129994</v>
      </c>
      <c r="D33" s="239">
        <f aca="true" t="shared" si="8" ref="D33:O33">SUM(D34:D47)</f>
        <v>5508658691.729999</v>
      </c>
      <c r="E33" s="239">
        <f t="shared" si="8"/>
        <v>6081817281.020003</v>
      </c>
      <c r="F33" s="239">
        <f t="shared" si="8"/>
        <v>5768581536.659999</v>
      </c>
      <c r="G33" s="239">
        <f t="shared" si="8"/>
        <v>5915146082.929999</v>
      </c>
      <c r="H33" s="239">
        <f t="shared" si="8"/>
        <v>7660294840.48</v>
      </c>
      <c r="I33" s="239">
        <f t="shared" si="8"/>
        <v>7533345554.610002</v>
      </c>
      <c r="J33" s="239">
        <f t="shared" si="8"/>
        <v>5296042725.4</v>
      </c>
      <c r="K33" s="239">
        <f t="shared" si="8"/>
        <v>5966937141.529998</v>
      </c>
      <c r="L33" s="239">
        <f t="shared" si="8"/>
        <v>4548722871.28</v>
      </c>
      <c r="M33" s="239">
        <f t="shared" si="8"/>
        <v>5052015440.02</v>
      </c>
      <c r="N33" s="239">
        <f t="shared" si="8"/>
        <v>8255962236.009998</v>
      </c>
      <c r="O33" s="266">
        <f t="shared" si="8"/>
        <v>75810155014.79999</v>
      </c>
      <c r="P33" s="151">
        <f t="shared" si="3"/>
        <v>0.21073645559014778</v>
      </c>
    </row>
    <row r="34" spans="1:16" s="237" customFormat="1" ht="15.75" customHeight="1">
      <c r="A34" s="318"/>
      <c r="B34" s="340" t="s">
        <v>51</v>
      </c>
      <c r="C34" s="341">
        <v>6440761570.069995</v>
      </c>
      <c r="D34" s="341">
        <v>4172445083.6100006</v>
      </c>
      <c r="E34" s="341">
        <v>5044426199.680002</v>
      </c>
      <c r="F34" s="341">
        <v>3243241382.9400005</v>
      </c>
      <c r="G34" s="341">
        <v>3895379564.699999</v>
      </c>
      <c r="H34" s="341">
        <v>4498497433.4</v>
      </c>
      <c r="I34" s="341">
        <v>3939250337.060001</v>
      </c>
      <c r="J34" s="341">
        <v>4201130127.0800004</v>
      </c>
      <c r="K34" s="341">
        <v>4951526714.579998</v>
      </c>
      <c r="L34" s="341">
        <v>2843535932.35</v>
      </c>
      <c r="M34" s="341">
        <v>3708270520.460001</v>
      </c>
      <c r="N34" s="341">
        <v>4479895597.789998</v>
      </c>
      <c r="O34" s="341">
        <f aca="true" t="shared" si="9" ref="O34:O47">SUM(C34:N34)</f>
        <v>51418360463.71999</v>
      </c>
      <c r="P34" s="241">
        <f t="shared" si="3"/>
        <v>0.14293234243176975</v>
      </c>
    </row>
    <row r="35" spans="1:16" s="237" customFormat="1" ht="15.75" customHeight="1">
      <c r="A35" s="318"/>
      <c r="B35" s="344" t="s">
        <v>77</v>
      </c>
      <c r="C35" s="343">
        <v>1181592525.16</v>
      </c>
      <c r="D35" s="343">
        <v>528414739.22999996</v>
      </c>
      <c r="E35" s="343">
        <v>275604329.83000004</v>
      </c>
      <c r="F35" s="343">
        <v>2171842358.73</v>
      </c>
      <c r="G35" s="343">
        <v>779773753.7199999</v>
      </c>
      <c r="H35" s="343">
        <v>1362747949.5300002</v>
      </c>
      <c r="I35" s="343">
        <v>2893253922.9700003</v>
      </c>
      <c r="J35" s="343">
        <v>503370148.53999996</v>
      </c>
      <c r="K35" s="343">
        <v>551447217.38</v>
      </c>
      <c r="L35" s="343">
        <v>1067575618.55</v>
      </c>
      <c r="M35" s="343">
        <v>242598447.61000004</v>
      </c>
      <c r="N35" s="343">
        <v>1519109384.68</v>
      </c>
      <c r="O35" s="343">
        <f t="shared" si="9"/>
        <v>13077330395.930002</v>
      </c>
      <c r="P35" s="242">
        <f t="shared" si="3"/>
        <v>0.03635225723627104</v>
      </c>
    </row>
    <row r="36" spans="1:16" s="237" customFormat="1" ht="15.75" customHeight="1">
      <c r="A36" s="318"/>
      <c r="B36" s="344" t="s">
        <v>71</v>
      </c>
      <c r="C36" s="343">
        <v>317972743.68999994</v>
      </c>
      <c r="D36" s="343">
        <v>406645260.79</v>
      </c>
      <c r="E36" s="343">
        <v>305373931.63</v>
      </c>
      <c r="F36" s="343">
        <v>83352517.58000001</v>
      </c>
      <c r="G36" s="343">
        <v>592295916.04</v>
      </c>
      <c r="H36" s="343">
        <v>1320950765.4599998</v>
      </c>
      <c r="I36" s="343">
        <v>65525219.669999994</v>
      </c>
      <c r="J36" s="343">
        <v>5456897.5200000005</v>
      </c>
      <c r="K36" s="343">
        <v>72984238.07</v>
      </c>
      <c r="L36" s="343">
        <v>62426419.05</v>
      </c>
      <c r="M36" s="343">
        <v>12208198.5</v>
      </c>
      <c r="N36" s="343">
        <v>1817269430.56</v>
      </c>
      <c r="O36" s="343">
        <f t="shared" si="9"/>
        <v>5062461538.559999</v>
      </c>
      <c r="P36" s="242">
        <f t="shared" si="3"/>
        <v>0.01407258962851753</v>
      </c>
    </row>
    <row r="37" spans="1:16" s="237" customFormat="1" ht="15.75" customHeight="1">
      <c r="A37" s="318"/>
      <c r="B37" s="344" t="s">
        <v>42</v>
      </c>
      <c r="C37" s="343">
        <v>107793861.71000002</v>
      </c>
      <c r="D37" s="343">
        <v>93599878.66999999</v>
      </c>
      <c r="E37" s="343">
        <v>106897887.26000002</v>
      </c>
      <c r="F37" s="343">
        <v>139872200.17000002</v>
      </c>
      <c r="G37" s="343">
        <v>219885767.78</v>
      </c>
      <c r="H37" s="343">
        <v>114093565.36</v>
      </c>
      <c r="I37" s="343">
        <v>162611445.63000003</v>
      </c>
      <c r="J37" s="343">
        <v>232666220.75</v>
      </c>
      <c r="K37" s="343">
        <v>141160401.25</v>
      </c>
      <c r="L37" s="343">
        <v>180441613.75</v>
      </c>
      <c r="M37" s="343">
        <v>430810775.61999995</v>
      </c>
      <c r="N37" s="343">
        <v>145275442.78</v>
      </c>
      <c r="O37" s="343">
        <f t="shared" si="9"/>
        <v>2075109060.7299998</v>
      </c>
      <c r="P37" s="242">
        <f t="shared" si="3"/>
        <v>0.005768371378951396</v>
      </c>
    </row>
    <row r="38" spans="1:16" s="237" customFormat="1" ht="15.75" customHeight="1">
      <c r="A38" s="318"/>
      <c r="B38" s="344" t="s">
        <v>66</v>
      </c>
      <c r="C38" s="343">
        <v>34600000</v>
      </c>
      <c r="D38" s="343">
        <v>103416211.03999999</v>
      </c>
      <c r="E38" s="343">
        <v>12484395.010000002</v>
      </c>
      <c r="F38" s="343">
        <v>40087727.69</v>
      </c>
      <c r="G38" s="343">
        <v>108829512.1</v>
      </c>
      <c r="H38" s="343">
        <v>257785138.13000003</v>
      </c>
      <c r="I38" s="343">
        <v>43668166.54</v>
      </c>
      <c r="J38" s="343">
        <v>10007134.98</v>
      </c>
      <c r="K38" s="343">
        <v>98890000</v>
      </c>
      <c r="L38" s="343">
        <v>299044021.92</v>
      </c>
      <c r="M38" s="343">
        <v>377764292.07000005</v>
      </c>
      <c r="N38" s="343">
        <v>61090861</v>
      </c>
      <c r="O38" s="343">
        <f t="shared" si="9"/>
        <v>1447667460.48</v>
      </c>
      <c r="P38" s="242">
        <f t="shared" si="3"/>
        <v>0.004024214294710085</v>
      </c>
    </row>
    <row r="39" spans="1:16" s="237" customFormat="1" ht="15.75" customHeight="1">
      <c r="A39" s="318"/>
      <c r="B39" s="344" t="s">
        <v>60</v>
      </c>
      <c r="C39" s="343">
        <v>87596399.92999999</v>
      </c>
      <c r="D39" s="343">
        <v>20646956.82</v>
      </c>
      <c r="E39" s="343">
        <v>23891440.91</v>
      </c>
      <c r="F39" s="343">
        <v>38531768.949999996</v>
      </c>
      <c r="G39" s="343">
        <v>64355839.75</v>
      </c>
      <c r="H39" s="343">
        <v>18544856.71</v>
      </c>
      <c r="I39" s="343">
        <v>149434878.45999998</v>
      </c>
      <c r="J39" s="343">
        <v>108456796.48</v>
      </c>
      <c r="K39" s="343">
        <v>60518449.68</v>
      </c>
      <c r="L39" s="343">
        <v>75134302.6</v>
      </c>
      <c r="M39" s="343">
        <v>45471732.06999999</v>
      </c>
      <c r="N39" s="343">
        <v>187513225.57</v>
      </c>
      <c r="O39" s="343">
        <f t="shared" si="9"/>
        <v>880096647.9299998</v>
      </c>
      <c r="P39" s="242">
        <f t="shared" si="3"/>
        <v>0.0024464855417500515</v>
      </c>
    </row>
    <row r="40" spans="1:16" s="237" customFormat="1" ht="15.75" customHeight="1">
      <c r="A40" s="318"/>
      <c r="B40" s="344" t="s">
        <v>28</v>
      </c>
      <c r="C40" s="343">
        <v>27373041.99</v>
      </c>
      <c r="D40" s="343">
        <v>19463767.11</v>
      </c>
      <c r="E40" s="343">
        <v>764823.16</v>
      </c>
      <c r="F40" s="343">
        <v>32284390.84</v>
      </c>
      <c r="G40" s="343">
        <v>193900226.53</v>
      </c>
      <c r="H40" s="343">
        <v>77492593.24</v>
      </c>
      <c r="I40" s="343">
        <v>54589345.47</v>
      </c>
      <c r="J40" s="343">
        <v>116524563.08</v>
      </c>
      <c r="K40" s="343">
        <v>2310912.41</v>
      </c>
      <c r="L40" s="343">
        <v>4663989.78</v>
      </c>
      <c r="M40" s="343">
        <v>199000000</v>
      </c>
      <c r="N40" s="343">
        <v>2460050.04</v>
      </c>
      <c r="O40" s="343">
        <f t="shared" si="9"/>
        <v>730827703.65</v>
      </c>
      <c r="P40" s="242">
        <f t="shared" si="3"/>
        <v>0.0020315489380574544</v>
      </c>
    </row>
    <row r="41" spans="1:16" s="237" customFormat="1" ht="15.75" customHeight="1">
      <c r="A41" s="318"/>
      <c r="B41" s="344" t="s">
        <v>38</v>
      </c>
      <c r="C41" s="343">
        <v>24940470.580000002</v>
      </c>
      <c r="D41" s="343">
        <v>158703671.39999995</v>
      </c>
      <c r="E41" s="343">
        <v>18126986.99</v>
      </c>
      <c r="F41" s="343">
        <v>13920831.57</v>
      </c>
      <c r="G41" s="343">
        <v>48011186.47</v>
      </c>
      <c r="H41" s="343">
        <v>4083584.91</v>
      </c>
      <c r="I41" s="343">
        <v>72113171.21</v>
      </c>
      <c r="J41" s="343">
        <v>30415108.250000004</v>
      </c>
      <c r="K41" s="343">
        <v>79157163.9</v>
      </c>
      <c r="L41" s="343">
        <v>6657368.42</v>
      </c>
      <c r="M41" s="343">
        <v>14416859.2</v>
      </c>
      <c r="N41" s="343">
        <v>31720243.59</v>
      </c>
      <c r="O41" s="343">
        <f t="shared" si="9"/>
        <v>502266646.48999995</v>
      </c>
      <c r="P41" s="242">
        <f t="shared" si="3"/>
        <v>0.0013961967604707922</v>
      </c>
    </row>
    <row r="42" spans="1:16" s="237" customFormat="1" ht="15.75" customHeight="1">
      <c r="A42" s="318"/>
      <c r="B42" s="344" t="s">
        <v>54</v>
      </c>
      <c r="C42" s="343">
        <v>0</v>
      </c>
      <c r="D42" s="343">
        <v>0</v>
      </c>
      <c r="E42" s="343">
        <v>272000000</v>
      </c>
      <c r="F42" s="343">
        <v>4479898.98</v>
      </c>
      <c r="G42" s="343">
        <v>169723.66</v>
      </c>
      <c r="H42" s="343">
        <v>0</v>
      </c>
      <c r="I42" s="343">
        <v>0</v>
      </c>
      <c r="J42" s="343">
        <v>0</v>
      </c>
      <c r="K42" s="343">
        <v>0</v>
      </c>
      <c r="L42" s="343">
        <v>111085.63</v>
      </c>
      <c r="M42" s="343">
        <v>5331000</v>
      </c>
      <c r="N42" s="343">
        <v>0</v>
      </c>
      <c r="O42" s="343">
        <f t="shared" si="9"/>
        <v>282091708.27000004</v>
      </c>
      <c r="P42" s="242">
        <f t="shared" si="3"/>
        <v>0.0007841562484680883</v>
      </c>
    </row>
    <row r="43" spans="1:16" s="237" customFormat="1" ht="15.75" customHeight="1">
      <c r="A43" s="318"/>
      <c r="B43" s="344" t="s">
        <v>69</v>
      </c>
      <c r="C43" s="343">
        <v>0</v>
      </c>
      <c r="D43" s="343">
        <v>0</v>
      </c>
      <c r="E43" s="343">
        <v>899594.13</v>
      </c>
      <c r="F43" s="343">
        <v>0</v>
      </c>
      <c r="G43" s="343">
        <v>10593018.870000001</v>
      </c>
      <c r="H43" s="343">
        <v>0</v>
      </c>
      <c r="I43" s="343">
        <v>19193599.060000002</v>
      </c>
      <c r="J43" s="343">
        <v>80870007.49000001</v>
      </c>
      <c r="K43" s="343">
        <v>8000000</v>
      </c>
      <c r="L43" s="343">
        <v>0</v>
      </c>
      <c r="M43" s="343">
        <v>0</v>
      </c>
      <c r="N43" s="343">
        <v>11628000</v>
      </c>
      <c r="O43" s="343">
        <f t="shared" si="9"/>
        <v>131184219.55000001</v>
      </c>
      <c r="P43" s="242">
        <f t="shared" si="3"/>
        <v>0.0003646648321973453</v>
      </c>
    </row>
    <row r="44" spans="1:16" s="237" customFormat="1" ht="15.75" customHeight="1">
      <c r="A44" s="318"/>
      <c r="B44" s="342" t="s">
        <v>82</v>
      </c>
      <c r="C44" s="343">
        <v>0</v>
      </c>
      <c r="D44" s="343">
        <v>2236484.28</v>
      </c>
      <c r="E44" s="343">
        <v>1975727.59</v>
      </c>
      <c r="F44" s="343">
        <v>968459.21</v>
      </c>
      <c r="G44" s="343">
        <v>1650000</v>
      </c>
      <c r="H44" s="343">
        <v>2514832.25</v>
      </c>
      <c r="I44" s="343">
        <v>116246485.57</v>
      </c>
      <c r="J44" s="343">
        <v>0</v>
      </c>
      <c r="K44" s="343">
        <v>942044.26</v>
      </c>
      <c r="L44" s="343">
        <v>932519.23</v>
      </c>
      <c r="M44" s="343">
        <v>1420667.96</v>
      </c>
      <c r="N44" s="343">
        <v>0</v>
      </c>
      <c r="O44" s="343">
        <f t="shared" si="9"/>
        <v>128887220.35</v>
      </c>
      <c r="P44" s="242">
        <f t="shared" si="3"/>
        <v>0.0003582796524043887</v>
      </c>
    </row>
    <row r="45" spans="1:16" s="237" customFormat="1" ht="15.75" customHeight="1">
      <c r="A45" s="318"/>
      <c r="B45" s="340" t="s">
        <v>57</v>
      </c>
      <c r="C45" s="341">
        <v>0</v>
      </c>
      <c r="D45" s="341">
        <v>2910700.94</v>
      </c>
      <c r="E45" s="341">
        <v>19094127.06</v>
      </c>
      <c r="F45" s="341">
        <v>0</v>
      </c>
      <c r="G45" s="341">
        <v>0</v>
      </c>
      <c r="H45" s="341">
        <v>3584121.4899999998</v>
      </c>
      <c r="I45" s="341">
        <v>17458982.97</v>
      </c>
      <c r="J45" s="341">
        <v>145721.23</v>
      </c>
      <c r="K45" s="341">
        <v>0</v>
      </c>
      <c r="L45" s="341">
        <v>0</v>
      </c>
      <c r="M45" s="341">
        <v>0</v>
      </c>
      <c r="N45" s="341">
        <v>0</v>
      </c>
      <c r="O45" s="341">
        <f t="shared" si="9"/>
        <v>43193653.68999999</v>
      </c>
      <c r="P45" s="242">
        <f t="shared" si="3"/>
        <v>0.00012006936908177909</v>
      </c>
    </row>
    <row r="46" spans="1:16" ht="15.75" customHeight="1">
      <c r="A46" s="318"/>
      <c r="B46" s="344" t="s">
        <v>30</v>
      </c>
      <c r="C46" s="343">
        <v>0</v>
      </c>
      <c r="D46" s="343">
        <v>0</v>
      </c>
      <c r="E46" s="343">
        <v>277837.77</v>
      </c>
      <c r="F46" s="343">
        <v>0</v>
      </c>
      <c r="G46" s="343">
        <v>301573.31</v>
      </c>
      <c r="H46" s="343">
        <v>0</v>
      </c>
      <c r="I46" s="343">
        <v>0</v>
      </c>
      <c r="J46" s="343">
        <v>7000000</v>
      </c>
      <c r="K46" s="343">
        <v>0</v>
      </c>
      <c r="L46" s="343">
        <v>8200000</v>
      </c>
      <c r="M46" s="343">
        <v>14722946.53</v>
      </c>
      <c r="N46" s="343">
        <v>0</v>
      </c>
      <c r="O46" s="343">
        <f t="shared" si="9"/>
        <v>30502357.61</v>
      </c>
      <c r="P46" s="242">
        <f t="shared" si="3"/>
        <v>8.479020691383202E-05</v>
      </c>
    </row>
    <row r="47" spans="1:16" ht="15.75" customHeight="1" thickBot="1">
      <c r="A47" s="318"/>
      <c r="B47" s="344" t="s">
        <v>87</v>
      </c>
      <c r="C47" s="343">
        <v>0</v>
      </c>
      <c r="D47" s="343">
        <v>175937.84</v>
      </c>
      <c r="E47" s="343">
        <v>0</v>
      </c>
      <c r="F47" s="343">
        <v>0</v>
      </c>
      <c r="G47" s="343">
        <v>0</v>
      </c>
      <c r="H47" s="343">
        <v>0</v>
      </c>
      <c r="I47" s="343">
        <v>0</v>
      </c>
      <c r="J47" s="343">
        <v>0</v>
      </c>
      <c r="K47" s="343">
        <v>0</v>
      </c>
      <c r="L47" s="343">
        <v>0</v>
      </c>
      <c r="M47" s="343">
        <v>0</v>
      </c>
      <c r="N47" s="343">
        <v>0</v>
      </c>
      <c r="O47" s="343">
        <f t="shared" si="9"/>
        <v>175937.84</v>
      </c>
      <c r="P47" s="243">
        <f t="shared" si="3"/>
        <v>4.890705842581154E-07</v>
      </c>
    </row>
    <row r="48" spans="1:16" ht="13.5" thickBot="1">
      <c r="A48" s="318"/>
      <c r="B48" s="267" t="s">
        <v>233</v>
      </c>
      <c r="C48" s="240">
        <f>SUM(C49:C84)</f>
        <v>14433541940.839998</v>
      </c>
      <c r="D48" s="240">
        <f aca="true" t="shared" si="10" ref="D48:O48">SUM(D49:D84)</f>
        <v>18022854251.510006</v>
      </c>
      <c r="E48" s="240">
        <f t="shared" si="10"/>
        <v>17994153172.649998</v>
      </c>
      <c r="F48" s="240">
        <f t="shared" si="10"/>
        <v>28341875074.500004</v>
      </c>
      <c r="G48" s="240">
        <f t="shared" si="10"/>
        <v>25728573239.199993</v>
      </c>
      <c r="H48" s="240">
        <f t="shared" si="10"/>
        <v>23048453465.429993</v>
      </c>
      <c r="I48" s="240">
        <f t="shared" si="10"/>
        <v>16795262236.8</v>
      </c>
      <c r="J48" s="240">
        <f t="shared" si="10"/>
        <v>20349218454.440002</v>
      </c>
      <c r="K48" s="240">
        <f t="shared" si="10"/>
        <v>17626036329.71</v>
      </c>
      <c r="L48" s="240">
        <f t="shared" si="10"/>
        <v>26816393147.98</v>
      </c>
      <c r="M48" s="240">
        <f t="shared" si="10"/>
        <v>16742913177.190002</v>
      </c>
      <c r="N48" s="240">
        <f t="shared" si="10"/>
        <v>26045537214.49</v>
      </c>
      <c r="O48" s="268">
        <f t="shared" si="10"/>
        <v>251944811704.73993</v>
      </c>
      <c r="P48" s="151">
        <f t="shared" si="3"/>
        <v>0.7003541492906701</v>
      </c>
    </row>
    <row r="49" spans="1:16" ht="15.75" customHeight="1">
      <c r="A49" s="318"/>
      <c r="B49" s="347" t="s">
        <v>32</v>
      </c>
      <c r="C49" s="348">
        <v>5393767524.25</v>
      </c>
      <c r="D49" s="348">
        <v>9868313326.57</v>
      </c>
      <c r="E49" s="348">
        <v>8758179729.569998</v>
      </c>
      <c r="F49" s="348">
        <v>16026557661.630001</v>
      </c>
      <c r="G49" s="348">
        <v>8598136159.929998</v>
      </c>
      <c r="H49" s="348">
        <v>10980703094.38</v>
      </c>
      <c r="I49" s="348">
        <v>7695764356.759998</v>
      </c>
      <c r="J49" s="348">
        <v>8380127742.55</v>
      </c>
      <c r="K49" s="348">
        <v>5085880797.11</v>
      </c>
      <c r="L49" s="348">
        <v>9615246644.59</v>
      </c>
      <c r="M49" s="348">
        <v>5897866818.940001</v>
      </c>
      <c r="N49" s="348">
        <v>5994683820.199999</v>
      </c>
      <c r="O49" s="348">
        <f aca="true" t="shared" si="11" ref="O49:O84">SUM(C49:N49)</f>
        <v>102295227676.48</v>
      </c>
      <c r="P49" s="269">
        <f t="shared" si="3"/>
        <v>0.28435944630531446</v>
      </c>
    </row>
    <row r="50" spans="1:16" s="236" customFormat="1" ht="15.75" customHeight="1">
      <c r="A50" s="318"/>
      <c r="B50" s="344" t="s">
        <v>26</v>
      </c>
      <c r="C50" s="343">
        <v>2854660446.180001</v>
      </c>
      <c r="D50" s="343">
        <v>1852016706.04</v>
      </c>
      <c r="E50" s="343">
        <v>2816050770.5800014</v>
      </c>
      <c r="F50" s="343">
        <v>2864464222.8899994</v>
      </c>
      <c r="G50" s="343">
        <v>3992289054.8900003</v>
      </c>
      <c r="H50" s="343">
        <v>6706149893.94</v>
      </c>
      <c r="I50" s="343">
        <v>4108825557.3</v>
      </c>
      <c r="J50" s="343">
        <v>5880386698.870001</v>
      </c>
      <c r="K50" s="343">
        <v>2274618488.8500004</v>
      </c>
      <c r="L50" s="343">
        <v>10900397097.740004</v>
      </c>
      <c r="M50" s="343">
        <v>3447406988.8999996</v>
      </c>
      <c r="N50" s="343">
        <v>15568396418.06</v>
      </c>
      <c r="O50" s="343">
        <f t="shared" si="11"/>
        <v>63265662344.240005</v>
      </c>
      <c r="P50" s="242">
        <f t="shared" si="3"/>
        <v>0.1758653763520918</v>
      </c>
    </row>
    <row r="51" spans="1:16" s="237" customFormat="1" ht="15.75" customHeight="1">
      <c r="A51" s="318"/>
      <c r="B51" s="344" t="s">
        <v>39</v>
      </c>
      <c r="C51" s="343">
        <v>3233885184.1899996</v>
      </c>
      <c r="D51" s="343">
        <v>1154775246.6699998</v>
      </c>
      <c r="E51" s="343">
        <v>1656180349.6999998</v>
      </c>
      <c r="F51" s="343">
        <v>3777277138.93</v>
      </c>
      <c r="G51" s="343">
        <v>2118371789.7600005</v>
      </c>
      <c r="H51" s="343">
        <v>1466259358.8300002</v>
      </c>
      <c r="I51" s="343">
        <v>1118855865.45</v>
      </c>
      <c r="J51" s="343">
        <v>1542160686.8600001</v>
      </c>
      <c r="K51" s="343">
        <v>3095151394.7300005</v>
      </c>
      <c r="L51" s="343">
        <v>2021175812.3600001</v>
      </c>
      <c r="M51" s="343">
        <v>1382224678.5500002</v>
      </c>
      <c r="N51" s="343">
        <v>729936700.59</v>
      </c>
      <c r="O51" s="343">
        <f t="shared" si="11"/>
        <v>23296254206.620003</v>
      </c>
      <c r="P51" s="242">
        <f t="shared" si="3"/>
        <v>0.06475873897199842</v>
      </c>
    </row>
    <row r="52" spans="1:16" s="237" customFormat="1" ht="15.75" customHeight="1">
      <c r="A52" s="318"/>
      <c r="B52" s="344" t="s">
        <v>52</v>
      </c>
      <c r="C52" s="343">
        <v>622216502.47</v>
      </c>
      <c r="D52" s="343">
        <v>308302596.36</v>
      </c>
      <c r="E52" s="343">
        <v>2225181047.99</v>
      </c>
      <c r="F52" s="343">
        <v>2166241206.6500006</v>
      </c>
      <c r="G52" s="343">
        <v>2971120395.1000004</v>
      </c>
      <c r="H52" s="343">
        <v>996231469.3</v>
      </c>
      <c r="I52" s="343">
        <v>1043936412.43</v>
      </c>
      <c r="J52" s="343">
        <v>1262270098.2900002</v>
      </c>
      <c r="K52" s="343">
        <v>2522338745.7500005</v>
      </c>
      <c r="L52" s="343">
        <v>618115613.6399999</v>
      </c>
      <c r="M52" s="343">
        <v>696478791.78</v>
      </c>
      <c r="N52" s="343">
        <v>1106097842.3300002</v>
      </c>
      <c r="O52" s="343">
        <f t="shared" si="11"/>
        <v>16538530722.090002</v>
      </c>
      <c r="P52" s="242">
        <f t="shared" si="3"/>
        <v>0.04597367390109682</v>
      </c>
    </row>
    <row r="53" spans="1:16" s="237" customFormat="1" ht="15.75" customHeight="1">
      <c r="A53" s="318"/>
      <c r="B53" s="344" t="s">
        <v>68</v>
      </c>
      <c r="C53" s="343">
        <v>129337501.81</v>
      </c>
      <c r="D53" s="343">
        <v>105060069.87</v>
      </c>
      <c r="E53" s="343">
        <v>174226365.11</v>
      </c>
      <c r="F53" s="343">
        <v>280342105.28000003</v>
      </c>
      <c r="G53" s="343">
        <v>4594437246.71</v>
      </c>
      <c r="H53" s="343">
        <v>31551715.030000005</v>
      </c>
      <c r="I53" s="343">
        <v>48092862.29000001</v>
      </c>
      <c r="J53" s="343">
        <v>14341957.43</v>
      </c>
      <c r="K53" s="343">
        <v>230778000</v>
      </c>
      <c r="L53" s="343">
        <v>639644540.7099999</v>
      </c>
      <c r="M53" s="343">
        <v>51994979.31</v>
      </c>
      <c r="N53" s="343">
        <v>574859823.74</v>
      </c>
      <c r="O53" s="343">
        <f t="shared" si="11"/>
        <v>6874667167.29</v>
      </c>
      <c r="P53" s="242">
        <f t="shared" si="3"/>
        <v>0.01911014417413902</v>
      </c>
    </row>
    <row r="54" spans="1:16" s="237" customFormat="1" ht="15.75" customHeight="1">
      <c r="A54" s="318"/>
      <c r="B54" s="344" t="s">
        <v>49</v>
      </c>
      <c r="C54" s="343">
        <v>331254248.68000007</v>
      </c>
      <c r="D54" s="343">
        <v>1428957144.4799998</v>
      </c>
      <c r="E54" s="343">
        <v>304954019.40999997</v>
      </c>
      <c r="F54" s="343">
        <v>1048510697.74</v>
      </c>
      <c r="G54" s="343">
        <v>548070417.47</v>
      </c>
      <c r="H54" s="343">
        <v>219261556.03</v>
      </c>
      <c r="I54" s="343">
        <v>160763898.42000002</v>
      </c>
      <c r="J54" s="343">
        <v>1288533880.32</v>
      </c>
      <c r="K54" s="343">
        <v>220359586</v>
      </c>
      <c r="L54" s="343">
        <v>163922264.98000002</v>
      </c>
      <c r="M54" s="343">
        <v>990370293.27</v>
      </c>
      <c r="N54" s="343">
        <v>25592774.189999998</v>
      </c>
      <c r="O54" s="343">
        <f t="shared" si="11"/>
        <v>6730550780.990001</v>
      </c>
      <c r="P54" s="242">
        <f t="shared" si="3"/>
        <v>0.01870953060943396</v>
      </c>
    </row>
    <row r="55" spans="1:16" s="237" customFormat="1" ht="15.75" customHeight="1">
      <c r="A55" s="318"/>
      <c r="B55" s="344" t="s">
        <v>63</v>
      </c>
      <c r="C55" s="343">
        <v>900085387.03</v>
      </c>
      <c r="D55" s="343">
        <v>601763702.99</v>
      </c>
      <c r="E55" s="343">
        <v>445944284.46000004</v>
      </c>
      <c r="F55" s="343">
        <v>646414970.05</v>
      </c>
      <c r="G55" s="343">
        <v>420243711.81000006</v>
      </c>
      <c r="H55" s="343">
        <v>522924865.2300001</v>
      </c>
      <c r="I55" s="343">
        <v>685114957.37</v>
      </c>
      <c r="J55" s="343">
        <v>487677989.81000006</v>
      </c>
      <c r="K55" s="343">
        <v>384884745.62000006</v>
      </c>
      <c r="L55" s="343">
        <v>355791933.2600001</v>
      </c>
      <c r="M55" s="343">
        <v>209048541.91</v>
      </c>
      <c r="N55" s="343">
        <v>559918318.84</v>
      </c>
      <c r="O55" s="343">
        <f t="shared" si="11"/>
        <v>6219813408.38</v>
      </c>
      <c r="P55" s="242">
        <f t="shared" si="3"/>
        <v>0.017289786993024733</v>
      </c>
    </row>
    <row r="56" spans="1:16" s="237" customFormat="1" ht="15.75" customHeight="1">
      <c r="A56" s="318"/>
      <c r="B56" s="344" t="s">
        <v>23</v>
      </c>
      <c r="C56" s="343">
        <v>192850078.38000003</v>
      </c>
      <c r="D56" s="343">
        <v>630535000</v>
      </c>
      <c r="E56" s="343">
        <v>106728964.72</v>
      </c>
      <c r="F56" s="343">
        <v>128127484.96</v>
      </c>
      <c r="G56" s="343">
        <v>354934783.11999995</v>
      </c>
      <c r="H56" s="343">
        <v>773352547.5999999</v>
      </c>
      <c r="I56" s="343">
        <v>41219088.26</v>
      </c>
      <c r="J56" s="343">
        <v>628460713.6299999</v>
      </c>
      <c r="K56" s="343">
        <v>161875602.98000002</v>
      </c>
      <c r="L56" s="343">
        <v>511901757.70000005</v>
      </c>
      <c r="M56" s="343">
        <v>2253166578.26</v>
      </c>
      <c r="N56" s="343">
        <v>310282994.19</v>
      </c>
      <c r="O56" s="343">
        <f t="shared" si="11"/>
        <v>6093435593.8</v>
      </c>
      <c r="P56" s="242">
        <f t="shared" si="3"/>
        <v>0.016938482966478173</v>
      </c>
    </row>
    <row r="57" spans="1:16" s="237" customFormat="1" ht="15.75" customHeight="1">
      <c r="A57" s="318"/>
      <c r="B57" s="344" t="s">
        <v>64</v>
      </c>
      <c r="C57" s="343">
        <v>99236858.88</v>
      </c>
      <c r="D57" s="343">
        <v>62885540.07</v>
      </c>
      <c r="E57" s="343">
        <v>458902347.35999995</v>
      </c>
      <c r="F57" s="343">
        <v>59030418.93000001</v>
      </c>
      <c r="G57" s="343">
        <v>917614455.7600001</v>
      </c>
      <c r="H57" s="343">
        <v>128111501.41</v>
      </c>
      <c r="I57" s="343">
        <v>1277765777.3100002</v>
      </c>
      <c r="J57" s="343">
        <v>316803893.28</v>
      </c>
      <c r="K57" s="343">
        <v>96302649.5</v>
      </c>
      <c r="L57" s="343">
        <v>316357356.46999997</v>
      </c>
      <c r="M57" s="343">
        <v>998707678.06</v>
      </c>
      <c r="N57" s="343">
        <v>379152304.66999996</v>
      </c>
      <c r="O57" s="343">
        <f t="shared" si="11"/>
        <v>5110870781.7</v>
      </c>
      <c r="P57" s="242">
        <f t="shared" si="3"/>
        <v>0.014207157250957211</v>
      </c>
    </row>
    <row r="58" spans="1:16" s="237" customFormat="1" ht="15.75" customHeight="1">
      <c r="A58" s="318"/>
      <c r="B58" s="344" t="s">
        <v>43</v>
      </c>
      <c r="C58" s="343">
        <v>61888592.25</v>
      </c>
      <c r="D58" s="343">
        <v>45429046.93999999</v>
      </c>
      <c r="E58" s="343">
        <v>211846751.45</v>
      </c>
      <c r="F58" s="343">
        <v>170894866.89000002</v>
      </c>
      <c r="G58" s="343">
        <v>136158390.10000002</v>
      </c>
      <c r="H58" s="343">
        <v>60437496.39999999</v>
      </c>
      <c r="I58" s="343">
        <v>58849267.86</v>
      </c>
      <c r="J58" s="343">
        <v>48480912.36999998</v>
      </c>
      <c r="K58" s="343">
        <v>2636883551.0300007</v>
      </c>
      <c r="L58" s="343">
        <v>13249436.049999995</v>
      </c>
      <c r="M58" s="343">
        <v>3571055.29</v>
      </c>
      <c r="N58" s="343">
        <v>83595133.07999998</v>
      </c>
      <c r="O58" s="343">
        <f t="shared" si="11"/>
        <v>3531284499.710001</v>
      </c>
      <c r="P58" s="242">
        <f t="shared" si="3"/>
        <v>0.00981623608346446</v>
      </c>
    </row>
    <row r="59" spans="1:16" s="237" customFormat="1" ht="15.75" customHeight="1">
      <c r="A59" s="318"/>
      <c r="B59" s="344" t="s">
        <v>48</v>
      </c>
      <c r="C59" s="343">
        <v>17964708.71</v>
      </c>
      <c r="D59" s="343">
        <v>27587788.33</v>
      </c>
      <c r="E59" s="343">
        <v>429571017.18</v>
      </c>
      <c r="F59" s="343">
        <v>26461317.34</v>
      </c>
      <c r="G59" s="343">
        <v>103025814.77</v>
      </c>
      <c r="H59" s="343">
        <v>337261547.6</v>
      </c>
      <c r="I59" s="343">
        <v>47591000</v>
      </c>
      <c r="J59" s="343">
        <v>164394797.35</v>
      </c>
      <c r="K59" s="343">
        <v>227028561.79</v>
      </c>
      <c r="L59" s="343">
        <v>1059933416.62</v>
      </c>
      <c r="M59" s="343">
        <v>51907568.57</v>
      </c>
      <c r="N59" s="343">
        <v>151122038.10999998</v>
      </c>
      <c r="O59" s="343">
        <f t="shared" si="11"/>
        <v>2643849576.3700004</v>
      </c>
      <c r="P59" s="242">
        <f t="shared" si="3"/>
        <v>0.00734935166309787</v>
      </c>
    </row>
    <row r="60" spans="1:16" s="237" customFormat="1" ht="15.75" customHeight="1">
      <c r="A60" s="318"/>
      <c r="B60" s="344" t="s">
        <v>35</v>
      </c>
      <c r="C60" s="343">
        <v>37593835.76</v>
      </c>
      <c r="D60" s="343">
        <v>178996751.71</v>
      </c>
      <c r="E60" s="343">
        <v>129591358.70000002</v>
      </c>
      <c r="F60" s="343">
        <v>55189236.349999994</v>
      </c>
      <c r="G60" s="343">
        <v>237071554</v>
      </c>
      <c r="H60" s="343">
        <v>194961062.91000003</v>
      </c>
      <c r="I60" s="343">
        <v>54428883.03</v>
      </c>
      <c r="J60" s="343">
        <v>73866613.58</v>
      </c>
      <c r="K60" s="343">
        <v>59618104.99</v>
      </c>
      <c r="L60" s="343">
        <v>250721055.06</v>
      </c>
      <c r="M60" s="343">
        <v>244398949.79</v>
      </c>
      <c r="N60" s="343">
        <v>71107134.58</v>
      </c>
      <c r="O60" s="343">
        <f t="shared" si="11"/>
        <v>1587544540.46</v>
      </c>
      <c r="P60" s="242">
        <f t="shared" si="3"/>
        <v>0.004413043470003687</v>
      </c>
    </row>
    <row r="61" spans="1:16" s="237" customFormat="1" ht="15.75" customHeight="1">
      <c r="A61" s="318"/>
      <c r="B61" s="344" t="s">
        <v>72</v>
      </c>
      <c r="C61" s="343">
        <v>117956459.39</v>
      </c>
      <c r="D61" s="343">
        <v>42273980.02</v>
      </c>
      <c r="E61" s="343">
        <v>52694754.12</v>
      </c>
      <c r="F61" s="343">
        <v>483766250.13</v>
      </c>
      <c r="G61" s="343">
        <v>57359888.07</v>
      </c>
      <c r="H61" s="343">
        <v>61321467.32</v>
      </c>
      <c r="I61" s="343">
        <v>39644990.5</v>
      </c>
      <c r="J61" s="343">
        <v>2525952.41</v>
      </c>
      <c r="K61" s="343">
        <v>39237590.69</v>
      </c>
      <c r="L61" s="343">
        <v>48939472.82</v>
      </c>
      <c r="M61" s="343">
        <v>40000000</v>
      </c>
      <c r="N61" s="343">
        <v>84500831.59</v>
      </c>
      <c r="O61" s="343">
        <f t="shared" si="11"/>
        <v>1070221637.0600002</v>
      </c>
      <c r="P61" s="242">
        <f t="shared" si="3"/>
        <v>0.0029749934483827415</v>
      </c>
    </row>
    <row r="62" spans="1:16" s="237" customFormat="1" ht="15.75" customHeight="1">
      <c r="A62" s="318"/>
      <c r="B62" s="344" t="s">
        <v>40</v>
      </c>
      <c r="C62" s="343">
        <v>88925099.94</v>
      </c>
      <c r="D62" s="343">
        <v>20556494.1</v>
      </c>
      <c r="E62" s="343">
        <v>47760990.52</v>
      </c>
      <c r="F62" s="343">
        <v>48237718.15</v>
      </c>
      <c r="G62" s="343">
        <v>131895811.5</v>
      </c>
      <c r="H62" s="343">
        <v>168052314.19</v>
      </c>
      <c r="I62" s="343">
        <v>256897685.05</v>
      </c>
      <c r="J62" s="343">
        <v>11018072.940000001</v>
      </c>
      <c r="K62" s="343">
        <v>45668957.54</v>
      </c>
      <c r="L62" s="343">
        <v>49700451.8</v>
      </c>
      <c r="M62" s="343">
        <v>4722913.85</v>
      </c>
      <c r="N62" s="343">
        <v>110772668.78999999</v>
      </c>
      <c r="O62" s="343">
        <f t="shared" si="11"/>
        <v>984209178.37</v>
      </c>
      <c r="P62" s="242">
        <f t="shared" si="3"/>
        <v>0.0027358967115750405</v>
      </c>
    </row>
    <row r="63" spans="1:16" s="237" customFormat="1" ht="15.75" customHeight="1">
      <c r="A63" s="318"/>
      <c r="B63" s="344" t="s">
        <v>37</v>
      </c>
      <c r="C63" s="343">
        <v>96283082.5</v>
      </c>
      <c r="D63" s="343">
        <v>482205000</v>
      </c>
      <c r="E63" s="343">
        <v>0</v>
      </c>
      <c r="F63" s="343">
        <v>1973308.93</v>
      </c>
      <c r="G63" s="343">
        <v>10347088.280000001</v>
      </c>
      <c r="H63" s="343">
        <v>2091195.2</v>
      </c>
      <c r="I63" s="343">
        <v>512171.22</v>
      </c>
      <c r="J63" s="343">
        <v>107044155.6</v>
      </c>
      <c r="K63" s="343">
        <v>179531678.11999997</v>
      </c>
      <c r="L63" s="343">
        <v>902109.43</v>
      </c>
      <c r="M63" s="343">
        <v>97032000</v>
      </c>
      <c r="N63" s="343">
        <v>361391.89999999997</v>
      </c>
      <c r="O63" s="343">
        <f t="shared" si="11"/>
        <v>978283181.18</v>
      </c>
      <c r="P63" s="242">
        <f t="shared" si="3"/>
        <v>0.0027194236725288337</v>
      </c>
    </row>
    <row r="64" spans="1:16" s="237" customFormat="1" ht="15.75" customHeight="1">
      <c r="A64" s="318"/>
      <c r="B64" s="344" t="s">
        <v>29</v>
      </c>
      <c r="C64" s="343">
        <v>0</v>
      </c>
      <c r="D64" s="343">
        <v>43600000</v>
      </c>
      <c r="E64" s="343">
        <v>0</v>
      </c>
      <c r="F64" s="343">
        <v>0</v>
      </c>
      <c r="G64" s="343">
        <v>0</v>
      </c>
      <c r="H64" s="343">
        <v>85262739.46</v>
      </c>
      <c r="I64" s="343">
        <v>100200000</v>
      </c>
      <c r="J64" s="343">
        <v>35943930.99</v>
      </c>
      <c r="K64" s="343">
        <v>280785307.69</v>
      </c>
      <c r="L64" s="343">
        <v>71700000</v>
      </c>
      <c r="M64" s="343">
        <v>170500000</v>
      </c>
      <c r="N64" s="343">
        <v>115200836.29</v>
      </c>
      <c r="O64" s="343">
        <f t="shared" si="11"/>
        <v>903192814.43</v>
      </c>
      <c r="P64" s="242">
        <f t="shared" si="3"/>
        <v>0.0025106880785339394</v>
      </c>
    </row>
    <row r="65" spans="1:16" s="237" customFormat="1" ht="15.75" customHeight="1">
      <c r="A65" s="318"/>
      <c r="B65" s="344" t="s">
        <v>92</v>
      </c>
      <c r="C65" s="343">
        <v>0</v>
      </c>
      <c r="D65" s="343">
        <v>271700000</v>
      </c>
      <c r="E65" s="343">
        <v>0</v>
      </c>
      <c r="F65" s="343">
        <v>318600000</v>
      </c>
      <c r="G65" s="343">
        <v>270026000</v>
      </c>
      <c r="H65" s="343">
        <v>448852.88</v>
      </c>
      <c r="I65" s="343">
        <v>0</v>
      </c>
      <c r="J65" s="343">
        <v>0</v>
      </c>
      <c r="K65" s="343">
        <v>0</v>
      </c>
      <c r="L65" s="343">
        <v>0</v>
      </c>
      <c r="M65" s="343">
        <v>0</v>
      </c>
      <c r="N65" s="343">
        <v>0</v>
      </c>
      <c r="O65" s="343">
        <f t="shared" si="11"/>
        <v>860774852.88</v>
      </c>
      <c r="P65" s="242">
        <f t="shared" si="3"/>
        <v>0.0023927749721874207</v>
      </c>
    </row>
    <row r="66" spans="1:16" s="237" customFormat="1" ht="15.75" customHeight="1">
      <c r="A66" s="318"/>
      <c r="B66" s="344" t="s">
        <v>53</v>
      </c>
      <c r="C66" s="343">
        <v>0</v>
      </c>
      <c r="D66" s="343">
        <v>692000000</v>
      </c>
      <c r="E66" s="343">
        <v>10174518.67</v>
      </c>
      <c r="F66" s="343">
        <v>3596577.49</v>
      </c>
      <c r="G66" s="343">
        <v>0</v>
      </c>
      <c r="H66" s="343">
        <v>37650000</v>
      </c>
      <c r="I66" s="343">
        <v>300879.45</v>
      </c>
      <c r="J66" s="343">
        <v>12950000</v>
      </c>
      <c r="K66" s="343">
        <v>0</v>
      </c>
      <c r="L66" s="343">
        <v>0</v>
      </c>
      <c r="M66" s="343">
        <v>0</v>
      </c>
      <c r="N66" s="343">
        <v>0</v>
      </c>
      <c r="O66" s="343">
        <f t="shared" si="11"/>
        <v>756671975.61</v>
      </c>
      <c r="P66" s="242">
        <f t="shared" si="3"/>
        <v>0.0021033906361663025</v>
      </c>
    </row>
    <row r="67" spans="1:16" s="237" customFormat="1" ht="15.75" customHeight="1">
      <c r="A67" s="318"/>
      <c r="B67" s="344" t="s">
        <v>36</v>
      </c>
      <c r="C67" s="343">
        <v>8471069.36</v>
      </c>
      <c r="D67" s="343">
        <v>63182000</v>
      </c>
      <c r="E67" s="343">
        <v>138954492.71</v>
      </c>
      <c r="F67" s="343">
        <v>99478936.55000003</v>
      </c>
      <c r="G67" s="343">
        <v>23846024.28</v>
      </c>
      <c r="H67" s="343">
        <v>78420641.8</v>
      </c>
      <c r="I67" s="343">
        <v>10390494.559999999</v>
      </c>
      <c r="J67" s="343">
        <v>0</v>
      </c>
      <c r="K67" s="343">
        <v>3685050</v>
      </c>
      <c r="L67" s="343">
        <v>110359227.63</v>
      </c>
      <c r="M67" s="343">
        <v>115998724</v>
      </c>
      <c r="N67" s="343">
        <v>73121119.14</v>
      </c>
      <c r="O67" s="343">
        <f t="shared" si="11"/>
        <v>725907780.03</v>
      </c>
      <c r="P67" s="242">
        <f t="shared" si="3"/>
        <v>0.002017872574181788</v>
      </c>
    </row>
    <row r="68" spans="1:16" s="237" customFormat="1" ht="15.75" customHeight="1">
      <c r="A68" s="318"/>
      <c r="B68" s="344" t="s">
        <v>34</v>
      </c>
      <c r="C68" s="343">
        <v>110618000</v>
      </c>
      <c r="D68" s="343">
        <v>124344238.41</v>
      </c>
      <c r="E68" s="343">
        <v>6571011.149999999</v>
      </c>
      <c r="F68" s="343">
        <v>562024.64</v>
      </c>
      <c r="G68" s="343">
        <v>21053301.16</v>
      </c>
      <c r="H68" s="343">
        <v>14962693.85</v>
      </c>
      <c r="I68" s="343">
        <v>0</v>
      </c>
      <c r="J68" s="343">
        <v>3770000</v>
      </c>
      <c r="K68" s="343">
        <v>31803257.85</v>
      </c>
      <c r="L68" s="343">
        <v>3982944.72</v>
      </c>
      <c r="M68" s="343">
        <v>0</v>
      </c>
      <c r="N68" s="343">
        <v>0</v>
      </c>
      <c r="O68" s="343">
        <f t="shared" si="11"/>
        <v>317667471.78000003</v>
      </c>
      <c r="P68" s="242">
        <f t="shared" si="3"/>
        <v>0.0008830494680578266</v>
      </c>
    </row>
    <row r="69" spans="1:16" s="237" customFormat="1" ht="15.75" customHeight="1">
      <c r="A69" s="318"/>
      <c r="B69" s="344" t="s">
        <v>55</v>
      </c>
      <c r="C69" s="343">
        <v>87750000</v>
      </c>
      <c r="D69" s="343">
        <v>0</v>
      </c>
      <c r="E69" s="343">
        <v>6813975.409999999</v>
      </c>
      <c r="F69" s="343">
        <v>3211552.14</v>
      </c>
      <c r="G69" s="343">
        <v>37411893.73</v>
      </c>
      <c r="H69" s="343">
        <v>145237427.54</v>
      </c>
      <c r="I69" s="343">
        <v>0</v>
      </c>
      <c r="J69" s="343">
        <v>0</v>
      </c>
      <c r="K69" s="343">
        <v>0</v>
      </c>
      <c r="L69" s="343">
        <v>0</v>
      </c>
      <c r="M69" s="343">
        <v>21160000</v>
      </c>
      <c r="N69" s="343">
        <v>7515823.8</v>
      </c>
      <c r="O69" s="343">
        <f t="shared" si="11"/>
        <v>309100672.62</v>
      </c>
      <c r="P69" s="242">
        <f t="shared" si="3"/>
        <v>0.0008592355490600536</v>
      </c>
    </row>
    <row r="70" spans="1:16" s="237" customFormat="1" ht="15.75" customHeight="1">
      <c r="A70" s="318"/>
      <c r="B70" s="344" t="s">
        <v>349</v>
      </c>
      <c r="C70" s="343">
        <v>0</v>
      </c>
      <c r="D70" s="343">
        <v>1511263.33</v>
      </c>
      <c r="E70" s="343">
        <v>0</v>
      </c>
      <c r="F70" s="343">
        <v>102997965.23</v>
      </c>
      <c r="G70" s="343">
        <v>0</v>
      </c>
      <c r="H70" s="343">
        <v>0</v>
      </c>
      <c r="I70" s="343">
        <v>0</v>
      </c>
      <c r="J70" s="343">
        <v>55939340.11</v>
      </c>
      <c r="K70" s="343">
        <v>0</v>
      </c>
      <c r="L70" s="343">
        <v>0</v>
      </c>
      <c r="M70" s="343">
        <v>0</v>
      </c>
      <c r="N70" s="343">
        <v>77313477.26</v>
      </c>
      <c r="O70" s="343">
        <f t="shared" si="11"/>
        <v>237762045.93</v>
      </c>
      <c r="P70" s="242">
        <f t="shared" si="3"/>
        <v>0.0006609290117315864</v>
      </c>
    </row>
    <row r="71" spans="1:16" s="237" customFormat="1" ht="15.75" customHeight="1">
      <c r="A71" s="318"/>
      <c r="B71" s="344" t="s">
        <v>81</v>
      </c>
      <c r="C71" s="343">
        <v>159760.84</v>
      </c>
      <c r="D71" s="343">
        <v>0</v>
      </c>
      <c r="E71" s="343">
        <v>3526153.62</v>
      </c>
      <c r="F71" s="343">
        <v>29152863.4</v>
      </c>
      <c r="G71" s="343">
        <v>39884380.84</v>
      </c>
      <c r="H71" s="343">
        <v>0</v>
      </c>
      <c r="I71" s="343">
        <v>5331129.1</v>
      </c>
      <c r="J71" s="343">
        <v>28035220.44</v>
      </c>
      <c r="K71" s="343">
        <v>42677321.26</v>
      </c>
      <c r="L71" s="343">
        <v>3071972.26</v>
      </c>
      <c r="M71" s="343">
        <v>38644627.56</v>
      </c>
      <c r="N71" s="343">
        <v>0</v>
      </c>
      <c r="O71" s="343">
        <f t="shared" si="11"/>
        <v>190483429.32</v>
      </c>
      <c r="P71" s="242">
        <f t="shared" si="3"/>
        <v>0.0005295042957729947</v>
      </c>
    </row>
    <row r="72" spans="1:16" s="237" customFormat="1" ht="15.75" customHeight="1">
      <c r="A72" s="318"/>
      <c r="B72" s="344" t="s">
        <v>19</v>
      </c>
      <c r="C72" s="343">
        <v>0</v>
      </c>
      <c r="D72" s="343">
        <v>4514313.18</v>
      </c>
      <c r="E72" s="343">
        <v>0</v>
      </c>
      <c r="F72" s="343">
        <v>0</v>
      </c>
      <c r="G72" s="343">
        <v>79103887.14</v>
      </c>
      <c r="H72" s="343">
        <v>0</v>
      </c>
      <c r="I72" s="343">
        <v>0</v>
      </c>
      <c r="J72" s="343">
        <v>0</v>
      </c>
      <c r="K72" s="343">
        <v>0</v>
      </c>
      <c r="L72" s="343">
        <v>1224087.27</v>
      </c>
      <c r="M72" s="343">
        <v>0</v>
      </c>
      <c r="N72" s="343">
        <v>0</v>
      </c>
      <c r="O72" s="343">
        <f t="shared" si="11"/>
        <v>84842287.58999999</v>
      </c>
      <c r="P72" s="242">
        <f aca="true" t="shared" si="12" ref="P72:P88">O72/O$6</f>
        <v>0.00023584390465084912</v>
      </c>
    </row>
    <row r="73" spans="1:16" s="237" customFormat="1" ht="15.75" customHeight="1">
      <c r="A73" s="318"/>
      <c r="B73" s="344" t="s">
        <v>45</v>
      </c>
      <c r="C73" s="343">
        <v>0</v>
      </c>
      <c r="D73" s="343">
        <v>0</v>
      </c>
      <c r="E73" s="343">
        <v>662355.46</v>
      </c>
      <c r="F73" s="343">
        <v>0</v>
      </c>
      <c r="G73" s="343">
        <v>26812434.39</v>
      </c>
      <c r="H73" s="343">
        <v>20909995.35</v>
      </c>
      <c r="I73" s="343">
        <v>0</v>
      </c>
      <c r="J73" s="343">
        <v>61067.29</v>
      </c>
      <c r="K73" s="343">
        <v>265137.76</v>
      </c>
      <c r="L73" s="343">
        <v>0</v>
      </c>
      <c r="M73" s="343">
        <v>20700000</v>
      </c>
      <c r="N73" s="343">
        <v>15248519.52</v>
      </c>
      <c r="O73" s="343">
        <f t="shared" si="11"/>
        <v>84659509.77</v>
      </c>
      <c r="P73" s="242">
        <f t="shared" si="12"/>
        <v>0.0002353358203455239</v>
      </c>
    </row>
    <row r="74" spans="1:16" s="237" customFormat="1" ht="15.75" customHeight="1">
      <c r="A74" s="318"/>
      <c r="B74" s="344" t="s">
        <v>31</v>
      </c>
      <c r="C74" s="343">
        <v>29477732.37</v>
      </c>
      <c r="D74" s="343">
        <v>4560155.76</v>
      </c>
      <c r="E74" s="343">
        <v>0</v>
      </c>
      <c r="F74" s="343">
        <v>0</v>
      </c>
      <c r="G74" s="343">
        <v>28839064.919999998</v>
      </c>
      <c r="H74" s="343">
        <v>0</v>
      </c>
      <c r="I74" s="343">
        <v>6662784.3</v>
      </c>
      <c r="J74" s="343">
        <v>739656.54</v>
      </c>
      <c r="K74" s="343">
        <v>0</v>
      </c>
      <c r="L74" s="343">
        <v>1844051.33</v>
      </c>
      <c r="M74" s="343">
        <v>1968461.03</v>
      </c>
      <c r="N74" s="343">
        <v>1900000</v>
      </c>
      <c r="O74" s="343">
        <f t="shared" si="11"/>
        <v>75991906.25</v>
      </c>
      <c r="P74" s="242">
        <f t="shared" si="12"/>
        <v>0.0002112416862033513</v>
      </c>
    </row>
    <row r="75" spans="1:16" s="237" customFormat="1" ht="15.75" customHeight="1">
      <c r="A75" s="318"/>
      <c r="B75" s="342" t="s">
        <v>67</v>
      </c>
      <c r="C75" s="343">
        <v>0</v>
      </c>
      <c r="D75" s="343">
        <v>127525.11</v>
      </c>
      <c r="E75" s="343">
        <v>187374.52</v>
      </c>
      <c r="F75" s="343">
        <v>224525.56</v>
      </c>
      <c r="G75" s="343">
        <v>0</v>
      </c>
      <c r="H75" s="343">
        <v>521721.97000000003</v>
      </c>
      <c r="I75" s="343">
        <v>28057843.47</v>
      </c>
      <c r="J75" s="343">
        <v>0</v>
      </c>
      <c r="K75" s="343">
        <v>5761945.26</v>
      </c>
      <c r="L75" s="343">
        <v>36053230.14</v>
      </c>
      <c r="M75" s="343">
        <v>0</v>
      </c>
      <c r="N75" s="343">
        <v>4857243.62</v>
      </c>
      <c r="O75" s="343">
        <f t="shared" si="11"/>
        <v>75791409.65</v>
      </c>
      <c r="P75" s="242">
        <f t="shared" si="12"/>
        <v>0.0002106843473767307</v>
      </c>
    </row>
    <row r="76" spans="1:16" s="237" customFormat="1" ht="15.75" customHeight="1">
      <c r="A76" s="318"/>
      <c r="B76" s="344" t="s">
        <v>59</v>
      </c>
      <c r="C76" s="343">
        <v>0</v>
      </c>
      <c r="D76" s="343">
        <v>7553147.24</v>
      </c>
      <c r="E76" s="343">
        <v>0</v>
      </c>
      <c r="F76" s="343">
        <v>0</v>
      </c>
      <c r="G76" s="343">
        <v>10519691.469999999</v>
      </c>
      <c r="H76" s="343">
        <v>0</v>
      </c>
      <c r="I76" s="343">
        <v>0</v>
      </c>
      <c r="J76" s="343">
        <v>0</v>
      </c>
      <c r="K76" s="343">
        <v>0</v>
      </c>
      <c r="L76" s="343">
        <v>21365179.71</v>
      </c>
      <c r="M76" s="343">
        <v>0</v>
      </c>
      <c r="N76" s="343">
        <v>0</v>
      </c>
      <c r="O76" s="343">
        <f t="shared" si="11"/>
        <v>39438018.42</v>
      </c>
      <c r="P76" s="242">
        <f t="shared" si="12"/>
        <v>0.00010962948454210712</v>
      </c>
    </row>
    <row r="77" spans="1:16" s="237" customFormat="1" ht="15.75" customHeight="1">
      <c r="A77" s="318"/>
      <c r="B77" s="344" t="s">
        <v>90</v>
      </c>
      <c r="C77" s="343">
        <v>3729807.84</v>
      </c>
      <c r="D77" s="343">
        <v>0</v>
      </c>
      <c r="E77" s="343">
        <v>3862413.86</v>
      </c>
      <c r="F77" s="343">
        <v>0</v>
      </c>
      <c r="G77" s="343">
        <v>0</v>
      </c>
      <c r="H77" s="343">
        <v>0</v>
      </c>
      <c r="I77" s="343">
        <v>6056332.67</v>
      </c>
      <c r="J77" s="343">
        <v>3685073.78</v>
      </c>
      <c r="K77" s="343">
        <v>828364.33</v>
      </c>
      <c r="L77" s="343">
        <v>0</v>
      </c>
      <c r="M77" s="343">
        <v>4344657.95</v>
      </c>
      <c r="N77" s="343">
        <v>0</v>
      </c>
      <c r="O77" s="343">
        <f t="shared" si="11"/>
        <v>22506650.429999996</v>
      </c>
      <c r="P77" s="242">
        <f t="shared" si="12"/>
        <v>6.256380478180965E-05</v>
      </c>
    </row>
    <row r="78" spans="1:16" s="237" customFormat="1" ht="15.75" customHeight="1">
      <c r="A78" s="318"/>
      <c r="B78" s="344" t="s">
        <v>89</v>
      </c>
      <c r="C78" s="343"/>
      <c r="D78" s="343"/>
      <c r="E78" s="343"/>
      <c r="F78" s="343"/>
      <c r="G78" s="343"/>
      <c r="H78" s="343">
        <v>15940000</v>
      </c>
      <c r="I78" s="343">
        <v>0</v>
      </c>
      <c r="J78" s="343">
        <v>0</v>
      </c>
      <c r="K78" s="343">
        <v>0</v>
      </c>
      <c r="L78" s="343">
        <v>0</v>
      </c>
      <c r="M78" s="343">
        <v>0</v>
      </c>
      <c r="N78" s="343">
        <v>0</v>
      </c>
      <c r="O78" s="343">
        <f t="shared" si="11"/>
        <v>15940000</v>
      </c>
      <c r="P78" s="242">
        <f t="shared" si="12"/>
        <v>4.430988304206963E-05</v>
      </c>
    </row>
    <row r="79" spans="1:16" s="237" customFormat="1" ht="15.75" customHeight="1">
      <c r="A79" s="318"/>
      <c r="B79" s="344" t="s">
        <v>76</v>
      </c>
      <c r="C79" s="343">
        <v>12330060.01</v>
      </c>
      <c r="D79" s="343">
        <v>0</v>
      </c>
      <c r="E79" s="343">
        <v>0</v>
      </c>
      <c r="F79" s="343">
        <v>0</v>
      </c>
      <c r="G79" s="343">
        <v>0</v>
      </c>
      <c r="H79" s="343">
        <v>0</v>
      </c>
      <c r="I79" s="343">
        <v>0</v>
      </c>
      <c r="J79" s="343">
        <v>0</v>
      </c>
      <c r="K79" s="343">
        <v>0</v>
      </c>
      <c r="L79" s="343">
        <v>0</v>
      </c>
      <c r="M79" s="343">
        <v>0</v>
      </c>
      <c r="N79" s="343">
        <v>0</v>
      </c>
      <c r="O79" s="343">
        <f t="shared" si="11"/>
        <v>12330060.01</v>
      </c>
      <c r="P79" s="242">
        <f t="shared" si="12"/>
        <v>3.427500106303638E-05</v>
      </c>
    </row>
    <row r="80" spans="1:16" s="237" customFormat="1" ht="15.75" customHeight="1">
      <c r="A80" s="318"/>
      <c r="B80" s="344" t="s">
        <v>350</v>
      </c>
      <c r="C80" s="343">
        <v>0</v>
      </c>
      <c r="D80" s="343">
        <v>103214.33</v>
      </c>
      <c r="E80" s="343">
        <v>5588126.38</v>
      </c>
      <c r="F80" s="343">
        <v>0</v>
      </c>
      <c r="G80" s="343">
        <v>0</v>
      </c>
      <c r="H80" s="343">
        <v>428307.21</v>
      </c>
      <c r="I80" s="343">
        <v>0</v>
      </c>
      <c r="J80" s="343">
        <v>0</v>
      </c>
      <c r="K80" s="343">
        <v>0</v>
      </c>
      <c r="L80" s="343">
        <v>0</v>
      </c>
      <c r="M80" s="343">
        <v>698870.17</v>
      </c>
      <c r="N80" s="343">
        <v>0</v>
      </c>
      <c r="O80" s="343">
        <f t="shared" si="11"/>
        <v>6818518.09</v>
      </c>
      <c r="P80" s="242">
        <f t="shared" si="12"/>
        <v>1.8954061423346046E-05</v>
      </c>
    </row>
    <row r="81" spans="1:16" s="237" customFormat="1" ht="15.75" customHeight="1">
      <c r="A81" s="318"/>
      <c r="B81" s="344" t="s">
        <v>22</v>
      </c>
      <c r="C81" s="343">
        <v>3100000</v>
      </c>
      <c r="D81" s="343">
        <v>0</v>
      </c>
      <c r="E81" s="343">
        <v>0</v>
      </c>
      <c r="F81" s="343">
        <v>0</v>
      </c>
      <c r="G81" s="343">
        <v>0</v>
      </c>
      <c r="H81" s="343">
        <v>0</v>
      </c>
      <c r="I81" s="343">
        <v>0</v>
      </c>
      <c r="J81" s="343">
        <v>0</v>
      </c>
      <c r="K81" s="343">
        <v>0</v>
      </c>
      <c r="L81" s="343">
        <v>0</v>
      </c>
      <c r="M81" s="343">
        <v>0</v>
      </c>
      <c r="N81" s="343">
        <v>0</v>
      </c>
      <c r="O81" s="343">
        <f t="shared" si="11"/>
        <v>3100000</v>
      </c>
      <c r="P81" s="242">
        <f t="shared" si="12"/>
        <v>8.617354920352311E-06</v>
      </c>
    </row>
    <row r="82" spans="1:16" s="237" customFormat="1" ht="15.75" customHeight="1">
      <c r="A82" s="318"/>
      <c r="B82" s="344" t="s">
        <v>84</v>
      </c>
      <c r="C82" s="343">
        <v>0</v>
      </c>
      <c r="D82" s="343">
        <v>0</v>
      </c>
      <c r="E82" s="343">
        <v>0</v>
      </c>
      <c r="F82" s="343">
        <v>0</v>
      </c>
      <c r="G82" s="343">
        <v>0</v>
      </c>
      <c r="H82" s="343">
        <v>0</v>
      </c>
      <c r="I82" s="343">
        <v>0</v>
      </c>
      <c r="J82" s="343">
        <v>0</v>
      </c>
      <c r="K82" s="343">
        <v>0</v>
      </c>
      <c r="L82" s="343">
        <v>793491.69</v>
      </c>
      <c r="M82" s="343">
        <v>0</v>
      </c>
      <c r="N82" s="343">
        <v>0</v>
      </c>
      <c r="O82" s="343">
        <f t="shared" si="11"/>
        <v>793491.69</v>
      </c>
      <c r="P82" s="242">
        <f t="shared" si="12"/>
        <v>2.205741780348442E-06</v>
      </c>
    </row>
    <row r="83" spans="1:16" ht="15.75" customHeight="1">
      <c r="A83" s="318"/>
      <c r="B83" s="344" t="s">
        <v>88</v>
      </c>
      <c r="C83" s="343">
        <v>0</v>
      </c>
      <c r="D83" s="343">
        <v>0</v>
      </c>
      <c r="E83" s="343">
        <v>0</v>
      </c>
      <c r="F83" s="343">
        <v>562024.64</v>
      </c>
      <c r="G83" s="343">
        <v>0</v>
      </c>
      <c r="H83" s="343">
        <v>0</v>
      </c>
      <c r="I83" s="343">
        <v>0</v>
      </c>
      <c r="J83" s="343">
        <v>0</v>
      </c>
      <c r="K83" s="343">
        <v>0</v>
      </c>
      <c r="L83" s="343">
        <v>0</v>
      </c>
      <c r="M83" s="343">
        <v>0</v>
      </c>
      <c r="N83" s="343">
        <v>0</v>
      </c>
      <c r="O83" s="343">
        <f t="shared" si="11"/>
        <v>562024.64</v>
      </c>
      <c r="P83" s="242">
        <f t="shared" si="12"/>
        <v>1.5623115473752376E-06</v>
      </c>
    </row>
    <row r="84" spans="1:16" ht="15.75" customHeight="1" thickBot="1">
      <c r="A84" s="318"/>
      <c r="B84" s="344" t="s">
        <v>74</v>
      </c>
      <c r="C84" s="343">
        <v>0</v>
      </c>
      <c r="D84" s="343">
        <v>0</v>
      </c>
      <c r="E84" s="343">
        <v>0</v>
      </c>
      <c r="F84" s="343">
        <v>0</v>
      </c>
      <c r="G84" s="343">
        <v>0</v>
      </c>
      <c r="H84" s="343">
        <v>0</v>
      </c>
      <c r="I84" s="343">
        <v>0</v>
      </c>
      <c r="J84" s="343">
        <v>0</v>
      </c>
      <c r="K84" s="343">
        <v>71490.86</v>
      </c>
      <c r="L84" s="343">
        <v>0</v>
      </c>
      <c r="M84" s="343">
        <v>0</v>
      </c>
      <c r="N84" s="343">
        <v>0</v>
      </c>
      <c r="O84" s="343">
        <f t="shared" si="11"/>
        <v>71490.86</v>
      </c>
      <c r="P84" s="243">
        <f t="shared" si="12"/>
        <v>1.9872971425200588E-07</v>
      </c>
    </row>
    <row r="85" spans="1:16" ht="13.5" thickBot="1">
      <c r="A85" s="318"/>
      <c r="B85" s="265" t="s">
        <v>234</v>
      </c>
      <c r="C85" s="239">
        <f>SUM(C86:C87)</f>
        <v>0</v>
      </c>
      <c r="D85" s="239">
        <f aca="true" t="shared" si="13" ref="D85:O85">SUM(D86:D87)</f>
        <v>291107610.05999994</v>
      </c>
      <c r="E85" s="239">
        <f t="shared" si="13"/>
        <v>0</v>
      </c>
      <c r="F85" s="239">
        <f t="shared" si="13"/>
        <v>619200000</v>
      </c>
      <c r="G85" s="239">
        <f t="shared" si="13"/>
        <v>7490748.28</v>
      </c>
      <c r="H85" s="239">
        <f t="shared" si="13"/>
        <v>66171665.1</v>
      </c>
      <c r="I85" s="239">
        <f t="shared" si="13"/>
        <v>0</v>
      </c>
      <c r="J85" s="239">
        <f t="shared" si="13"/>
        <v>100412196.25</v>
      </c>
      <c r="K85" s="239">
        <f t="shared" si="13"/>
        <v>0</v>
      </c>
      <c r="L85" s="239">
        <f t="shared" si="13"/>
        <v>15666835.17</v>
      </c>
      <c r="M85" s="239">
        <f t="shared" si="13"/>
        <v>14136226.049999999</v>
      </c>
      <c r="N85" s="239">
        <f t="shared" si="13"/>
        <v>11467421.96</v>
      </c>
      <c r="O85" s="266">
        <f t="shared" si="13"/>
        <v>1125652702.87</v>
      </c>
      <c r="P85" s="151">
        <f t="shared" si="12"/>
        <v>0.0031290802766724747</v>
      </c>
    </row>
    <row r="86" spans="1:16" s="237" customFormat="1" ht="15.75" customHeight="1">
      <c r="A86" s="318"/>
      <c r="B86" s="340" t="s">
        <v>24</v>
      </c>
      <c r="C86" s="341">
        <v>0</v>
      </c>
      <c r="D86" s="341">
        <v>291107610.05999994</v>
      </c>
      <c r="E86" s="341">
        <v>0</v>
      </c>
      <c r="F86" s="341">
        <v>619200000</v>
      </c>
      <c r="G86" s="341">
        <v>7490748.28</v>
      </c>
      <c r="H86" s="341">
        <v>5671665.1</v>
      </c>
      <c r="I86" s="341">
        <v>0</v>
      </c>
      <c r="J86" s="341">
        <v>100412196.25</v>
      </c>
      <c r="K86" s="341">
        <v>0</v>
      </c>
      <c r="L86" s="341">
        <v>15666835.17</v>
      </c>
      <c r="M86" s="341">
        <v>14136226.049999999</v>
      </c>
      <c r="N86" s="341">
        <v>11467421.96</v>
      </c>
      <c r="O86" s="341">
        <f>SUM(C86:N86)</f>
        <v>1065152702.8699999</v>
      </c>
      <c r="P86" s="241">
        <f t="shared" si="12"/>
        <v>0.002960902866130115</v>
      </c>
    </row>
    <row r="87" spans="1:16" s="237" customFormat="1" ht="15.75" customHeight="1" thickBot="1">
      <c r="A87" s="318"/>
      <c r="B87" s="349" t="s">
        <v>65</v>
      </c>
      <c r="C87" s="350">
        <v>0</v>
      </c>
      <c r="D87" s="350">
        <v>0</v>
      </c>
      <c r="E87" s="350">
        <v>0</v>
      </c>
      <c r="F87" s="350">
        <v>0</v>
      </c>
      <c r="G87" s="350">
        <v>0</v>
      </c>
      <c r="H87" s="350">
        <v>60500000</v>
      </c>
      <c r="I87" s="350">
        <v>0</v>
      </c>
      <c r="J87" s="350">
        <v>0</v>
      </c>
      <c r="K87" s="350">
        <v>0</v>
      </c>
      <c r="L87" s="350">
        <v>0</v>
      </c>
      <c r="M87" s="350">
        <v>0</v>
      </c>
      <c r="N87" s="350">
        <v>0</v>
      </c>
      <c r="O87" s="350">
        <f>SUM(C87:N87)</f>
        <v>60500000</v>
      </c>
      <c r="P87" s="243">
        <f t="shared" si="12"/>
        <v>0.00016817741054235962</v>
      </c>
    </row>
    <row r="88" spans="1:16" s="238" customFormat="1" ht="15.75" customHeight="1" thickBot="1">
      <c r="A88" s="319"/>
      <c r="B88" s="351" t="s">
        <v>93</v>
      </c>
      <c r="C88" s="352">
        <v>0</v>
      </c>
      <c r="D88" s="352">
        <v>0</v>
      </c>
      <c r="E88" s="352">
        <v>0</v>
      </c>
      <c r="F88" s="352">
        <v>0</v>
      </c>
      <c r="G88" s="352">
        <v>0</v>
      </c>
      <c r="H88" s="352">
        <v>0</v>
      </c>
      <c r="I88" s="352">
        <v>0</v>
      </c>
      <c r="J88" s="352">
        <v>0</v>
      </c>
      <c r="K88" s="352">
        <v>24300000</v>
      </c>
      <c r="L88" s="352">
        <v>0</v>
      </c>
      <c r="M88" s="352">
        <v>0</v>
      </c>
      <c r="N88" s="352">
        <v>0</v>
      </c>
      <c r="O88" s="352">
        <f>SUM(C88:N88)</f>
        <v>24300000</v>
      </c>
      <c r="P88" s="151">
        <f t="shared" si="12"/>
        <v>6.754894340792296E-05</v>
      </c>
    </row>
    <row r="89" spans="1:17" s="2" customFormat="1" ht="12.75">
      <c r="A89" s="2" t="s">
        <v>4</v>
      </c>
      <c r="B89" s="145"/>
      <c r="P89" s="21"/>
      <c r="Q89" s="82"/>
    </row>
    <row r="100" spans="2:16" ht="12.75">
      <c r="B100" s="2"/>
      <c r="N100" s="9"/>
      <c r="O100" s="83"/>
      <c r="P100" s="8"/>
    </row>
    <row r="101" spans="2:16" ht="12.75">
      <c r="B101" s="2"/>
      <c r="N101" s="9"/>
      <c r="O101" s="83"/>
      <c r="P101" s="8"/>
    </row>
    <row r="102" spans="2:16" ht="12.75">
      <c r="B102" s="2"/>
      <c r="N102" s="9"/>
      <c r="O102" s="83"/>
      <c r="P102" s="8"/>
    </row>
    <row r="103" spans="1:16" ht="12.75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0"/>
      <c r="O103" s="152"/>
      <c r="P103" s="18"/>
    </row>
    <row r="104" spans="1:16" ht="12.75">
      <c r="A104" s="10"/>
      <c r="B104" s="2"/>
      <c r="E104" s="11"/>
      <c r="F104" s="11"/>
      <c r="J104" s="21"/>
      <c r="K104" s="11"/>
      <c r="L104" s="11"/>
      <c r="M104" s="11"/>
      <c r="N104" s="9"/>
      <c r="O104" s="83"/>
      <c r="P104" s="10"/>
    </row>
    <row r="105" spans="1:16" ht="12.75">
      <c r="A105" s="10"/>
      <c r="B105" s="53"/>
      <c r="C105" s="53"/>
      <c r="D105" s="53"/>
      <c r="E105" s="53"/>
      <c r="F105" s="53"/>
      <c r="G105" s="53"/>
      <c r="H105" s="53"/>
      <c r="I105" s="53"/>
      <c r="J105" s="149"/>
      <c r="K105" s="53"/>
      <c r="L105" s="53"/>
      <c r="M105" s="53"/>
      <c r="N105" s="150"/>
      <c r="O105" s="83"/>
      <c r="P105" s="10"/>
    </row>
    <row r="106" spans="1:16" ht="12.75">
      <c r="A106" s="10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148"/>
      <c r="O106" s="83"/>
      <c r="P106" s="10"/>
    </row>
    <row r="107" spans="1:16" ht="12.75">
      <c r="A107" s="10"/>
      <c r="B107" s="2"/>
      <c r="N107" s="9"/>
      <c r="O107" s="83"/>
      <c r="P107" s="10"/>
    </row>
    <row r="108" spans="1:16" ht="12.75">
      <c r="A108" s="10"/>
      <c r="B108" s="2"/>
      <c r="N108" s="9"/>
      <c r="O108" s="83"/>
      <c r="P108" s="10"/>
    </row>
    <row r="109" spans="1:17" ht="12.75">
      <c r="A109" s="10"/>
      <c r="Q109" s="10"/>
    </row>
    <row r="110" spans="1:17" ht="12.75">
      <c r="A110" s="10"/>
      <c r="Q110" s="10"/>
    </row>
    <row r="111" spans="1:17" ht="12.75">
      <c r="A111" s="10"/>
      <c r="Q111" s="10"/>
    </row>
    <row r="112" spans="1:17" ht="12.75">
      <c r="A112" s="10"/>
      <c r="Q112" s="10"/>
    </row>
    <row r="113" spans="1:17" ht="12.75">
      <c r="A113" s="10"/>
      <c r="Q113" s="10"/>
    </row>
    <row r="114" spans="1:17" ht="12.75">
      <c r="A114" s="10"/>
      <c r="Q114" s="10"/>
    </row>
    <row r="115" spans="1:17" ht="12.75">
      <c r="A115" s="10"/>
      <c r="Q115" s="10"/>
    </row>
    <row r="116" spans="1:17" ht="12.75">
      <c r="A116" s="10"/>
      <c r="Q116" s="10"/>
    </row>
    <row r="117" spans="1:17" ht="12.75">
      <c r="A117" s="10"/>
      <c r="Q117" s="10"/>
    </row>
    <row r="118" spans="1:17" ht="12.75">
      <c r="A118" s="10"/>
      <c r="Q118" s="10"/>
    </row>
    <row r="119" spans="1:17" ht="12.75">
      <c r="A119" s="10"/>
      <c r="Q119" s="10"/>
    </row>
    <row r="120" spans="1:17" ht="12.75">
      <c r="A120" s="10"/>
      <c r="Q120" s="10"/>
    </row>
    <row r="121" spans="1:17" ht="12.75">
      <c r="A121" s="10"/>
      <c r="C121" s="55"/>
      <c r="Q121" s="10"/>
    </row>
    <row r="122" ht="12.75">
      <c r="C122" s="55"/>
    </row>
    <row r="123" ht="12.75">
      <c r="C123" s="55"/>
    </row>
    <row r="124" ht="12.75">
      <c r="C124" s="55"/>
    </row>
  </sheetData>
  <sheetProtection/>
  <mergeCells count="2">
    <mergeCell ref="C4:P4"/>
    <mergeCell ref="A6:A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U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32" customWidth="1"/>
    <col min="2" max="2" width="29.00390625" style="32" bestFit="1" customWidth="1"/>
    <col min="3" max="3" width="7.140625" style="32" bestFit="1" customWidth="1"/>
    <col min="4" max="4" width="7.7109375" style="32" bestFit="1" customWidth="1"/>
    <col min="5" max="5" width="5.7109375" style="32" bestFit="1" customWidth="1"/>
    <col min="6" max="6" width="4.8515625" style="32" bestFit="1" customWidth="1"/>
    <col min="7" max="7" width="4.140625" style="32" bestFit="1" customWidth="1"/>
    <col min="8" max="8" width="12.00390625" style="32" customWidth="1"/>
    <col min="9" max="10" width="11.7109375" style="32" bestFit="1" customWidth="1"/>
    <col min="11" max="11" width="11.7109375" style="32" customWidth="1"/>
    <col min="12" max="12" width="12.00390625" style="32" bestFit="1" customWidth="1"/>
    <col min="13" max="13" width="11.421875" style="32" bestFit="1" customWidth="1"/>
    <col min="14" max="14" width="12.00390625" style="32" customWidth="1"/>
    <col min="15" max="15" width="12.57421875" style="32" bestFit="1" customWidth="1"/>
    <col min="16" max="16" width="11.00390625" style="32" bestFit="1" customWidth="1"/>
    <col min="17" max="20" width="10.7109375" style="32" customWidth="1"/>
    <col min="21" max="21" width="12.00390625" style="32" customWidth="1"/>
    <col min="22" max="22" width="12.8515625" style="32" bestFit="1" customWidth="1"/>
    <col min="23" max="16384" width="9.140625" style="32" customWidth="1"/>
  </cols>
  <sheetData>
    <row r="1" spans="1:21" s="2" customFormat="1" ht="19.5" customHeight="1">
      <c r="A1" s="43" t="s">
        <v>395</v>
      </c>
      <c r="B1" s="145"/>
      <c r="Q1" s="82"/>
      <c r="R1" s="270"/>
      <c r="S1" s="32"/>
      <c r="T1" s="32"/>
      <c r="U1" s="32"/>
    </row>
    <row r="2" ht="6.75" customHeight="1" thickBot="1"/>
    <row r="3" spans="2:21" s="2" customFormat="1" ht="13.5" thickBot="1">
      <c r="B3" s="305">
        <v>2011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82"/>
      <c r="S3" s="32"/>
      <c r="T3" s="32"/>
      <c r="U3" s="32"/>
    </row>
    <row r="4" spans="1:21" s="2" customFormat="1" ht="13.5" thickBot="1">
      <c r="A4" s="317" t="s">
        <v>17</v>
      </c>
      <c r="B4" s="285" t="s">
        <v>363</v>
      </c>
      <c r="C4" s="281" t="s">
        <v>5</v>
      </c>
      <c r="D4" s="281" t="s">
        <v>6</v>
      </c>
      <c r="E4" s="281" t="s">
        <v>7</v>
      </c>
      <c r="F4" s="281" t="s">
        <v>8</v>
      </c>
      <c r="G4" s="281" t="s">
        <v>9</v>
      </c>
      <c r="H4" s="281" t="s">
        <v>10</v>
      </c>
      <c r="I4" s="281" t="s">
        <v>11</v>
      </c>
      <c r="J4" s="281" t="s">
        <v>12</v>
      </c>
      <c r="K4" s="281" t="s">
        <v>13</v>
      </c>
      <c r="L4" s="281" t="s">
        <v>14</v>
      </c>
      <c r="M4" s="281" t="s">
        <v>15</v>
      </c>
      <c r="N4" s="281" t="s">
        <v>16</v>
      </c>
      <c r="O4" s="281" t="s">
        <v>3</v>
      </c>
      <c r="P4" s="290" t="s">
        <v>204</v>
      </c>
      <c r="Q4" s="82"/>
      <c r="S4" s="32"/>
      <c r="T4" s="32"/>
      <c r="U4" s="32"/>
    </row>
    <row r="5" spans="1:16" ht="12.75" customHeight="1">
      <c r="A5" s="318"/>
      <c r="B5" s="271" t="s">
        <v>93</v>
      </c>
      <c r="C5" s="277"/>
      <c r="D5" s="277"/>
      <c r="E5" s="277"/>
      <c r="F5" s="277"/>
      <c r="G5" s="277"/>
      <c r="H5" s="76">
        <v>9235486906</v>
      </c>
      <c r="I5" s="76">
        <v>12084414890</v>
      </c>
      <c r="J5" s="76">
        <v>11031317849</v>
      </c>
      <c r="K5" s="76">
        <v>9147557484</v>
      </c>
      <c r="L5" s="76">
        <v>19636382898</v>
      </c>
      <c r="M5" s="76">
        <v>10597705315</v>
      </c>
      <c r="N5" s="76">
        <v>23510082601</v>
      </c>
      <c r="O5" s="75">
        <f aca="true" t="shared" si="0" ref="O5:O16">SUM(C5:N5)</f>
        <v>95242947943</v>
      </c>
      <c r="P5" s="283">
        <f aca="true" t="shared" si="1" ref="P5:P17">O5/O$17</f>
        <v>0.4604173653223101</v>
      </c>
    </row>
    <row r="6" spans="1:16" ht="12.75">
      <c r="A6" s="318"/>
      <c r="B6" s="272" t="s">
        <v>352</v>
      </c>
      <c r="C6" s="278"/>
      <c r="D6" s="278"/>
      <c r="E6" s="278"/>
      <c r="F6" s="278"/>
      <c r="G6" s="278"/>
      <c r="H6" s="70">
        <v>6104596045</v>
      </c>
      <c r="I6" s="25">
        <v>4264245809</v>
      </c>
      <c r="J6" s="70">
        <v>5649515154</v>
      </c>
      <c r="K6" s="70">
        <v>6807808233</v>
      </c>
      <c r="L6" s="70">
        <v>5600750321</v>
      </c>
      <c r="M6" s="70">
        <v>2387855405</v>
      </c>
      <c r="N6" s="70">
        <v>5646495744</v>
      </c>
      <c r="O6" s="71">
        <f t="shared" si="0"/>
        <v>36461266711</v>
      </c>
      <c r="P6" s="284">
        <f t="shared" si="1"/>
        <v>0.17625872275015486</v>
      </c>
    </row>
    <row r="7" spans="1:16" ht="12.75">
      <c r="A7" s="318"/>
      <c r="B7" s="272" t="s">
        <v>354</v>
      </c>
      <c r="C7" s="278"/>
      <c r="D7" s="278"/>
      <c r="E7" s="278"/>
      <c r="F7" s="278"/>
      <c r="G7" s="278"/>
      <c r="H7" s="70">
        <v>7331821565</v>
      </c>
      <c r="I7" s="70">
        <v>7215238769</v>
      </c>
      <c r="J7" s="70">
        <v>5936424104</v>
      </c>
      <c r="K7" s="70">
        <v>5448767562</v>
      </c>
      <c r="L7" s="70">
        <v>2221511135</v>
      </c>
      <c r="M7" s="70">
        <v>2881015851</v>
      </c>
      <c r="N7" s="70">
        <v>4397259795</v>
      </c>
      <c r="O7" s="71">
        <f t="shared" si="0"/>
        <v>35432038781</v>
      </c>
      <c r="P7" s="284">
        <f t="shared" si="1"/>
        <v>0.17128329494073496</v>
      </c>
    </row>
    <row r="8" spans="1:16" ht="12.75">
      <c r="A8" s="318"/>
      <c r="B8" s="272" t="s">
        <v>356</v>
      </c>
      <c r="C8" s="278"/>
      <c r="D8" s="278"/>
      <c r="E8" s="278"/>
      <c r="F8" s="278"/>
      <c r="G8" s="278"/>
      <c r="H8" s="70">
        <v>4250076125</v>
      </c>
      <c r="I8" s="70">
        <v>839963001</v>
      </c>
      <c r="J8" s="70">
        <v>2674856204</v>
      </c>
      <c r="K8" s="70">
        <v>624028797</v>
      </c>
      <c r="L8" s="70">
        <v>1778972742</v>
      </c>
      <c r="M8" s="70">
        <v>883985145</v>
      </c>
      <c r="N8" s="70">
        <v>1399620759</v>
      </c>
      <c r="O8" s="71">
        <f t="shared" si="0"/>
        <v>12451502773</v>
      </c>
      <c r="P8" s="284">
        <f t="shared" si="1"/>
        <v>0.06019225806071287</v>
      </c>
    </row>
    <row r="9" spans="1:16" ht="12.75">
      <c r="A9" s="318"/>
      <c r="B9" s="272" t="s">
        <v>353</v>
      </c>
      <c r="C9" s="278"/>
      <c r="D9" s="278"/>
      <c r="E9" s="278"/>
      <c r="F9" s="278"/>
      <c r="G9" s="278"/>
      <c r="H9" s="70">
        <v>3479216313</v>
      </c>
      <c r="I9" s="70">
        <v>1073002684</v>
      </c>
      <c r="J9" s="70">
        <v>641464537</v>
      </c>
      <c r="K9" s="70">
        <v>574340956</v>
      </c>
      <c r="L9" s="70">
        <v>1411859491</v>
      </c>
      <c r="M9" s="70">
        <v>3311212448</v>
      </c>
      <c r="N9" s="70">
        <v>670444425</v>
      </c>
      <c r="O9" s="71">
        <f t="shared" si="0"/>
        <v>11161540854</v>
      </c>
      <c r="P9" s="284">
        <f t="shared" si="1"/>
        <v>0.053956406683374834</v>
      </c>
    </row>
    <row r="10" spans="1:16" ht="12.75">
      <c r="A10" s="318"/>
      <c r="B10" s="272" t="s">
        <v>359</v>
      </c>
      <c r="C10" s="278"/>
      <c r="D10" s="278"/>
      <c r="E10" s="278"/>
      <c r="F10" s="278"/>
      <c r="G10" s="278"/>
      <c r="H10" s="70">
        <v>116522532</v>
      </c>
      <c r="I10" s="70">
        <v>114566951</v>
      </c>
      <c r="J10" s="70">
        <v>227714280</v>
      </c>
      <c r="K10" s="70">
        <v>748771609</v>
      </c>
      <c r="L10" s="70">
        <v>1845782028</v>
      </c>
      <c r="M10" s="70">
        <v>482810000</v>
      </c>
      <c r="N10" s="70">
        <v>941905241</v>
      </c>
      <c r="O10" s="71">
        <f t="shared" si="0"/>
        <v>4478072641</v>
      </c>
      <c r="P10" s="284">
        <f t="shared" si="1"/>
        <v>0.021647612254978212</v>
      </c>
    </row>
    <row r="11" spans="1:16" ht="12.75">
      <c r="A11" s="318"/>
      <c r="B11" s="272" t="s">
        <v>355</v>
      </c>
      <c r="C11" s="278"/>
      <c r="D11" s="278"/>
      <c r="E11" s="278"/>
      <c r="F11" s="278"/>
      <c r="G11" s="278"/>
      <c r="H11" s="70">
        <v>1283846433</v>
      </c>
      <c r="I11" s="70">
        <v>385875422</v>
      </c>
      <c r="J11" s="70">
        <v>242283501</v>
      </c>
      <c r="K11" s="70">
        <v>372521857</v>
      </c>
      <c r="L11" s="70">
        <v>76000000</v>
      </c>
      <c r="M11" s="70">
        <v>1238806915</v>
      </c>
      <c r="N11" s="70">
        <v>243207360</v>
      </c>
      <c r="O11" s="71">
        <f t="shared" si="0"/>
        <v>3842541488</v>
      </c>
      <c r="P11" s="284">
        <f t="shared" si="1"/>
        <v>0.01857536821629487</v>
      </c>
    </row>
    <row r="12" spans="1:16" ht="12.75">
      <c r="A12" s="318"/>
      <c r="B12" s="272" t="s">
        <v>357</v>
      </c>
      <c r="C12" s="278"/>
      <c r="D12" s="278"/>
      <c r="E12" s="278"/>
      <c r="F12" s="278"/>
      <c r="G12" s="278"/>
      <c r="H12" s="70">
        <v>364447969</v>
      </c>
      <c r="I12" s="70">
        <v>536305397</v>
      </c>
      <c r="J12" s="70">
        <v>455377899</v>
      </c>
      <c r="K12" s="70">
        <v>511892943</v>
      </c>
      <c r="L12" s="70">
        <v>882744218</v>
      </c>
      <c r="M12" s="70">
        <v>387363663</v>
      </c>
      <c r="N12" s="70">
        <v>196072940</v>
      </c>
      <c r="O12" s="71">
        <f t="shared" si="0"/>
        <v>3334205029</v>
      </c>
      <c r="P12" s="284">
        <f t="shared" si="1"/>
        <v>0.016118000629456602</v>
      </c>
    </row>
    <row r="13" spans="1:16" ht="12.75">
      <c r="A13" s="318"/>
      <c r="B13" s="272" t="s">
        <v>362</v>
      </c>
      <c r="C13" s="278"/>
      <c r="D13" s="278"/>
      <c r="E13" s="278"/>
      <c r="F13" s="278"/>
      <c r="G13" s="278"/>
      <c r="H13" s="70">
        <v>75042727</v>
      </c>
      <c r="I13" s="70">
        <v>397069932</v>
      </c>
      <c r="J13" s="70">
        <v>282558480</v>
      </c>
      <c r="K13" s="70">
        <v>510682320</v>
      </c>
      <c r="L13" s="70">
        <v>233815631</v>
      </c>
      <c r="M13" s="70">
        <v>709488446</v>
      </c>
      <c r="N13" s="70">
        <v>126714748</v>
      </c>
      <c r="O13" s="71">
        <f t="shared" si="0"/>
        <v>2335372284</v>
      </c>
      <c r="P13" s="284">
        <f t="shared" si="1"/>
        <v>0.011289507278686162</v>
      </c>
    </row>
    <row r="14" spans="1:16" ht="12.75">
      <c r="A14" s="318"/>
      <c r="B14" s="272" t="s">
        <v>358</v>
      </c>
      <c r="C14" s="278"/>
      <c r="D14" s="278"/>
      <c r="E14" s="278"/>
      <c r="F14" s="278"/>
      <c r="G14" s="278"/>
      <c r="H14" s="70">
        <v>305275125</v>
      </c>
      <c r="I14" s="70">
        <v>194017340</v>
      </c>
      <c r="J14" s="70">
        <v>511617396</v>
      </c>
      <c r="K14" s="70">
        <v>206045675</v>
      </c>
      <c r="L14" s="70">
        <v>11078131</v>
      </c>
      <c r="M14" s="70">
        <v>188976685</v>
      </c>
      <c r="N14" s="70">
        <v>53406711</v>
      </c>
      <c r="O14" s="71">
        <f t="shared" si="0"/>
        <v>1470417063</v>
      </c>
      <c r="P14" s="284">
        <f t="shared" si="1"/>
        <v>0.007108196088980744</v>
      </c>
    </row>
    <row r="15" spans="1:16" ht="12.75">
      <c r="A15" s="318"/>
      <c r="B15" s="272" t="s">
        <v>361</v>
      </c>
      <c r="C15" s="278"/>
      <c r="D15" s="278"/>
      <c r="E15" s="278"/>
      <c r="F15" s="278"/>
      <c r="G15" s="278"/>
      <c r="H15" s="70"/>
      <c r="I15" s="70"/>
      <c r="J15" s="70"/>
      <c r="K15" s="70">
        <v>337286000</v>
      </c>
      <c r="L15" s="70">
        <v>40075634</v>
      </c>
      <c r="M15" s="70"/>
      <c r="N15" s="70"/>
      <c r="O15" s="71">
        <f t="shared" si="0"/>
        <v>377361634</v>
      </c>
      <c r="P15" s="284">
        <f t="shared" si="1"/>
        <v>0.0018242174675649715</v>
      </c>
    </row>
    <row r="16" spans="1:16" ht="13.5" thickBot="1">
      <c r="A16" s="318"/>
      <c r="B16" s="272" t="s">
        <v>360</v>
      </c>
      <c r="C16" s="278"/>
      <c r="D16" s="278"/>
      <c r="E16" s="278"/>
      <c r="F16" s="278"/>
      <c r="G16" s="278"/>
      <c r="H16" s="70">
        <v>83705250</v>
      </c>
      <c r="I16" s="70">
        <v>57800580</v>
      </c>
      <c r="J16" s="70">
        <v>4101686</v>
      </c>
      <c r="K16" s="70">
        <v>1820640</v>
      </c>
      <c r="L16" s="70">
        <v>514423</v>
      </c>
      <c r="M16" s="70">
        <v>39177315</v>
      </c>
      <c r="N16" s="70">
        <v>87810373</v>
      </c>
      <c r="O16" s="71">
        <f t="shared" si="0"/>
        <v>274930267</v>
      </c>
      <c r="P16" s="284">
        <f t="shared" si="1"/>
        <v>0.0013290503067508485</v>
      </c>
    </row>
    <row r="17" spans="1:16" ht="13.5" thickBot="1">
      <c r="A17" s="319"/>
      <c r="B17" s="275" t="s">
        <v>3</v>
      </c>
      <c r="C17" s="67">
        <f aca="true" t="shared" si="2" ref="C17:O17">SUM(C5:C16)</f>
        <v>0</v>
      </c>
      <c r="D17" s="67">
        <f t="shared" si="2"/>
        <v>0</v>
      </c>
      <c r="E17" s="67">
        <f t="shared" si="2"/>
        <v>0</v>
      </c>
      <c r="F17" s="67">
        <f t="shared" si="2"/>
        <v>0</v>
      </c>
      <c r="G17" s="67">
        <f t="shared" si="2"/>
        <v>0</v>
      </c>
      <c r="H17" s="67">
        <f t="shared" si="2"/>
        <v>32630036990</v>
      </c>
      <c r="I17" s="67">
        <f t="shared" si="2"/>
        <v>27162500775</v>
      </c>
      <c r="J17" s="67">
        <f t="shared" si="2"/>
        <v>27657231090</v>
      </c>
      <c r="K17" s="67">
        <f t="shared" si="2"/>
        <v>25291524076</v>
      </c>
      <c r="L17" s="67">
        <f t="shared" si="2"/>
        <v>33739486652</v>
      </c>
      <c r="M17" s="67">
        <f t="shared" si="2"/>
        <v>23108397188</v>
      </c>
      <c r="N17" s="67">
        <f t="shared" si="2"/>
        <v>37273020697</v>
      </c>
      <c r="O17" s="67">
        <f t="shared" si="2"/>
        <v>206862197468</v>
      </c>
      <c r="P17" s="282">
        <f t="shared" si="1"/>
        <v>1</v>
      </c>
    </row>
    <row r="18" spans="1:21" s="2" customFormat="1" ht="12.75">
      <c r="A18" s="2" t="s">
        <v>4</v>
      </c>
      <c r="B18" s="145"/>
      <c r="P18" s="21"/>
      <c r="Q18" s="82"/>
      <c r="S18" s="32"/>
      <c r="T18" s="32"/>
      <c r="U18" s="32"/>
    </row>
    <row r="20" spans="4:9" ht="12.75">
      <c r="D20" s="276"/>
      <c r="I20" s="280"/>
    </row>
    <row r="21" spans="4:9" ht="12.75">
      <c r="D21" s="276"/>
      <c r="I21" s="279"/>
    </row>
    <row r="22" spans="4:9" ht="12.75">
      <c r="D22" s="276"/>
      <c r="I22" s="279"/>
    </row>
    <row r="23" spans="4:9" ht="12.75">
      <c r="D23" s="276"/>
      <c r="I23" s="279"/>
    </row>
    <row r="24" spans="4:9" ht="12.75">
      <c r="D24" s="276"/>
      <c r="I24" s="279"/>
    </row>
    <row r="25" spans="4:9" ht="12.75">
      <c r="D25" s="276"/>
      <c r="I25" s="279"/>
    </row>
    <row r="26" spans="4:9" ht="12.75">
      <c r="D26" s="276"/>
      <c r="I26" s="279"/>
    </row>
    <row r="27" spans="4:9" ht="12.75">
      <c r="D27" s="276"/>
      <c r="I27" s="279"/>
    </row>
    <row r="28" spans="4:9" ht="12.75">
      <c r="D28" s="276"/>
      <c r="I28" s="279"/>
    </row>
    <row r="29" spans="4:9" ht="12.75">
      <c r="D29" s="276"/>
      <c r="I29" s="279"/>
    </row>
    <row r="30" spans="4:9" ht="12.75">
      <c r="D30" s="276"/>
      <c r="I30" s="279"/>
    </row>
    <row r="31" spans="4:9" ht="12.75">
      <c r="D31" s="276"/>
      <c r="I31" s="279"/>
    </row>
    <row r="32" spans="4:9" ht="12.75">
      <c r="D32" s="276"/>
      <c r="I32" s="279"/>
    </row>
    <row r="33" spans="4:9" ht="12.75">
      <c r="D33" s="276"/>
      <c r="I33" s="279"/>
    </row>
    <row r="34" spans="4:9" ht="12.75">
      <c r="D34" s="276"/>
      <c r="I34" s="279"/>
    </row>
    <row r="35" spans="4:9" ht="12.75">
      <c r="D35" s="276"/>
      <c r="I35" s="279"/>
    </row>
    <row r="36" spans="4:9" ht="12.75">
      <c r="D36" s="276"/>
      <c r="I36" s="279"/>
    </row>
    <row r="37" spans="4:9" ht="12.75">
      <c r="D37" s="276"/>
      <c r="I37" s="279"/>
    </row>
    <row r="38" spans="4:9" ht="12.75">
      <c r="D38" s="276"/>
      <c r="I38" s="279"/>
    </row>
    <row r="39" spans="4:9" ht="12.75">
      <c r="D39" s="276"/>
      <c r="I39" s="279"/>
    </row>
    <row r="40" ht="12.75">
      <c r="D40" s="276"/>
    </row>
    <row r="41" ht="12.75">
      <c r="D41" s="276"/>
    </row>
    <row r="42" ht="12.75">
      <c r="D42" s="276"/>
    </row>
    <row r="43" ht="12.75">
      <c r="D43" s="276"/>
    </row>
    <row r="44" ht="12.75">
      <c r="D44" s="276"/>
    </row>
    <row r="45" ht="12.75">
      <c r="D45" s="276"/>
    </row>
    <row r="46" ht="12.75">
      <c r="D46" s="276"/>
    </row>
    <row r="47" ht="12.75">
      <c r="D47" s="276"/>
    </row>
  </sheetData>
  <sheetProtection/>
  <mergeCells count="2">
    <mergeCell ref="B3:P3"/>
    <mergeCell ref="A4:A17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8" customWidth="1"/>
    <col min="2" max="2" width="10.7109375" style="4" customWidth="1"/>
    <col min="3" max="4" width="10.7109375" style="12" customWidth="1"/>
    <col min="5" max="13" width="10.7109375" style="2" customWidth="1"/>
    <col min="14" max="16384" width="9.140625" style="2" customWidth="1"/>
  </cols>
  <sheetData>
    <row r="1" ht="19.5" customHeight="1">
      <c r="A1" s="43" t="s">
        <v>366</v>
      </c>
    </row>
    <row r="2" ht="6.75" customHeight="1" thickBot="1"/>
    <row r="3" spans="1:13" ht="13.5" customHeight="1" thickBot="1">
      <c r="A3" s="305">
        <v>2011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spans="1:13" ht="13.5" thickBot="1">
      <c r="A4" s="205" t="s">
        <v>161</v>
      </c>
      <c r="B4" s="205" t="s">
        <v>162</v>
      </c>
      <c r="C4" s="205" t="s">
        <v>7</v>
      </c>
      <c r="D4" s="205" t="s">
        <v>8</v>
      </c>
      <c r="E4" s="205" t="s">
        <v>9</v>
      </c>
      <c r="F4" s="205" t="s">
        <v>10</v>
      </c>
      <c r="G4" s="205" t="s">
        <v>11</v>
      </c>
      <c r="H4" s="205" t="s">
        <v>163</v>
      </c>
      <c r="I4" s="205" t="s">
        <v>164</v>
      </c>
      <c r="J4" s="205" t="s">
        <v>165</v>
      </c>
      <c r="K4" s="205" t="s">
        <v>166</v>
      </c>
      <c r="L4" s="205" t="s">
        <v>167</v>
      </c>
      <c r="M4" s="44" t="s">
        <v>3</v>
      </c>
    </row>
    <row r="5" spans="1:13" s="6" customFormat="1" ht="12.75" thickBot="1">
      <c r="A5" s="77">
        <v>341792</v>
      </c>
      <c r="B5" s="77">
        <v>294037</v>
      </c>
      <c r="C5" s="77">
        <v>399488</v>
      </c>
      <c r="D5" s="77">
        <v>520531</v>
      </c>
      <c r="E5" s="78">
        <v>520561</v>
      </c>
      <c r="F5" s="78">
        <v>585009</v>
      </c>
      <c r="G5" s="78">
        <v>586997</v>
      </c>
      <c r="H5" s="78">
        <v>450995</v>
      </c>
      <c r="I5" s="78">
        <v>464650</v>
      </c>
      <c r="J5" s="78">
        <v>618621</v>
      </c>
      <c r="K5" s="78">
        <v>321253</v>
      </c>
      <c r="L5" s="87">
        <v>445835</v>
      </c>
      <c r="M5" s="33">
        <f>SUM(A5:L5)</f>
        <v>5549769</v>
      </c>
    </row>
    <row r="6" spans="1:13" ht="13.5" customHeight="1" thickBot="1">
      <c r="A6" s="305">
        <v>2010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</row>
    <row r="7" spans="1:13" ht="13.5" thickBot="1">
      <c r="A7" s="205" t="s">
        <v>161</v>
      </c>
      <c r="B7" s="205" t="s">
        <v>162</v>
      </c>
      <c r="C7" s="205" t="s">
        <v>7</v>
      </c>
      <c r="D7" s="205" t="s">
        <v>8</v>
      </c>
      <c r="E7" s="205" t="s">
        <v>9</v>
      </c>
      <c r="F7" s="205" t="s">
        <v>10</v>
      </c>
      <c r="G7" s="205" t="s">
        <v>11</v>
      </c>
      <c r="H7" s="205" t="s">
        <v>163</v>
      </c>
      <c r="I7" s="205" t="s">
        <v>164</v>
      </c>
      <c r="J7" s="205" t="s">
        <v>165</v>
      </c>
      <c r="K7" s="205" t="s">
        <v>166</v>
      </c>
      <c r="L7" s="205" t="s">
        <v>167</v>
      </c>
      <c r="M7" s="44" t="s">
        <v>168</v>
      </c>
    </row>
    <row r="8" spans="1:13" s="6" customFormat="1" ht="12.75" customHeight="1" thickBot="1">
      <c r="A8" s="77">
        <v>326553</v>
      </c>
      <c r="B8" s="77">
        <v>317955</v>
      </c>
      <c r="C8" s="77">
        <v>464806</v>
      </c>
      <c r="D8" s="77">
        <v>501629</v>
      </c>
      <c r="E8" s="78">
        <v>481324</v>
      </c>
      <c r="F8" s="78">
        <v>494646</v>
      </c>
      <c r="G8" s="78">
        <v>517012</v>
      </c>
      <c r="H8" s="78">
        <v>424634</v>
      </c>
      <c r="I8" s="78">
        <v>339880</v>
      </c>
      <c r="J8" s="78">
        <v>548373</v>
      </c>
      <c r="K8" s="78">
        <v>410188</v>
      </c>
      <c r="L8" s="87">
        <v>399621</v>
      </c>
      <c r="M8" s="33">
        <f>SUM(A8:L8)</f>
        <v>5226621</v>
      </c>
    </row>
    <row r="9" spans="1:13" s="6" customFormat="1" ht="13.5" thickBot="1">
      <c r="A9" s="305">
        <v>2009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</row>
    <row r="10" spans="1:13" s="6" customFormat="1" ht="12.75" customHeight="1" thickBot="1">
      <c r="A10" s="205" t="s">
        <v>161</v>
      </c>
      <c r="B10" s="205" t="s">
        <v>162</v>
      </c>
      <c r="C10" s="205" t="s">
        <v>7</v>
      </c>
      <c r="D10" s="205" t="s">
        <v>8</v>
      </c>
      <c r="E10" s="205" t="s">
        <v>9</v>
      </c>
      <c r="F10" s="205" t="s">
        <v>10</v>
      </c>
      <c r="G10" s="205" t="s">
        <v>11</v>
      </c>
      <c r="H10" s="205" t="s">
        <v>163</v>
      </c>
      <c r="I10" s="205" t="s">
        <v>164</v>
      </c>
      <c r="J10" s="205" t="s">
        <v>165</v>
      </c>
      <c r="K10" s="205" t="s">
        <v>166</v>
      </c>
      <c r="L10" s="205" t="s">
        <v>167</v>
      </c>
      <c r="M10" s="44" t="s">
        <v>169</v>
      </c>
    </row>
    <row r="11" spans="1:13" s="6" customFormat="1" ht="12.75" customHeight="1" thickBot="1">
      <c r="A11" s="202">
        <v>336668</v>
      </c>
      <c r="B11" s="202">
        <v>264401</v>
      </c>
      <c r="C11" s="202">
        <v>341278</v>
      </c>
      <c r="D11" s="202">
        <v>457595</v>
      </c>
      <c r="E11" s="203">
        <v>503158</v>
      </c>
      <c r="F11" s="203">
        <v>464848</v>
      </c>
      <c r="G11" s="203">
        <v>519078</v>
      </c>
      <c r="H11" s="203">
        <v>456696</v>
      </c>
      <c r="I11" s="203">
        <v>330926</v>
      </c>
      <c r="J11" s="203">
        <v>516120</v>
      </c>
      <c r="K11" s="203">
        <v>387598</v>
      </c>
      <c r="L11" s="204">
        <v>319094</v>
      </c>
      <c r="M11" s="33">
        <f>SUM(A11:L11)</f>
        <v>4897460</v>
      </c>
    </row>
    <row r="12" spans="1:13" s="6" customFormat="1" ht="13.5" thickBot="1">
      <c r="A12" s="305">
        <v>2008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</row>
    <row r="13" spans="1:13" s="6" customFormat="1" ht="12.75" customHeight="1" thickBot="1">
      <c r="A13" s="205" t="s">
        <v>161</v>
      </c>
      <c r="B13" s="205" t="s">
        <v>162</v>
      </c>
      <c r="C13" s="205" t="s">
        <v>7</v>
      </c>
      <c r="D13" s="205" t="s">
        <v>8</v>
      </c>
      <c r="E13" s="205" t="s">
        <v>9</v>
      </c>
      <c r="F13" s="205" t="s">
        <v>10</v>
      </c>
      <c r="G13" s="205" t="s">
        <v>11</v>
      </c>
      <c r="H13" s="205" t="s">
        <v>163</v>
      </c>
      <c r="I13" s="205" t="s">
        <v>164</v>
      </c>
      <c r="J13" s="205" t="s">
        <v>165</v>
      </c>
      <c r="K13" s="205" t="s">
        <v>166</v>
      </c>
      <c r="L13" s="205" t="s">
        <v>167</v>
      </c>
      <c r="M13" s="44" t="s">
        <v>170</v>
      </c>
    </row>
    <row r="14" spans="1:13" s="6" customFormat="1" ht="13.5" customHeight="1" thickBot="1">
      <c r="A14" s="202">
        <v>452628</v>
      </c>
      <c r="B14" s="202">
        <v>358577</v>
      </c>
      <c r="C14" s="202">
        <v>344206</v>
      </c>
      <c r="D14" s="202">
        <v>405701</v>
      </c>
      <c r="E14" s="203">
        <v>392386</v>
      </c>
      <c r="F14" s="203">
        <v>368706</v>
      </c>
      <c r="G14" s="203">
        <v>383067</v>
      </c>
      <c r="H14" s="203">
        <v>360743</v>
      </c>
      <c r="I14" s="203">
        <v>351856</v>
      </c>
      <c r="J14" s="203">
        <v>259648</v>
      </c>
      <c r="K14" s="203">
        <v>252333</v>
      </c>
      <c r="L14" s="204">
        <v>289406</v>
      </c>
      <c r="M14" s="33">
        <f>SUM(A14:L14)</f>
        <v>4219257</v>
      </c>
    </row>
    <row r="15" spans="1:13" s="6" customFormat="1" ht="13.5" thickBot="1">
      <c r="A15" s="305">
        <v>2007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</row>
    <row r="16" spans="1:13" s="6" customFormat="1" ht="12.75" customHeight="1" thickBot="1">
      <c r="A16" s="205" t="s">
        <v>161</v>
      </c>
      <c r="B16" s="205" t="s">
        <v>162</v>
      </c>
      <c r="C16" s="205" t="s">
        <v>7</v>
      </c>
      <c r="D16" s="205" t="s">
        <v>8</v>
      </c>
      <c r="E16" s="205" t="s">
        <v>9</v>
      </c>
      <c r="F16" s="205" t="s">
        <v>10</v>
      </c>
      <c r="G16" s="205" t="s">
        <v>11</v>
      </c>
      <c r="H16" s="205" t="s">
        <v>163</v>
      </c>
      <c r="I16" s="205" t="s">
        <v>164</v>
      </c>
      <c r="J16" s="205" t="s">
        <v>165</v>
      </c>
      <c r="K16" s="205" t="s">
        <v>166</v>
      </c>
      <c r="L16" s="205" t="s">
        <v>167</v>
      </c>
      <c r="M16" s="44" t="s">
        <v>171</v>
      </c>
    </row>
    <row r="17" spans="1:13" s="6" customFormat="1" ht="13.5" customHeight="1" thickBot="1">
      <c r="A17" s="202">
        <v>229754</v>
      </c>
      <c r="B17" s="202">
        <v>236592</v>
      </c>
      <c r="C17" s="202">
        <v>335920</v>
      </c>
      <c r="D17" s="202">
        <v>327858</v>
      </c>
      <c r="E17" s="203">
        <v>360883</v>
      </c>
      <c r="F17" s="203">
        <v>343404</v>
      </c>
      <c r="G17" s="203">
        <v>353997</v>
      </c>
      <c r="H17" s="203">
        <v>399971</v>
      </c>
      <c r="I17" s="203">
        <v>378713</v>
      </c>
      <c r="J17" s="203">
        <v>333028</v>
      </c>
      <c r="K17" s="203">
        <v>387776</v>
      </c>
      <c r="L17" s="204">
        <v>257049</v>
      </c>
      <c r="M17" s="33">
        <f>SUM(A17:L17)</f>
        <v>3944945</v>
      </c>
    </row>
    <row r="18" spans="1:13" s="6" customFormat="1" ht="13.5" thickBot="1">
      <c r="A18" s="305">
        <v>2006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</row>
    <row r="19" spans="1:13" s="6" customFormat="1" ht="12.75" customHeight="1" thickBot="1">
      <c r="A19" s="205" t="s">
        <v>161</v>
      </c>
      <c r="B19" s="205" t="s">
        <v>162</v>
      </c>
      <c r="C19" s="205" t="s">
        <v>7</v>
      </c>
      <c r="D19" s="205" t="s">
        <v>8</v>
      </c>
      <c r="E19" s="205" t="s">
        <v>9</v>
      </c>
      <c r="F19" s="205" t="s">
        <v>10</v>
      </c>
      <c r="G19" s="205" t="s">
        <v>11</v>
      </c>
      <c r="H19" s="205" t="s">
        <v>163</v>
      </c>
      <c r="I19" s="205" t="s">
        <v>164</v>
      </c>
      <c r="J19" s="205" t="s">
        <v>165</v>
      </c>
      <c r="K19" s="205" t="s">
        <v>166</v>
      </c>
      <c r="L19" s="205" t="s">
        <v>167</v>
      </c>
      <c r="M19" s="44" t="s">
        <v>172</v>
      </c>
    </row>
    <row r="20" spans="1:13" s="6" customFormat="1" ht="13.5" customHeight="1" thickBot="1">
      <c r="A20" s="202">
        <v>166235</v>
      </c>
      <c r="B20" s="202">
        <v>224335</v>
      </c>
      <c r="C20" s="202">
        <v>325268</v>
      </c>
      <c r="D20" s="202">
        <v>310931</v>
      </c>
      <c r="E20" s="203">
        <v>378818</v>
      </c>
      <c r="F20" s="203">
        <v>376575</v>
      </c>
      <c r="G20" s="203">
        <v>196993</v>
      </c>
      <c r="H20" s="203">
        <v>182498</v>
      </c>
      <c r="I20" s="203">
        <v>384275</v>
      </c>
      <c r="J20" s="203">
        <v>263556</v>
      </c>
      <c r="K20" s="203">
        <v>333906</v>
      </c>
      <c r="L20" s="204">
        <v>279537</v>
      </c>
      <c r="M20" s="33">
        <f>SUM(A20:L20)</f>
        <v>3422927</v>
      </c>
    </row>
    <row r="21" spans="1:13" s="7" customFormat="1" ht="13.5" thickBot="1">
      <c r="A21" s="305">
        <v>2005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</row>
    <row r="22" spans="1:13" s="7" customFormat="1" ht="11.25" customHeight="1" thickBot="1">
      <c r="A22" s="205" t="s">
        <v>161</v>
      </c>
      <c r="B22" s="205" t="s">
        <v>162</v>
      </c>
      <c r="C22" s="205" t="s">
        <v>7</v>
      </c>
      <c r="D22" s="205" t="s">
        <v>8</v>
      </c>
      <c r="E22" s="205" t="s">
        <v>9</v>
      </c>
      <c r="F22" s="205" t="s">
        <v>10</v>
      </c>
      <c r="G22" s="205" t="s">
        <v>11</v>
      </c>
      <c r="H22" s="205" t="s">
        <v>163</v>
      </c>
      <c r="I22" s="205" t="s">
        <v>164</v>
      </c>
      <c r="J22" s="205" t="s">
        <v>165</v>
      </c>
      <c r="K22" s="205" t="s">
        <v>166</v>
      </c>
      <c r="L22" s="205" t="s">
        <v>167</v>
      </c>
      <c r="M22" s="44" t="s">
        <v>173</v>
      </c>
    </row>
    <row r="23" spans="1:13" s="7" customFormat="1" ht="9.75" customHeight="1" thickBot="1">
      <c r="A23" s="206">
        <v>133816</v>
      </c>
      <c r="B23" s="206">
        <v>100346</v>
      </c>
      <c r="C23" s="207">
        <v>195504</v>
      </c>
      <c r="D23" s="207">
        <v>261570</v>
      </c>
      <c r="E23" s="208">
        <v>290311</v>
      </c>
      <c r="F23" s="208">
        <v>304672</v>
      </c>
      <c r="G23" s="208">
        <v>298832</v>
      </c>
      <c r="H23" s="208">
        <v>363841</v>
      </c>
      <c r="I23" s="209">
        <v>341356</v>
      </c>
      <c r="J23" s="209">
        <v>283762</v>
      </c>
      <c r="K23" s="208">
        <v>206673</v>
      </c>
      <c r="L23" s="208">
        <v>258939</v>
      </c>
      <c r="M23" s="33">
        <f>SUM(A23:L23)</f>
        <v>3039622</v>
      </c>
    </row>
    <row r="24" spans="1:13" s="7" customFormat="1" ht="13.5" thickBot="1">
      <c r="A24" s="305">
        <v>2004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</row>
    <row r="25" spans="1:13" s="7" customFormat="1" ht="11.25" customHeight="1" thickBot="1">
      <c r="A25" s="205" t="s">
        <v>161</v>
      </c>
      <c r="B25" s="205" t="s">
        <v>162</v>
      </c>
      <c r="C25" s="205" t="s">
        <v>7</v>
      </c>
      <c r="D25" s="205" t="s">
        <v>8</v>
      </c>
      <c r="E25" s="205" t="s">
        <v>9</v>
      </c>
      <c r="F25" s="205" t="s">
        <v>10</v>
      </c>
      <c r="G25" s="205" t="s">
        <v>11</v>
      </c>
      <c r="H25" s="205" t="s">
        <v>163</v>
      </c>
      <c r="I25" s="205" t="s">
        <v>164</v>
      </c>
      <c r="J25" s="205" t="s">
        <v>165</v>
      </c>
      <c r="K25" s="205" t="s">
        <v>166</v>
      </c>
      <c r="L25" s="205" t="s">
        <v>167</v>
      </c>
      <c r="M25" s="44" t="s">
        <v>174</v>
      </c>
    </row>
    <row r="26" spans="1:13" s="7" customFormat="1" ht="9.75" customHeight="1" thickBot="1">
      <c r="A26" s="206">
        <v>161699</v>
      </c>
      <c r="B26" s="206">
        <v>192130</v>
      </c>
      <c r="C26" s="207">
        <v>150731</v>
      </c>
      <c r="D26" s="207">
        <v>228758</v>
      </c>
      <c r="E26" s="208">
        <v>236029</v>
      </c>
      <c r="F26" s="208">
        <v>258865</v>
      </c>
      <c r="G26" s="208">
        <v>263721</v>
      </c>
      <c r="H26" s="208">
        <v>282812</v>
      </c>
      <c r="I26" s="209">
        <v>311952</v>
      </c>
      <c r="J26" s="209">
        <v>286101</v>
      </c>
      <c r="K26" s="208">
        <v>154783</v>
      </c>
      <c r="L26" s="208">
        <v>201396</v>
      </c>
      <c r="M26" s="33">
        <f>SUM(A26:L26)</f>
        <v>2728977</v>
      </c>
    </row>
    <row r="27" spans="1:13" s="7" customFormat="1" ht="13.5" thickBot="1">
      <c r="A27" s="305">
        <v>2003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</row>
    <row r="28" spans="1:13" s="7" customFormat="1" ht="11.25" customHeight="1" thickBot="1">
      <c r="A28" s="205" t="s">
        <v>161</v>
      </c>
      <c r="B28" s="205" t="s">
        <v>162</v>
      </c>
      <c r="C28" s="205" t="s">
        <v>7</v>
      </c>
      <c r="D28" s="205" t="s">
        <v>8</v>
      </c>
      <c r="E28" s="205" t="s">
        <v>9</v>
      </c>
      <c r="F28" s="205" t="s">
        <v>10</v>
      </c>
      <c r="G28" s="205" t="s">
        <v>11</v>
      </c>
      <c r="H28" s="205" t="s">
        <v>163</v>
      </c>
      <c r="I28" s="205" t="s">
        <v>164</v>
      </c>
      <c r="J28" s="205" t="s">
        <v>165</v>
      </c>
      <c r="K28" s="205" t="s">
        <v>166</v>
      </c>
      <c r="L28" s="205" t="s">
        <v>167</v>
      </c>
      <c r="M28" s="44" t="s">
        <v>175</v>
      </c>
    </row>
    <row r="29" spans="1:13" s="7" customFormat="1" ht="9.75" customHeight="1" thickBot="1">
      <c r="A29" s="206">
        <v>146786</v>
      </c>
      <c r="B29" s="206">
        <v>68065</v>
      </c>
      <c r="C29" s="207">
        <v>156960</v>
      </c>
      <c r="D29" s="207">
        <v>333697</v>
      </c>
      <c r="E29" s="208">
        <v>192560</v>
      </c>
      <c r="F29" s="208">
        <v>261126</v>
      </c>
      <c r="G29" s="208">
        <v>277940</v>
      </c>
      <c r="H29" s="208">
        <v>276020</v>
      </c>
      <c r="I29" s="209">
        <v>286698</v>
      </c>
      <c r="J29" s="209">
        <v>305249</v>
      </c>
      <c r="K29" s="208">
        <v>194187</v>
      </c>
      <c r="L29" s="208">
        <v>205050</v>
      </c>
      <c r="M29" s="33">
        <f>SUM(A29:L29)</f>
        <v>2704338</v>
      </c>
    </row>
    <row r="30" spans="1:13" s="7" customFormat="1" ht="13.5" thickBot="1">
      <c r="A30" s="305">
        <v>2002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</row>
    <row r="31" spans="1:13" s="7" customFormat="1" ht="11.25" customHeight="1" thickBot="1">
      <c r="A31" s="205" t="s">
        <v>161</v>
      </c>
      <c r="B31" s="205" t="s">
        <v>162</v>
      </c>
      <c r="C31" s="205" t="s">
        <v>7</v>
      </c>
      <c r="D31" s="205" t="s">
        <v>8</v>
      </c>
      <c r="E31" s="205" t="s">
        <v>9</v>
      </c>
      <c r="F31" s="205" t="s">
        <v>10</v>
      </c>
      <c r="G31" s="205" t="s">
        <v>11</v>
      </c>
      <c r="H31" s="205" t="s">
        <v>163</v>
      </c>
      <c r="I31" s="205" t="s">
        <v>164</v>
      </c>
      <c r="J31" s="205" t="s">
        <v>165</v>
      </c>
      <c r="K31" s="205" t="s">
        <v>166</v>
      </c>
      <c r="L31" s="205" t="s">
        <v>167</v>
      </c>
      <c r="M31" s="44" t="s">
        <v>176</v>
      </c>
    </row>
    <row r="32" spans="1:13" s="7" customFormat="1" ht="9.75" customHeight="1" thickBot="1">
      <c r="A32" s="206">
        <v>129825</v>
      </c>
      <c r="B32" s="206">
        <v>146221</v>
      </c>
      <c r="C32" s="207">
        <v>184620</v>
      </c>
      <c r="D32" s="207">
        <v>202369</v>
      </c>
      <c r="E32" s="208">
        <v>257158</v>
      </c>
      <c r="F32" s="208">
        <v>244675</v>
      </c>
      <c r="G32" s="208">
        <v>265033</v>
      </c>
      <c r="H32" s="208">
        <v>272886</v>
      </c>
      <c r="I32" s="209">
        <v>277327</v>
      </c>
      <c r="J32" s="209">
        <v>279948</v>
      </c>
      <c r="K32" s="208">
        <v>253284</v>
      </c>
      <c r="L32" s="208">
        <v>87979</v>
      </c>
      <c r="M32" s="33">
        <f>SUM(A32:L32)</f>
        <v>2601325</v>
      </c>
    </row>
    <row r="33" spans="1:13" s="7" customFormat="1" ht="13.5" thickBot="1">
      <c r="A33" s="305">
        <v>2001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</row>
    <row r="34" spans="1:13" s="7" customFormat="1" ht="11.25" customHeight="1" thickBot="1">
      <c r="A34" s="205" t="s">
        <v>161</v>
      </c>
      <c r="B34" s="205" t="s">
        <v>162</v>
      </c>
      <c r="C34" s="205" t="s">
        <v>7</v>
      </c>
      <c r="D34" s="205" t="s">
        <v>8</v>
      </c>
      <c r="E34" s="205" t="s">
        <v>9</v>
      </c>
      <c r="F34" s="205" t="s">
        <v>10</v>
      </c>
      <c r="G34" s="205" t="s">
        <v>11</v>
      </c>
      <c r="H34" s="205" t="s">
        <v>163</v>
      </c>
      <c r="I34" s="205" t="s">
        <v>164</v>
      </c>
      <c r="J34" s="205" t="s">
        <v>165</v>
      </c>
      <c r="K34" s="205" t="s">
        <v>166</v>
      </c>
      <c r="L34" s="205" t="s">
        <v>167</v>
      </c>
      <c r="M34" s="44" t="s">
        <v>177</v>
      </c>
    </row>
    <row r="35" spans="1:13" s="7" customFormat="1" ht="9.75" customHeight="1" thickBot="1">
      <c r="A35" s="206">
        <v>179310</v>
      </c>
      <c r="B35" s="206">
        <v>138618</v>
      </c>
      <c r="C35" s="207">
        <v>199346</v>
      </c>
      <c r="D35" s="207">
        <v>235131</v>
      </c>
      <c r="E35" s="208">
        <v>259755</v>
      </c>
      <c r="F35" s="208">
        <v>299559</v>
      </c>
      <c r="G35" s="208">
        <v>236260</v>
      </c>
      <c r="H35" s="208">
        <v>284746</v>
      </c>
      <c r="I35" s="209">
        <v>264772</v>
      </c>
      <c r="J35" s="209">
        <v>280435</v>
      </c>
      <c r="K35" s="208">
        <v>219894</v>
      </c>
      <c r="L35" s="208">
        <v>116785</v>
      </c>
      <c r="M35" s="33">
        <f>SUM(A35:L35)</f>
        <v>2714611</v>
      </c>
    </row>
    <row r="36" spans="1:13" s="7" customFormat="1" ht="13.5" thickBot="1">
      <c r="A36" s="305">
        <v>2000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</row>
    <row r="37" spans="1:13" s="7" customFormat="1" ht="11.25" customHeight="1" thickBot="1">
      <c r="A37" s="205" t="s">
        <v>161</v>
      </c>
      <c r="B37" s="205" t="s">
        <v>162</v>
      </c>
      <c r="C37" s="205" t="s">
        <v>7</v>
      </c>
      <c r="D37" s="205" t="s">
        <v>8</v>
      </c>
      <c r="E37" s="205" t="s">
        <v>9</v>
      </c>
      <c r="F37" s="205" t="s">
        <v>10</v>
      </c>
      <c r="G37" s="205" t="s">
        <v>11</v>
      </c>
      <c r="H37" s="205" t="s">
        <v>163</v>
      </c>
      <c r="I37" s="205" t="s">
        <v>164</v>
      </c>
      <c r="J37" s="205" t="s">
        <v>165</v>
      </c>
      <c r="K37" s="205" t="s">
        <v>166</v>
      </c>
      <c r="L37" s="205" t="s">
        <v>167</v>
      </c>
      <c r="M37" s="44" t="s">
        <v>178</v>
      </c>
    </row>
    <row r="38" spans="1:13" s="7" customFormat="1" ht="9.75" customHeight="1" thickBot="1">
      <c r="A38" s="206">
        <v>88270</v>
      </c>
      <c r="B38" s="206">
        <v>163325</v>
      </c>
      <c r="C38" s="207">
        <v>159538</v>
      </c>
      <c r="D38" s="207">
        <v>214969</v>
      </c>
      <c r="E38" s="208">
        <v>246693</v>
      </c>
      <c r="F38" s="208">
        <v>227719</v>
      </c>
      <c r="G38" s="208">
        <v>262758</v>
      </c>
      <c r="H38" s="208">
        <v>293485</v>
      </c>
      <c r="I38" s="209">
        <v>293626</v>
      </c>
      <c r="J38" s="209">
        <v>269576</v>
      </c>
      <c r="K38" s="208">
        <v>255910</v>
      </c>
      <c r="L38" s="208">
        <v>147446</v>
      </c>
      <c r="M38" s="33">
        <f>SUM(A38:L38)</f>
        <v>2623315</v>
      </c>
    </row>
    <row r="39" spans="1:13" s="7" customFormat="1" ht="13.5" thickBot="1">
      <c r="A39" s="305">
        <v>1999</v>
      </c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</row>
    <row r="40" spans="1:13" s="7" customFormat="1" ht="11.25" customHeight="1" thickBot="1">
      <c r="A40" s="205" t="s">
        <v>161</v>
      </c>
      <c r="B40" s="205" t="s">
        <v>162</v>
      </c>
      <c r="C40" s="205" t="s">
        <v>7</v>
      </c>
      <c r="D40" s="205" t="s">
        <v>8</v>
      </c>
      <c r="E40" s="205" t="s">
        <v>9</v>
      </c>
      <c r="F40" s="205" t="s">
        <v>10</v>
      </c>
      <c r="G40" s="205" t="s">
        <v>11</v>
      </c>
      <c r="H40" s="205" t="s">
        <v>163</v>
      </c>
      <c r="I40" s="205" t="s">
        <v>164</v>
      </c>
      <c r="J40" s="205" t="s">
        <v>165</v>
      </c>
      <c r="K40" s="205" t="s">
        <v>166</v>
      </c>
      <c r="L40" s="205" t="s">
        <v>167</v>
      </c>
      <c r="M40" s="44" t="s">
        <v>179</v>
      </c>
    </row>
    <row r="41" spans="1:13" s="7" customFormat="1" ht="9.75" customHeight="1" thickBot="1">
      <c r="A41" s="206">
        <v>173453</v>
      </c>
      <c r="B41" s="206">
        <v>211651</v>
      </c>
      <c r="C41" s="207">
        <v>233724</v>
      </c>
      <c r="D41" s="207">
        <v>247096</v>
      </c>
      <c r="E41" s="208">
        <v>280733</v>
      </c>
      <c r="F41" s="208">
        <v>268050</v>
      </c>
      <c r="G41" s="208">
        <v>273628</v>
      </c>
      <c r="H41" s="208">
        <v>258854</v>
      </c>
      <c r="I41" s="209">
        <v>280365</v>
      </c>
      <c r="J41" s="209">
        <v>278069</v>
      </c>
      <c r="K41" s="208">
        <v>258387</v>
      </c>
      <c r="L41" s="208">
        <v>206494</v>
      </c>
      <c r="M41" s="33">
        <f>SUM(A41:L41)</f>
        <v>2970504</v>
      </c>
    </row>
    <row r="42" spans="1:13" s="7" customFormat="1" ht="13.5" thickBot="1">
      <c r="A42" s="305">
        <v>1998</v>
      </c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</row>
    <row r="43" spans="1:13" s="7" customFormat="1" ht="11.25" customHeight="1" thickBot="1">
      <c r="A43" s="205" t="s">
        <v>161</v>
      </c>
      <c r="B43" s="205" t="s">
        <v>162</v>
      </c>
      <c r="C43" s="205" t="s">
        <v>7</v>
      </c>
      <c r="D43" s="205" t="s">
        <v>8</v>
      </c>
      <c r="E43" s="205" t="s">
        <v>9</v>
      </c>
      <c r="F43" s="205" t="s">
        <v>10</v>
      </c>
      <c r="G43" s="205" t="s">
        <v>11</v>
      </c>
      <c r="H43" s="205" t="s">
        <v>163</v>
      </c>
      <c r="I43" s="205" t="s">
        <v>164</v>
      </c>
      <c r="J43" s="205" t="s">
        <v>165</v>
      </c>
      <c r="K43" s="205" t="s">
        <v>166</v>
      </c>
      <c r="L43" s="205" t="s">
        <v>167</v>
      </c>
      <c r="M43" s="44" t="s">
        <v>180</v>
      </c>
    </row>
    <row r="44" spans="1:13" s="7" customFormat="1" ht="9.75" customHeight="1" thickBot="1">
      <c r="A44" s="206">
        <v>175104</v>
      </c>
      <c r="B44" s="206">
        <v>196205</v>
      </c>
      <c r="C44" s="207">
        <v>225925</v>
      </c>
      <c r="D44" s="207">
        <v>238956</v>
      </c>
      <c r="E44" s="208">
        <v>318897</v>
      </c>
      <c r="F44" s="208">
        <v>334403</v>
      </c>
      <c r="G44" s="208">
        <v>350328</v>
      </c>
      <c r="H44" s="208">
        <v>342335</v>
      </c>
      <c r="I44" s="209">
        <v>369978</v>
      </c>
      <c r="J44" s="209">
        <v>377052</v>
      </c>
      <c r="K44" s="208">
        <v>333302</v>
      </c>
      <c r="L44" s="208">
        <v>252860</v>
      </c>
      <c r="M44" s="33">
        <f>SUM(A44:L44)</f>
        <v>3515345</v>
      </c>
    </row>
    <row r="45" spans="1:13" s="7" customFormat="1" ht="13.5" thickBot="1">
      <c r="A45" s="305">
        <v>1997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</row>
    <row r="46" spans="1:13" s="7" customFormat="1" ht="11.25" customHeight="1" thickBot="1">
      <c r="A46" s="205" t="s">
        <v>161</v>
      </c>
      <c r="B46" s="205" t="s">
        <v>162</v>
      </c>
      <c r="C46" s="205" t="s">
        <v>7</v>
      </c>
      <c r="D46" s="205" t="s">
        <v>8</v>
      </c>
      <c r="E46" s="205" t="s">
        <v>9</v>
      </c>
      <c r="F46" s="205" t="s">
        <v>10</v>
      </c>
      <c r="G46" s="205" t="s">
        <v>11</v>
      </c>
      <c r="H46" s="205" t="s">
        <v>163</v>
      </c>
      <c r="I46" s="205" t="s">
        <v>164</v>
      </c>
      <c r="J46" s="205" t="s">
        <v>165</v>
      </c>
      <c r="K46" s="205" t="s">
        <v>166</v>
      </c>
      <c r="L46" s="205" t="s">
        <v>167</v>
      </c>
      <c r="M46" s="44" t="s">
        <v>181</v>
      </c>
    </row>
    <row r="47" spans="1:13" s="7" customFormat="1" ht="9.75" customHeight="1" thickBot="1">
      <c r="A47" s="206">
        <v>239039</v>
      </c>
      <c r="B47" s="206">
        <v>161251</v>
      </c>
      <c r="C47" s="207">
        <v>232977</v>
      </c>
      <c r="D47" s="207">
        <v>252225</v>
      </c>
      <c r="E47" s="208">
        <v>360295</v>
      </c>
      <c r="F47" s="208">
        <v>357224</v>
      </c>
      <c r="G47" s="208">
        <v>375430</v>
      </c>
      <c r="H47" s="208">
        <v>382159</v>
      </c>
      <c r="I47" s="209">
        <v>388846</v>
      </c>
      <c r="J47" s="209">
        <v>355223</v>
      </c>
      <c r="K47" s="208">
        <v>310427</v>
      </c>
      <c r="L47" s="208">
        <v>239122</v>
      </c>
      <c r="M47" s="33">
        <f>SUM(A47:L47)</f>
        <v>3654218</v>
      </c>
    </row>
    <row r="48" spans="1:13" s="7" customFormat="1" ht="13.5" thickBot="1">
      <c r="A48" s="305">
        <v>1996</v>
      </c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</row>
    <row r="49" spans="1:13" s="7" customFormat="1" ht="11.25" customHeight="1" thickBot="1">
      <c r="A49" s="205" t="s">
        <v>161</v>
      </c>
      <c r="B49" s="205" t="s">
        <v>162</v>
      </c>
      <c r="C49" s="205" t="s">
        <v>7</v>
      </c>
      <c r="D49" s="205" t="s">
        <v>8</v>
      </c>
      <c r="E49" s="205" t="s">
        <v>9</v>
      </c>
      <c r="F49" s="205" t="s">
        <v>10</v>
      </c>
      <c r="G49" s="205" t="s">
        <v>11</v>
      </c>
      <c r="H49" s="205" t="s">
        <v>163</v>
      </c>
      <c r="I49" s="205" t="s">
        <v>164</v>
      </c>
      <c r="J49" s="205" t="s">
        <v>165</v>
      </c>
      <c r="K49" s="205" t="s">
        <v>166</v>
      </c>
      <c r="L49" s="205" t="s">
        <v>167</v>
      </c>
      <c r="M49" s="44" t="s">
        <v>182</v>
      </c>
    </row>
    <row r="50" spans="1:13" s="7" customFormat="1" ht="9.75" customHeight="1" thickBot="1">
      <c r="A50" s="206">
        <v>214191</v>
      </c>
      <c r="B50" s="206">
        <v>214271</v>
      </c>
      <c r="C50" s="207">
        <v>271139</v>
      </c>
      <c r="D50" s="207">
        <v>256793</v>
      </c>
      <c r="E50" s="208">
        <v>345949</v>
      </c>
      <c r="F50" s="208">
        <v>354604</v>
      </c>
      <c r="G50" s="208">
        <v>395465</v>
      </c>
      <c r="H50" s="208">
        <v>391639</v>
      </c>
      <c r="I50" s="209">
        <v>375798</v>
      </c>
      <c r="J50" s="209">
        <v>368399</v>
      </c>
      <c r="K50" s="208">
        <v>354154</v>
      </c>
      <c r="L50" s="208">
        <v>269533</v>
      </c>
      <c r="M50" s="33">
        <f>SUM(A50:L50)</f>
        <v>3811935</v>
      </c>
    </row>
    <row r="51" spans="1:13" s="7" customFormat="1" ht="13.5" thickBot="1">
      <c r="A51" s="305">
        <v>1995</v>
      </c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</row>
    <row r="52" spans="1:13" s="7" customFormat="1" ht="11.25" customHeight="1" thickBot="1">
      <c r="A52" s="205" t="s">
        <v>161</v>
      </c>
      <c r="B52" s="205" t="s">
        <v>162</v>
      </c>
      <c r="C52" s="205" t="s">
        <v>7</v>
      </c>
      <c r="D52" s="205" t="s">
        <v>8</v>
      </c>
      <c r="E52" s="205" t="s">
        <v>9</v>
      </c>
      <c r="F52" s="205" t="s">
        <v>10</v>
      </c>
      <c r="G52" s="205" t="s">
        <v>11</v>
      </c>
      <c r="H52" s="205" t="s">
        <v>163</v>
      </c>
      <c r="I52" s="205" t="s">
        <v>164</v>
      </c>
      <c r="J52" s="205" t="s">
        <v>165</v>
      </c>
      <c r="K52" s="205" t="s">
        <v>166</v>
      </c>
      <c r="L52" s="205" t="s">
        <v>167</v>
      </c>
      <c r="M52" s="44" t="s">
        <v>183</v>
      </c>
    </row>
    <row r="53" spans="1:13" s="7" customFormat="1" ht="9.75" customHeight="1" thickBot="1">
      <c r="A53" s="206">
        <v>257031</v>
      </c>
      <c r="B53" s="206">
        <v>252914</v>
      </c>
      <c r="C53" s="207">
        <v>292165</v>
      </c>
      <c r="D53" s="207">
        <v>320988</v>
      </c>
      <c r="E53" s="208">
        <v>339324</v>
      </c>
      <c r="F53" s="208">
        <v>354536</v>
      </c>
      <c r="G53" s="208">
        <v>371221</v>
      </c>
      <c r="H53" s="208">
        <v>381991</v>
      </c>
      <c r="I53" s="209">
        <v>388253</v>
      </c>
      <c r="J53" s="209">
        <v>413569</v>
      </c>
      <c r="K53" s="208">
        <v>302325</v>
      </c>
      <c r="L53" s="208">
        <v>293660</v>
      </c>
      <c r="M53" s="33">
        <f>SUM(A53:L53)</f>
        <v>3967977</v>
      </c>
    </row>
    <row r="54" spans="1:13" s="7" customFormat="1" ht="13.5" thickBot="1">
      <c r="A54" s="305">
        <v>1994</v>
      </c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</row>
    <row r="55" spans="1:13" s="7" customFormat="1" ht="11.25" customHeight="1" thickBot="1">
      <c r="A55" s="205" t="s">
        <v>161</v>
      </c>
      <c r="B55" s="205" t="s">
        <v>162</v>
      </c>
      <c r="C55" s="205" t="s">
        <v>7</v>
      </c>
      <c r="D55" s="205" t="s">
        <v>8</v>
      </c>
      <c r="E55" s="205" t="s">
        <v>9</v>
      </c>
      <c r="F55" s="205" t="s">
        <v>10</v>
      </c>
      <c r="G55" s="205" t="s">
        <v>11</v>
      </c>
      <c r="H55" s="205" t="s">
        <v>163</v>
      </c>
      <c r="I55" s="205" t="s">
        <v>164</v>
      </c>
      <c r="J55" s="205" t="s">
        <v>165</v>
      </c>
      <c r="K55" s="205" t="s">
        <v>166</v>
      </c>
      <c r="L55" s="205" t="s">
        <v>167</v>
      </c>
      <c r="M55" s="44" t="s">
        <v>184</v>
      </c>
    </row>
    <row r="56" spans="1:13" s="7" customFormat="1" ht="9.75" customHeight="1" thickBot="1">
      <c r="A56" s="206">
        <v>205016</v>
      </c>
      <c r="B56" s="206">
        <v>173386</v>
      </c>
      <c r="C56" s="207">
        <v>246055</v>
      </c>
      <c r="D56" s="207">
        <v>297887</v>
      </c>
      <c r="E56" s="208">
        <v>270151</v>
      </c>
      <c r="F56" s="208">
        <v>317929</v>
      </c>
      <c r="G56" s="208">
        <v>321800</v>
      </c>
      <c r="H56" s="208">
        <v>346407</v>
      </c>
      <c r="I56" s="209">
        <v>353190</v>
      </c>
      <c r="J56" s="209">
        <v>366836</v>
      </c>
      <c r="K56" s="208">
        <v>279523</v>
      </c>
      <c r="L56" s="208">
        <v>216502</v>
      </c>
      <c r="M56" s="33">
        <f>SUM(A56:L56)</f>
        <v>3394682</v>
      </c>
    </row>
    <row r="57" spans="1:13" s="7" customFormat="1" ht="13.5" thickBot="1">
      <c r="A57" s="305">
        <v>1993</v>
      </c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</row>
    <row r="58" spans="1:13" s="7" customFormat="1" ht="11.25" customHeight="1" thickBot="1">
      <c r="A58" s="205" t="s">
        <v>161</v>
      </c>
      <c r="B58" s="205" t="s">
        <v>162</v>
      </c>
      <c r="C58" s="205" t="s">
        <v>7</v>
      </c>
      <c r="D58" s="205" t="s">
        <v>8</v>
      </c>
      <c r="E58" s="205" t="s">
        <v>9</v>
      </c>
      <c r="F58" s="205" t="s">
        <v>10</v>
      </c>
      <c r="G58" s="205" t="s">
        <v>11</v>
      </c>
      <c r="H58" s="205" t="s">
        <v>163</v>
      </c>
      <c r="I58" s="205" t="s">
        <v>164</v>
      </c>
      <c r="J58" s="205" t="s">
        <v>165</v>
      </c>
      <c r="K58" s="205" t="s">
        <v>166</v>
      </c>
      <c r="L58" s="205" t="s">
        <v>167</v>
      </c>
      <c r="M58" s="44" t="s">
        <v>185</v>
      </c>
    </row>
    <row r="59" spans="1:13" s="7" customFormat="1" ht="9.75" customHeight="1" thickBot="1">
      <c r="A59" s="210">
        <v>157717</v>
      </c>
      <c r="B59" s="210">
        <v>135244</v>
      </c>
      <c r="C59" s="211">
        <v>169663</v>
      </c>
      <c r="D59" s="211">
        <v>198461</v>
      </c>
      <c r="E59" s="212">
        <v>237635</v>
      </c>
      <c r="F59" s="212">
        <v>245917</v>
      </c>
      <c r="G59" s="212">
        <v>237333</v>
      </c>
      <c r="H59" s="212">
        <v>219718</v>
      </c>
      <c r="I59" s="211">
        <v>263079</v>
      </c>
      <c r="J59" s="211">
        <v>252415</v>
      </c>
      <c r="K59" s="212">
        <v>235507</v>
      </c>
      <c r="L59" s="212">
        <v>234781</v>
      </c>
      <c r="M59" s="33">
        <f>SUM(A59:L59)</f>
        <v>2587470</v>
      </c>
    </row>
    <row r="60" spans="1:11" ht="12.75" customHeight="1">
      <c r="A60" s="8" t="s">
        <v>186</v>
      </c>
      <c r="K60" s="2" t="s">
        <v>187</v>
      </c>
    </row>
  </sheetData>
  <sheetProtection/>
  <mergeCells count="19">
    <mergeCell ref="A18:M18"/>
    <mergeCell ref="A21:M21"/>
    <mergeCell ref="A57:M57"/>
    <mergeCell ref="A24:M24"/>
    <mergeCell ref="A27:M27"/>
    <mergeCell ref="A30:M30"/>
    <mergeCell ref="A33:M33"/>
    <mergeCell ref="A36:M36"/>
    <mergeCell ref="A39:M39"/>
    <mergeCell ref="A3:M3"/>
    <mergeCell ref="A42:M42"/>
    <mergeCell ref="A45:M45"/>
    <mergeCell ref="A48:M48"/>
    <mergeCell ref="A51:M51"/>
    <mergeCell ref="A54:M54"/>
    <mergeCell ref="A6:M6"/>
    <mergeCell ref="A9:M9"/>
    <mergeCell ref="A12:M12"/>
    <mergeCell ref="A15:M15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301" customWidth="1"/>
    <col min="2" max="2" width="21.8515625" style="301" customWidth="1"/>
    <col min="3" max="14" width="9.140625" style="301" customWidth="1"/>
    <col min="15" max="16384" width="9.140625" style="301" customWidth="1"/>
  </cols>
  <sheetData>
    <row r="1" s="2" customFormat="1" ht="19.5" customHeight="1">
      <c r="A1" s="3" t="s">
        <v>365</v>
      </c>
    </row>
    <row r="2" s="2" customFormat="1" ht="6.75" customHeight="1" thickBot="1"/>
    <row r="3" spans="1:16" s="2" customFormat="1" ht="13.5" customHeight="1" thickBot="1">
      <c r="A3" s="3"/>
      <c r="B3" s="12"/>
      <c r="C3" s="12"/>
      <c r="D3" s="305">
        <v>2011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</row>
    <row r="4" spans="2:16" s="2" customFormat="1" ht="13.5" customHeight="1" thickBot="1">
      <c r="B4" s="12"/>
      <c r="C4" s="12"/>
      <c r="D4" s="228" t="s">
        <v>161</v>
      </c>
      <c r="E4" s="228" t="s">
        <v>162</v>
      </c>
      <c r="F4" s="228" t="s">
        <v>7</v>
      </c>
      <c r="G4" s="228" t="s">
        <v>8</v>
      </c>
      <c r="H4" s="228" t="s">
        <v>9</v>
      </c>
      <c r="I4" s="228" t="s">
        <v>10</v>
      </c>
      <c r="J4" s="228" t="s">
        <v>11</v>
      </c>
      <c r="K4" s="228" t="s">
        <v>163</v>
      </c>
      <c r="L4" s="228" t="s">
        <v>164</v>
      </c>
      <c r="M4" s="228" t="s">
        <v>165</v>
      </c>
      <c r="N4" s="228" t="s">
        <v>166</v>
      </c>
      <c r="O4" s="228" t="s">
        <v>167</v>
      </c>
      <c r="P4" s="44" t="s">
        <v>3</v>
      </c>
    </row>
    <row r="5" spans="1:18" s="2" customFormat="1" ht="13.5" customHeight="1">
      <c r="A5" s="312" t="s">
        <v>188</v>
      </c>
      <c r="B5" s="306" t="s">
        <v>189</v>
      </c>
      <c r="C5" s="46" t="s">
        <v>190</v>
      </c>
      <c r="D5" s="213">
        <v>70.62</v>
      </c>
      <c r="E5" s="213">
        <v>60.94</v>
      </c>
      <c r="F5" s="213">
        <v>19.03</v>
      </c>
      <c r="G5" s="213">
        <v>64.02</v>
      </c>
      <c r="H5" s="213">
        <v>74.8</v>
      </c>
      <c r="I5" s="213">
        <v>82.28</v>
      </c>
      <c r="J5" s="213">
        <v>82.28</v>
      </c>
      <c r="K5" s="213">
        <v>67.32</v>
      </c>
      <c r="L5" s="213">
        <v>97.02</v>
      </c>
      <c r="M5" s="213">
        <v>92.62</v>
      </c>
      <c r="N5" s="213">
        <v>116.6</v>
      </c>
      <c r="O5" s="213">
        <v>127.16</v>
      </c>
      <c r="P5" s="214">
        <f aca="true" t="shared" si="0" ref="P5:P21">SUM(D5:O5)</f>
        <v>954.6899999999999</v>
      </c>
      <c r="R5" s="16"/>
    </row>
    <row r="6" spans="1:16" s="2" customFormat="1" ht="13.5" customHeight="1" thickBot="1">
      <c r="A6" s="313"/>
      <c r="B6" s="307"/>
      <c r="C6" s="38" t="s">
        <v>191</v>
      </c>
      <c r="D6" s="215">
        <v>6.6</v>
      </c>
      <c r="E6" s="215">
        <v>13.2</v>
      </c>
      <c r="F6" s="215">
        <v>13.2</v>
      </c>
      <c r="G6" s="215">
        <v>13.2</v>
      </c>
      <c r="H6" s="215">
        <v>13.2</v>
      </c>
      <c r="I6" s="215">
        <v>13.2</v>
      </c>
      <c r="J6" s="215">
        <v>13.2</v>
      </c>
      <c r="K6" s="215">
        <v>13.2</v>
      </c>
      <c r="L6" s="215">
        <v>17.15</v>
      </c>
      <c r="M6" s="215">
        <v>19.2</v>
      </c>
      <c r="N6" s="215">
        <v>18.8</v>
      </c>
      <c r="O6" s="215">
        <v>6.6</v>
      </c>
      <c r="P6" s="216">
        <f t="shared" si="0"/>
        <v>160.75</v>
      </c>
    </row>
    <row r="7" spans="1:16" s="2" customFormat="1" ht="13.5" customHeight="1" thickBot="1">
      <c r="A7" s="313"/>
      <c r="B7" s="308"/>
      <c r="C7" s="42" t="s">
        <v>192</v>
      </c>
      <c r="D7" s="217">
        <f aca="true" t="shared" si="1" ref="D7:O7">SUM(D5:D6)</f>
        <v>77.22</v>
      </c>
      <c r="E7" s="217">
        <f t="shared" si="1"/>
        <v>74.14</v>
      </c>
      <c r="F7" s="217">
        <f t="shared" si="1"/>
        <v>32.230000000000004</v>
      </c>
      <c r="G7" s="217">
        <f t="shared" si="1"/>
        <v>77.22</v>
      </c>
      <c r="H7" s="217">
        <f t="shared" si="1"/>
        <v>88</v>
      </c>
      <c r="I7" s="217">
        <f t="shared" si="1"/>
        <v>95.48</v>
      </c>
      <c r="J7" s="217">
        <f t="shared" si="1"/>
        <v>95.48</v>
      </c>
      <c r="K7" s="217">
        <f t="shared" si="1"/>
        <v>80.52</v>
      </c>
      <c r="L7" s="217">
        <f t="shared" si="1"/>
        <v>114.16999999999999</v>
      </c>
      <c r="M7" s="217">
        <f t="shared" si="1"/>
        <v>111.82000000000001</v>
      </c>
      <c r="N7" s="217">
        <f t="shared" si="1"/>
        <v>135.4</v>
      </c>
      <c r="O7" s="217">
        <f t="shared" si="1"/>
        <v>133.76</v>
      </c>
      <c r="P7" s="217">
        <f t="shared" si="0"/>
        <v>1115.44</v>
      </c>
    </row>
    <row r="8" spans="1:16" s="2" customFormat="1" ht="13.5" customHeight="1">
      <c r="A8" s="313"/>
      <c r="B8" s="306" t="s">
        <v>193</v>
      </c>
      <c r="C8" s="46" t="s">
        <v>190</v>
      </c>
      <c r="D8" s="213">
        <v>49.74</v>
      </c>
      <c r="E8" s="213">
        <v>49.15</v>
      </c>
      <c r="F8" s="213">
        <v>57.18</v>
      </c>
      <c r="G8" s="213">
        <v>61.92</v>
      </c>
      <c r="H8" s="213">
        <v>69.61</v>
      </c>
      <c r="I8" s="213">
        <v>76</v>
      </c>
      <c r="J8" s="213">
        <v>90.3</v>
      </c>
      <c r="K8" s="213">
        <v>70.21</v>
      </c>
      <c r="L8" s="213">
        <v>100.87</v>
      </c>
      <c r="M8" s="213">
        <v>88.81</v>
      </c>
      <c r="N8" s="213">
        <v>109.77</v>
      </c>
      <c r="O8" s="213">
        <v>123.88</v>
      </c>
      <c r="P8" s="214">
        <f t="shared" si="0"/>
        <v>947.4399999999999</v>
      </c>
    </row>
    <row r="9" spans="1:16" s="2" customFormat="1" ht="13.5" customHeight="1" thickBot="1">
      <c r="A9" s="313"/>
      <c r="B9" s="307"/>
      <c r="C9" s="38" t="s">
        <v>191</v>
      </c>
      <c r="D9" s="215">
        <v>12.25</v>
      </c>
      <c r="E9" s="215">
        <v>10.79</v>
      </c>
      <c r="F9" s="215">
        <v>13.45</v>
      </c>
      <c r="G9" s="215">
        <v>12.93</v>
      </c>
      <c r="H9" s="215">
        <v>13.61</v>
      </c>
      <c r="I9" s="215">
        <v>12.9</v>
      </c>
      <c r="J9" s="215">
        <v>15.08</v>
      </c>
      <c r="K9" s="215">
        <v>10.61</v>
      </c>
      <c r="L9" s="215">
        <v>16.73</v>
      </c>
      <c r="M9" s="215">
        <v>17.49</v>
      </c>
      <c r="N9" s="215">
        <v>11.07</v>
      </c>
      <c r="O9" s="215">
        <v>10.94</v>
      </c>
      <c r="P9" s="216">
        <f t="shared" si="0"/>
        <v>157.85</v>
      </c>
    </row>
    <row r="10" spans="1:16" s="2" customFormat="1" ht="13.5" customHeight="1" thickBot="1">
      <c r="A10" s="313"/>
      <c r="B10" s="307"/>
      <c r="C10" s="42" t="s">
        <v>192</v>
      </c>
      <c r="D10" s="217">
        <f aca="true" t="shared" si="2" ref="D10:O10">SUM(D8:D9)</f>
        <v>61.99</v>
      </c>
      <c r="E10" s="217">
        <f t="shared" si="2"/>
        <v>59.94</v>
      </c>
      <c r="F10" s="217">
        <f t="shared" si="2"/>
        <v>70.63</v>
      </c>
      <c r="G10" s="217">
        <f t="shared" si="2"/>
        <v>74.85</v>
      </c>
      <c r="H10" s="217">
        <f t="shared" si="2"/>
        <v>83.22</v>
      </c>
      <c r="I10" s="217">
        <f t="shared" si="2"/>
        <v>88.9</v>
      </c>
      <c r="J10" s="217">
        <f t="shared" si="2"/>
        <v>105.38</v>
      </c>
      <c r="K10" s="217">
        <f t="shared" si="2"/>
        <v>80.82</v>
      </c>
      <c r="L10" s="217">
        <f t="shared" si="2"/>
        <v>117.60000000000001</v>
      </c>
      <c r="M10" s="217">
        <f t="shared" si="2"/>
        <v>106.3</v>
      </c>
      <c r="N10" s="217">
        <f t="shared" si="2"/>
        <v>120.84</v>
      </c>
      <c r="O10" s="217">
        <f t="shared" si="2"/>
        <v>134.82</v>
      </c>
      <c r="P10" s="217">
        <f t="shared" si="0"/>
        <v>1105.29</v>
      </c>
    </row>
    <row r="11" spans="1:16" s="2" customFormat="1" ht="13.5" customHeight="1">
      <c r="A11" s="313"/>
      <c r="B11" s="306" t="s">
        <v>194</v>
      </c>
      <c r="C11" s="46" t="s">
        <v>190</v>
      </c>
      <c r="D11" s="213">
        <v>0.92</v>
      </c>
      <c r="E11" s="213">
        <v>0.91</v>
      </c>
      <c r="F11" s="213">
        <v>1.06</v>
      </c>
      <c r="G11" s="213">
        <v>1.15</v>
      </c>
      <c r="H11" s="213">
        <v>1.29</v>
      </c>
      <c r="I11" s="213">
        <v>1.41</v>
      </c>
      <c r="J11" s="213">
        <v>1.67</v>
      </c>
      <c r="K11" s="213">
        <v>1.3</v>
      </c>
      <c r="L11" s="213">
        <v>1.87</v>
      </c>
      <c r="M11" s="213">
        <v>1.64</v>
      </c>
      <c r="N11" s="213">
        <v>2.03</v>
      </c>
      <c r="O11" s="213">
        <v>2.29</v>
      </c>
      <c r="P11" s="214">
        <f t="shared" si="0"/>
        <v>17.540000000000003</v>
      </c>
    </row>
    <row r="12" spans="1:16" s="2" customFormat="1" ht="13.5" customHeight="1" thickBot="1">
      <c r="A12" s="313"/>
      <c r="B12" s="307"/>
      <c r="C12" s="38" t="s">
        <v>191</v>
      </c>
      <c r="D12" s="215">
        <v>0.08</v>
      </c>
      <c r="E12" s="215">
        <v>0.07</v>
      </c>
      <c r="F12" s="215">
        <v>0.09</v>
      </c>
      <c r="G12" s="215">
        <v>0.08</v>
      </c>
      <c r="H12" s="215">
        <v>0.09</v>
      </c>
      <c r="I12" s="215">
        <v>0.08</v>
      </c>
      <c r="J12" s="215">
        <v>0.1</v>
      </c>
      <c r="K12" s="215">
        <v>0.07</v>
      </c>
      <c r="L12" s="215">
        <v>0.12</v>
      </c>
      <c r="M12" s="215">
        <v>0.11</v>
      </c>
      <c r="N12" s="215">
        <v>0.07</v>
      </c>
      <c r="O12" s="215">
        <v>0.07</v>
      </c>
      <c r="P12" s="216">
        <f t="shared" si="0"/>
        <v>1.0300000000000002</v>
      </c>
    </row>
    <row r="13" spans="1:16" s="2" customFormat="1" ht="13.5" customHeight="1" thickBot="1">
      <c r="A13" s="314"/>
      <c r="B13" s="308"/>
      <c r="C13" s="42" t="s">
        <v>192</v>
      </c>
      <c r="D13" s="217">
        <f aca="true" t="shared" si="3" ref="D13:O13">SUM(D11:D12)</f>
        <v>1</v>
      </c>
      <c r="E13" s="217">
        <f t="shared" si="3"/>
        <v>0.98</v>
      </c>
      <c r="F13" s="217">
        <f t="shared" si="3"/>
        <v>1.1500000000000001</v>
      </c>
      <c r="G13" s="217">
        <f t="shared" si="3"/>
        <v>1.23</v>
      </c>
      <c r="H13" s="217">
        <f t="shared" si="3"/>
        <v>1.3800000000000001</v>
      </c>
      <c r="I13" s="217">
        <f t="shared" si="3"/>
        <v>1.49</v>
      </c>
      <c r="J13" s="217">
        <f t="shared" si="3"/>
        <v>1.77</v>
      </c>
      <c r="K13" s="217">
        <f t="shared" si="3"/>
        <v>1.37</v>
      </c>
      <c r="L13" s="217">
        <f t="shared" si="3"/>
        <v>1.9900000000000002</v>
      </c>
      <c r="M13" s="217">
        <f t="shared" si="3"/>
        <v>1.75</v>
      </c>
      <c r="N13" s="217">
        <f t="shared" si="3"/>
        <v>2.0999999999999996</v>
      </c>
      <c r="O13" s="217">
        <f t="shared" si="3"/>
        <v>2.36</v>
      </c>
      <c r="P13" s="217">
        <f t="shared" si="0"/>
        <v>18.57</v>
      </c>
    </row>
    <row r="14" spans="1:16" s="2" customFormat="1" ht="13.5" customHeight="1">
      <c r="A14" s="312" t="s">
        <v>195</v>
      </c>
      <c r="B14" s="306" t="s">
        <v>193</v>
      </c>
      <c r="C14" s="46" t="s">
        <v>190</v>
      </c>
      <c r="D14" s="213">
        <v>772.06</v>
      </c>
      <c r="E14" s="213">
        <v>786.37</v>
      </c>
      <c r="F14" s="213">
        <v>885.45</v>
      </c>
      <c r="G14" s="213">
        <v>886.47</v>
      </c>
      <c r="H14" s="213">
        <v>971.66</v>
      </c>
      <c r="I14" s="213">
        <v>1043.56</v>
      </c>
      <c r="J14" s="213">
        <v>1035.7</v>
      </c>
      <c r="K14" s="213">
        <v>1052.45</v>
      </c>
      <c r="L14" s="213">
        <v>1276.67</v>
      </c>
      <c r="M14" s="213">
        <v>862.22</v>
      </c>
      <c r="N14" s="213">
        <v>964.53</v>
      </c>
      <c r="O14" s="213">
        <v>942.95</v>
      </c>
      <c r="P14" s="214">
        <f t="shared" si="0"/>
        <v>11480.09</v>
      </c>
    </row>
    <row r="15" spans="1:16" s="2" customFormat="1" ht="13.5" customHeight="1" thickBot="1">
      <c r="A15" s="313"/>
      <c r="B15" s="307"/>
      <c r="C15" s="38" t="s">
        <v>196</v>
      </c>
      <c r="D15" s="215">
        <v>128.07</v>
      </c>
      <c r="E15" s="215">
        <v>113.86</v>
      </c>
      <c r="F15" s="215">
        <v>168.36</v>
      </c>
      <c r="G15" s="215">
        <v>133.61</v>
      </c>
      <c r="H15" s="215">
        <v>126.76</v>
      </c>
      <c r="I15" s="215">
        <v>123.87</v>
      </c>
      <c r="J15" s="215">
        <v>170.47</v>
      </c>
      <c r="K15" s="215">
        <v>250.35</v>
      </c>
      <c r="L15" s="215">
        <v>480.13</v>
      </c>
      <c r="M15" s="215">
        <v>175.93</v>
      </c>
      <c r="N15" s="215">
        <v>190.02</v>
      </c>
      <c r="O15" s="215">
        <v>157.57</v>
      </c>
      <c r="P15" s="216">
        <f t="shared" si="0"/>
        <v>2219.0000000000005</v>
      </c>
    </row>
    <row r="16" spans="1:16" s="2" customFormat="1" ht="13.5" customHeight="1" thickBot="1">
      <c r="A16" s="313"/>
      <c r="B16" s="307"/>
      <c r="C16" s="42" t="s">
        <v>192</v>
      </c>
      <c r="D16" s="217">
        <f aca="true" t="shared" si="4" ref="D16:O16">SUM(D14:D15)</f>
        <v>900.1299999999999</v>
      </c>
      <c r="E16" s="217">
        <f t="shared" si="4"/>
        <v>900.23</v>
      </c>
      <c r="F16" s="217">
        <f t="shared" si="4"/>
        <v>1053.81</v>
      </c>
      <c r="G16" s="217">
        <f t="shared" si="4"/>
        <v>1020.08</v>
      </c>
      <c r="H16" s="217">
        <f t="shared" si="4"/>
        <v>1098.42</v>
      </c>
      <c r="I16" s="217">
        <f t="shared" si="4"/>
        <v>1167.4299999999998</v>
      </c>
      <c r="J16" s="217">
        <f t="shared" si="4"/>
        <v>1206.17</v>
      </c>
      <c r="K16" s="217">
        <f t="shared" si="4"/>
        <v>1302.8</v>
      </c>
      <c r="L16" s="217">
        <f t="shared" si="4"/>
        <v>1756.8000000000002</v>
      </c>
      <c r="M16" s="217">
        <f t="shared" si="4"/>
        <v>1038.15</v>
      </c>
      <c r="N16" s="217">
        <f t="shared" si="4"/>
        <v>1154.55</v>
      </c>
      <c r="O16" s="217">
        <f t="shared" si="4"/>
        <v>1100.52</v>
      </c>
      <c r="P16" s="217">
        <f t="shared" si="0"/>
        <v>13699.089999999998</v>
      </c>
    </row>
    <row r="17" spans="1:16" s="2" customFormat="1" ht="13.5" customHeight="1">
      <c r="A17" s="313"/>
      <c r="B17" s="306" t="s">
        <v>194</v>
      </c>
      <c r="C17" s="47" t="s">
        <v>190</v>
      </c>
      <c r="D17" s="218">
        <v>39.38</v>
      </c>
      <c r="E17" s="218">
        <v>38.98</v>
      </c>
      <c r="F17" s="218">
        <v>45.01</v>
      </c>
      <c r="G17" s="218">
        <v>44.2</v>
      </c>
      <c r="H17" s="218">
        <v>49.65</v>
      </c>
      <c r="I17" s="218">
        <v>53.95</v>
      </c>
      <c r="J17" s="218">
        <v>51.59</v>
      </c>
      <c r="K17" s="218">
        <v>52.75</v>
      </c>
      <c r="L17" s="218">
        <v>64.21</v>
      </c>
      <c r="M17" s="218">
        <v>45.79</v>
      </c>
      <c r="N17" s="218">
        <v>55.12</v>
      </c>
      <c r="O17" s="218">
        <v>53.37</v>
      </c>
      <c r="P17" s="219">
        <f t="shared" si="0"/>
        <v>594</v>
      </c>
    </row>
    <row r="18" spans="1:16" s="2" customFormat="1" ht="13.5" customHeight="1">
      <c r="A18" s="313"/>
      <c r="B18" s="307"/>
      <c r="C18" s="30" t="s">
        <v>196</v>
      </c>
      <c r="D18" s="220">
        <v>2.18</v>
      </c>
      <c r="E18" s="220">
        <v>1.91</v>
      </c>
      <c r="F18" s="220">
        <v>2.78</v>
      </c>
      <c r="G18" s="220">
        <v>2.3</v>
      </c>
      <c r="H18" s="220">
        <v>2.24</v>
      </c>
      <c r="I18" s="220">
        <v>2.14</v>
      </c>
      <c r="J18" s="220">
        <v>2.98</v>
      </c>
      <c r="K18" s="220">
        <v>4.37</v>
      </c>
      <c r="L18" s="220">
        <v>7.78</v>
      </c>
      <c r="M18" s="220">
        <v>3.55</v>
      </c>
      <c r="N18" s="220">
        <v>4.08</v>
      </c>
      <c r="O18" s="220">
        <v>3.21</v>
      </c>
      <c r="P18" s="221">
        <f t="shared" si="0"/>
        <v>39.519999999999996</v>
      </c>
    </row>
    <row r="19" spans="1:16" s="2" customFormat="1" ht="13.5" customHeight="1">
      <c r="A19" s="313"/>
      <c r="B19" s="307"/>
      <c r="C19" s="30" t="s">
        <v>396</v>
      </c>
      <c r="D19" s="220">
        <v>0.25</v>
      </c>
      <c r="E19" s="220">
        <v>0.18</v>
      </c>
      <c r="F19" s="220">
        <v>0.57</v>
      </c>
      <c r="G19" s="220">
        <v>0.48</v>
      </c>
      <c r="H19" s="220">
        <v>0.49</v>
      </c>
      <c r="I19" s="220">
        <v>0.77</v>
      </c>
      <c r="J19" s="220">
        <v>0.5</v>
      </c>
      <c r="K19" s="220">
        <v>0.74</v>
      </c>
      <c r="L19" s="220">
        <v>0.84</v>
      </c>
      <c r="M19" s="220">
        <v>0.29</v>
      </c>
      <c r="N19" s="220">
        <v>0.7</v>
      </c>
      <c r="O19" s="220">
        <v>1.01</v>
      </c>
      <c r="P19" s="221">
        <f t="shared" si="0"/>
        <v>6.82</v>
      </c>
    </row>
    <row r="20" spans="1:16" s="2" customFormat="1" ht="13.5" customHeight="1">
      <c r="A20" s="313"/>
      <c r="B20" s="307"/>
      <c r="C20" s="30" t="s">
        <v>197</v>
      </c>
      <c r="D20" s="220">
        <v>0.22</v>
      </c>
      <c r="E20" s="220">
        <v>0.16</v>
      </c>
      <c r="F20" s="220">
        <v>0.12</v>
      </c>
      <c r="G20" s="220">
        <v>0.17</v>
      </c>
      <c r="H20" s="220">
        <v>0.36</v>
      </c>
      <c r="I20" s="220">
        <v>0.16</v>
      </c>
      <c r="J20" s="220">
        <v>0.27</v>
      </c>
      <c r="K20" s="220">
        <v>0.22</v>
      </c>
      <c r="L20" s="220">
        <v>0.2</v>
      </c>
      <c r="M20" s="220">
        <v>0.29</v>
      </c>
      <c r="N20" s="220">
        <v>0.26</v>
      </c>
      <c r="O20" s="220">
        <v>0.17</v>
      </c>
      <c r="P20" s="221">
        <f t="shared" si="0"/>
        <v>2.5999999999999996</v>
      </c>
    </row>
    <row r="21" spans="1:16" s="2" customFormat="1" ht="13.5" customHeight="1" thickBot="1">
      <c r="A21" s="313"/>
      <c r="B21" s="307"/>
      <c r="C21" s="38" t="s">
        <v>198</v>
      </c>
      <c r="D21" s="215">
        <v>0.04</v>
      </c>
      <c r="E21" s="215">
        <v>0.02</v>
      </c>
      <c r="F21" s="215">
        <v>0.01</v>
      </c>
      <c r="G21" s="215">
        <v>0.06</v>
      </c>
      <c r="H21" s="215">
        <v>0.01</v>
      </c>
      <c r="I21" s="215">
        <v>0.04</v>
      </c>
      <c r="J21" s="215">
        <v>0.03</v>
      </c>
      <c r="K21" s="215">
        <v>0.02</v>
      </c>
      <c r="L21" s="215">
        <v>0.05</v>
      </c>
      <c r="M21" s="215">
        <v>0.01</v>
      </c>
      <c r="N21" s="215">
        <v>0.05</v>
      </c>
      <c r="O21" s="215">
        <v>0.02</v>
      </c>
      <c r="P21" s="216">
        <f t="shared" si="0"/>
        <v>0.36000000000000004</v>
      </c>
    </row>
    <row r="22" spans="1:16" s="2" customFormat="1" ht="13.5" customHeight="1" thickBot="1">
      <c r="A22" s="313"/>
      <c r="B22" s="308"/>
      <c r="C22" s="42" t="s">
        <v>192</v>
      </c>
      <c r="D22" s="217">
        <f aca="true" t="shared" si="5" ref="D22:P22">SUM(D17:D21)</f>
        <v>42.07</v>
      </c>
      <c r="E22" s="217">
        <f t="shared" si="5"/>
        <v>41.24999999999999</v>
      </c>
      <c r="F22" s="217">
        <f t="shared" si="5"/>
        <v>48.489999999999995</v>
      </c>
      <c r="G22" s="217">
        <f t="shared" si="5"/>
        <v>47.21</v>
      </c>
      <c r="H22" s="217">
        <f t="shared" si="5"/>
        <v>52.75</v>
      </c>
      <c r="I22" s="217">
        <f t="shared" si="5"/>
        <v>57.06</v>
      </c>
      <c r="J22" s="217">
        <f t="shared" si="5"/>
        <v>55.370000000000005</v>
      </c>
      <c r="K22" s="217">
        <f t="shared" si="5"/>
        <v>58.1</v>
      </c>
      <c r="L22" s="217">
        <f t="shared" si="5"/>
        <v>73.08</v>
      </c>
      <c r="M22" s="217">
        <f t="shared" si="5"/>
        <v>49.92999999999999</v>
      </c>
      <c r="N22" s="217">
        <f t="shared" si="5"/>
        <v>60.209999999999994</v>
      </c>
      <c r="O22" s="217">
        <f t="shared" si="5"/>
        <v>57.78</v>
      </c>
      <c r="P22" s="217">
        <f t="shared" si="5"/>
        <v>643.3000000000001</v>
      </c>
    </row>
    <row r="23" spans="1:16" s="2" customFormat="1" ht="13.5" customHeight="1" thickBot="1">
      <c r="A23" s="310" t="s">
        <v>201</v>
      </c>
      <c r="B23" s="311"/>
      <c r="C23" s="311"/>
      <c r="D23" s="217">
        <f aca="true" t="shared" si="6" ref="D23:P23">D10+D16</f>
        <v>962.1199999999999</v>
      </c>
      <c r="E23" s="217">
        <f t="shared" si="6"/>
        <v>960.1700000000001</v>
      </c>
      <c r="F23" s="217">
        <f t="shared" si="6"/>
        <v>1124.44</v>
      </c>
      <c r="G23" s="217">
        <f t="shared" si="6"/>
        <v>1094.93</v>
      </c>
      <c r="H23" s="217">
        <f t="shared" si="6"/>
        <v>1181.64</v>
      </c>
      <c r="I23" s="217">
        <f t="shared" si="6"/>
        <v>1256.33</v>
      </c>
      <c r="J23" s="217">
        <f t="shared" si="6"/>
        <v>1311.5500000000002</v>
      </c>
      <c r="K23" s="217">
        <f t="shared" si="6"/>
        <v>1383.62</v>
      </c>
      <c r="L23" s="217">
        <f t="shared" si="6"/>
        <v>1874.4</v>
      </c>
      <c r="M23" s="217">
        <f t="shared" si="6"/>
        <v>1144.45</v>
      </c>
      <c r="N23" s="217">
        <f t="shared" si="6"/>
        <v>1275.3899999999999</v>
      </c>
      <c r="O23" s="217">
        <f t="shared" si="6"/>
        <v>1235.34</v>
      </c>
      <c r="P23" s="217">
        <f t="shared" si="6"/>
        <v>14804.379999999997</v>
      </c>
    </row>
    <row r="24" spans="1:16" s="2" customFormat="1" ht="13.5" customHeight="1" thickBot="1">
      <c r="A24" s="310" t="s">
        <v>202</v>
      </c>
      <c r="B24" s="311"/>
      <c r="C24" s="311"/>
      <c r="D24" s="217">
        <f aca="true" t="shared" si="7" ref="D24:P24">D13+D22</f>
        <v>43.07</v>
      </c>
      <c r="E24" s="217">
        <f t="shared" si="7"/>
        <v>42.22999999999999</v>
      </c>
      <c r="F24" s="217">
        <f t="shared" si="7"/>
        <v>49.63999999999999</v>
      </c>
      <c r="G24" s="217">
        <f t="shared" si="7"/>
        <v>48.44</v>
      </c>
      <c r="H24" s="217">
        <f t="shared" si="7"/>
        <v>54.13</v>
      </c>
      <c r="I24" s="217">
        <f t="shared" si="7"/>
        <v>58.550000000000004</v>
      </c>
      <c r="J24" s="217">
        <f t="shared" si="7"/>
        <v>57.14000000000001</v>
      </c>
      <c r="K24" s="217">
        <f t="shared" si="7"/>
        <v>59.47</v>
      </c>
      <c r="L24" s="217">
        <f t="shared" si="7"/>
        <v>75.07</v>
      </c>
      <c r="M24" s="217">
        <f t="shared" si="7"/>
        <v>51.67999999999999</v>
      </c>
      <c r="N24" s="217">
        <f t="shared" si="7"/>
        <v>62.309999999999995</v>
      </c>
      <c r="O24" s="217">
        <f t="shared" si="7"/>
        <v>60.14</v>
      </c>
      <c r="P24" s="217">
        <f t="shared" si="7"/>
        <v>661.8700000000001</v>
      </c>
    </row>
    <row r="25" spans="1:4" s="2" customFormat="1" ht="13.5" customHeight="1">
      <c r="A25" s="2" t="s">
        <v>199</v>
      </c>
      <c r="D25" s="12"/>
    </row>
    <row r="26" spans="1:16" s="2" customFormat="1" ht="13.5" customHeight="1">
      <c r="A26" s="9" t="s">
        <v>200</v>
      </c>
      <c r="B26" s="13"/>
      <c r="C26" s="48"/>
      <c r="D26" s="48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s="2" customFormat="1" ht="13.5" customHeight="1">
      <c r="A27" s="309" t="s">
        <v>203</v>
      </c>
      <c r="B27" s="309"/>
      <c r="C27" s="309"/>
      <c r="D27" s="309"/>
      <c r="E27" s="49" t="s">
        <v>1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</sheetData>
  <sheetProtection/>
  <mergeCells count="11">
    <mergeCell ref="B14:B16"/>
    <mergeCell ref="B17:B22"/>
    <mergeCell ref="A27:D27"/>
    <mergeCell ref="A23:C23"/>
    <mergeCell ref="A24:C24"/>
    <mergeCell ref="D3:P3"/>
    <mergeCell ref="A5:A13"/>
    <mergeCell ref="B5:B7"/>
    <mergeCell ref="B8:B10"/>
    <mergeCell ref="B11:B13"/>
    <mergeCell ref="A14:A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21.140625" style="1" customWidth="1"/>
    <col min="6" max="7" width="20.421875" style="1" customWidth="1"/>
    <col min="8" max="16384" width="9.140625" style="1" customWidth="1"/>
  </cols>
  <sheetData>
    <row r="1" spans="1:4" s="2" customFormat="1" ht="19.5" customHeight="1">
      <c r="A1" s="3" t="s">
        <v>367</v>
      </c>
      <c r="B1" s="4"/>
      <c r="C1" s="12"/>
      <c r="D1" s="12"/>
    </row>
    <row r="2" ht="6.75" customHeight="1" thickBot="1"/>
    <row r="3" spans="1:7" ht="26.25" thickBot="1">
      <c r="A3" s="161" t="s">
        <v>157</v>
      </c>
      <c r="B3" s="169" t="s">
        <v>156</v>
      </c>
      <c r="C3" s="160" t="s">
        <v>148</v>
      </c>
      <c r="D3" s="160" t="s">
        <v>149</v>
      </c>
      <c r="E3" s="169" t="s">
        <v>153</v>
      </c>
      <c r="F3" s="160" t="s">
        <v>154</v>
      </c>
      <c r="G3" s="160" t="s">
        <v>155</v>
      </c>
    </row>
    <row r="4" spans="1:7" ht="12.75">
      <c r="A4" s="165">
        <v>1993</v>
      </c>
      <c r="B4" s="200">
        <v>16368</v>
      </c>
      <c r="C4" s="200"/>
      <c r="D4" s="200"/>
      <c r="E4" s="200"/>
      <c r="F4" s="200"/>
      <c r="G4" s="200"/>
    </row>
    <row r="5" spans="1:7" ht="12.75">
      <c r="A5" s="158">
        <v>1994</v>
      </c>
      <c r="B5" s="184">
        <v>21049</v>
      </c>
      <c r="C5" s="184"/>
      <c r="D5" s="184"/>
      <c r="E5" s="184"/>
      <c r="F5" s="184"/>
      <c r="G5" s="184"/>
    </row>
    <row r="6" spans="1:7" ht="12.75">
      <c r="A6" s="158">
        <v>1995</v>
      </c>
      <c r="B6" s="184">
        <v>16182</v>
      </c>
      <c r="C6" s="184"/>
      <c r="D6" s="184"/>
      <c r="E6" s="184"/>
      <c r="F6" s="184"/>
      <c r="G6" s="184"/>
    </row>
    <row r="7" spans="1:7" ht="12.75">
      <c r="A7" s="158">
        <v>1996</v>
      </c>
      <c r="B7" s="184">
        <v>17515</v>
      </c>
      <c r="C7" s="184"/>
      <c r="D7" s="184"/>
      <c r="E7" s="184"/>
      <c r="F7" s="184"/>
      <c r="G7" s="184"/>
    </row>
    <row r="8" spans="1:7" ht="12.75">
      <c r="A8" s="158">
        <v>1997</v>
      </c>
      <c r="B8" s="184">
        <v>24380</v>
      </c>
      <c r="C8" s="184"/>
      <c r="D8" s="184"/>
      <c r="E8" s="184">
        <v>400000</v>
      </c>
      <c r="F8" s="184"/>
      <c r="G8" s="184">
        <v>184</v>
      </c>
    </row>
    <row r="9" spans="1:7" ht="12.75">
      <c r="A9" s="158">
        <v>1998</v>
      </c>
      <c r="B9" s="184">
        <v>28142</v>
      </c>
      <c r="C9" s="184"/>
      <c r="D9" s="184"/>
      <c r="E9" s="184">
        <v>400000</v>
      </c>
      <c r="F9" s="184"/>
      <c r="G9" s="184">
        <v>140</v>
      </c>
    </row>
    <row r="10" spans="1:7" ht="12.75">
      <c r="A10" s="158">
        <v>1999</v>
      </c>
      <c r="B10" s="184">
        <v>38193</v>
      </c>
      <c r="C10" s="184"/>
      <c r="D10" s="184"/>
      <c r="E10" s="184">
        <v>400000</v>
      </c>
      <c r="F10" s="184"/>
      <c r="G10" s="184">
        <v>150</v>
      </c>
    </row>
    <row r="11" spans="1:7" ht="12.75">
      <c r="A11" s="158">
        <v>2000</v>
      </c>
      <c r="B11" s="184">
        <v>67323</v>
      </c>
      <c r="C11" s="184"/>
      <c r="D11" s="184">
        <v>1035</v>
      </c>
      <c r="E11" s="184">
        <v>400000</v>
      </c>
      <c r="F11" s="184">
        <v>448000</v>
      </c>
      <c r="G11" s="184">
        <v>140</v>
      </c>
    </row>
    <row r="12" spans="1:7" ht="12.75">
      <c r="A12" s="158">
        <v>2001</v>
      </c>
      <c r="B12" s="184">
        <v>70417</v>
      </c>
      <c r="C12" s="184"/>
      <c r="D12" s="184">
        <v>1418</v>
      </c>
      <c r="E12" s="184">
        <v>400000</v>
      </c>
      <c r="F12" s="184">
        <v>448000</v>
      </c>
      <c r="G12" s="184">
        <v>140</v>
      </c>
    </row>
    <row r="13" spans="1:7" ht="12.75">
      <c r="A13" s="158">
        <v>2002</v>
      </c>
      <c r="B13" s="184">
        <v>66375</v>
      </c>
      <c r="C13" s="184">
        <v>154792</v>
      </c>
      <c r="D13" s="184">
        <v>1270</v>
      </c>
      <c r="E13" s="184">
        <v>375000</v>
      </c>
      <c r="F13" s="184">
        <v>375000</v>
      </c>
      <c r="G13" s="184">
        <v>130</v>
      </c>
    </row>
    <row r="14" spans="1:7" ht="12.75">
      <c r="A14" s="158">
        <v>2003</v>
      </c>
      <c r="B14" s="184">
        <v>53669</v>
      </c>
      <c r="C14" s="184">
        <v>161080</v>
      </c>
      <c r="D14" s="184">
        <v>1207</v>
      </c>
      <c r="E14" s="184">
        <v>375000</v>
      </c>
      <c r="F14" s="184">
        <v>250000</v>
      </c>
      <c r="G14" s="184">
        <v>150</v>
      </c>
    </row>
    <row r="15" spans="1:7" ht="12.75">
      <c r="A15" s="158">
        <v>2004</v>
      </c>
      <c r="B15" s="184">
        <v>60728</v>
      </c>
      <c r="C15" s="184">
        <v>190692</v>
      </c>
      <c r="D15" s="184">
        <v>1248</v>
      </c>
      <c r="E15" s="184">
        <v>375000</v>
      </c>
      <c r="F15" s="184">
        <v>250000</v>
      </c>
      <c r="G15" s="184">
        <v>150</v>
      </c>
    </row>
    <row r="16" spans="1:7" ht="12.75">
      <c r="A16" s="158">
        <v>2005</v>
      </c>
      <c r="B16" s="184">
        <v>72911</v>
      </c>
      <c r="C16" s="184">
        <v>158953</v>
      </c>
      <c r="D16" s="184">
        <v>1276</v>
      </c>
      <c r="E16" s="184">
        <v>375000</v>
      </c>
      <c r="F16" s="184">
        <v>225000</v>
      </c>
      <c r="G16" s="184">
        <v>150</v>
      </c>
    </row>
    <row r="17" spans="1:7" ht="12.75">
      <c r="A17" s="158">
        <v>2006</v>
      </c>
      <c r="B17" s="184">
        <v>65389</v>
      </c>
      <c r="C17" s="184">
        <v>185622</v>
      </c>
      <c r="D17" s="184">
        <v>1302</v>
      </c>
      <c r="E17" s="184">
        <v>375000</v>
      </c>
      <c r="F17" s="184">
        <v>225000</v>
      </c>
      <c r="G17" s="184">
        <v>150</v>
      </c>
    </row>
    <row r="18" spans="1:7" ht="12.75">
      <c r="A18" s="158">
        <v>2007</v>
      </c>
      <c r="B18" s="184">
        <v>8345</v>
      </c>
      <c r="C18" s="184">
        <v>162735</v>
      </c>
      <c r="D18" s="184">
        <v>1069</v>
      </c>
      <c r="E18" s="184">
        <v>375000</v>
      </c>
      <c r="F18" s="184">
        <v>507984</v>
      </c>
      <c r="G18" s="184">
        <v>200</v>
      </c>
    </row>
    <row r="19" spans="1:7" ht="12.75">
      <c r="A19" s="158">
        <v>2008</v>
      </c>
      <c r="B19" s="176" t="s">
        <v>150</v>
      </c>
      <c r="C19" s="176" t="s">
        <v>150</v>
      </c>
      <c r="D19" s="176" t="s">
        <v>150</v>
      </c>
      <c r="E19" s="176" t="s">
        <v>150</v>
      </c>
      <c r="F19" s="176" t="s">
        <v>150</v>
      </c>
      <c r="G19" s="184">
        <v>350</v>
      </c>
    </row>
    <row r="20" spans="1:7" ht="12.75">
      <c r="A20" s="158">
        <v>2009</v>
      </c>
      <c r="B20" s="184">
        <v>36688</v>
      </c>
      <c r="C20" s="184">
        <v>130595</v>
      </c>
      <c r="D20" s="184">
        <v>688</v>
      </c>
      <c r="E20" s="184">
        <v>475000</v>
      </c>
      <c r="F20" s="184">
        <v>268462</v>
      </c>
      <c r="G20" s="184">
        <v>200</v>
      </c>
    </row>
    <row r="21" spans="1:7" ht="12.75">
      <c r="A21" s="158">
        <v>2010</v>
      </c>
      <c r="B21" s="184">
        <v>10890</v>
      </c>
      <c r="C21" s="184">
        <v>150433</v>
      </c>
      <c r="D21" s="184">
        <v>898</v>
      </c>
      <c r="E21" s="184">
        <v>375000</v>
      </c>
      <c r="F21" s="184">
        <v>448500</v>
      </c>
      <c r="G21" s="176" t="s">
        <v>151</v>
      </c>
    </row>
    <row r="22" spans="1:7" ht="13.5" thickBot="1">
      <c r="A22" s="162">
        <v>2011</v>
      </c>
      <c r="B22" s="201">
        <v>18478</v>
      </c>
      <c r="C22" s="201">
        <v>139966</v>
      </c>
      <c r="D22" s="201">
        <v>940</v>
      </c>
      <c r="E22" s="201">
        <v>550000</v>
      </c>
      <c r="F22" s="177" t="s">
        <v>150</v>
      </c>
      <c r="G22" s="177" t="s">
        <v>152</v>
      </c>
    </row>
    <row r="23" spans="1:4" s="2" customFormat="1" ht="12.75" customHeight="1">
      <c r="A23" s="2" t="s">
        <v>99</v>
      </c>
      <c r="B23" s="4"/>
      <c r="C23" s="12"/>
      <c r="D23" s="12"/>
    </row>
    <row r="25" spans="1:4" s="2" customFormat="1" ht="19.5" customHeight="1">
      <c r="A25" s="3" t="s">
        <v>368</v>
      </c>
      <c r="B25" s="4"/>
      <c r="C25" s="12"/>
      <c r="D25" s="12"/>
    </row>
    <row r="26" ht="6.75" customHeight="1" thickBot="1"/>
    <row r="27" spans="1:4" ht="26.25" thickBot="1">
      <c r="A27" s="161" t="s">
        <v>157</v>
      </c>
      <c r="B27" s="169" t="s">
        <v>158</v>
      </c>
      <c r="C27" s="160" t="s">
        <v>159</v>
      </c>
      <c r="D27" s="169" t="s">
        <v>160</v>
      </c>
    </row>
    <row r="28" spans="1:4" ht="12.75">
      <c r="A28" s="165">
        <v>1993</v>
      </c>
      <c r="B28" s="174" t="s">
        <v>150</v>
      </c>
      <c r="C28" s="174" t="s">
        <v>150</v>
      </c>
      <c r="D28" s="174" t="s">
        <v>150</v>
      </c>
    </row>
    <row r="29" spans="1:4" ht="12.75">
      <c r="A29" s="158">
        <v>1994</v>
      </c>
      <c r="B29" s="176" t="s">
        <v>150</v>
      </c>
      <c r="C29" s="176" t="s">
        <v>150</v>
      </c>
      <c r="D29" s="176" t="s">
        <v>150</v>
      </c>
    </row>
    <row r="30" spans="1:4" ht="12.75">
      <c r="A30" s="158">
        <v>1995</v>
      </c>
      <c r="B30" s="176" t="s">
        <v>150</v>
      </c>
      <c r="C30" s="176" t="s">
        <v>150</v>
      </c>
      <c r="D30" s="176" t="s">
        <v>150</v>
      </c>
    </row>
    <row r="31" spans="1:4" ht="12.75">
      <c r="A31" s="158">
        <v>1996</v>
      </c>
      <c r="B31" s="184">
        <v>122141669000</v>
      </c>
      <c r="C31" s="184"/>
      <c r="D31" s="184"/>
    </row>
    <row r="32" spans="1:4" ht="12.75">
      <c r="A32" s="158">
        <v>1997</v>
      </c>
      <c r="B32" s="184">
        <v>82095162690</v>
      </c>
      <c r="C32" s="184"/>
      <c r="D32" s="184"/>
    </row>
    <row r="33" spans="1:4" ht="12.75">
      <c r="A33" s="158">
        <v>1998</v>
      </c>
      <c r="B33" s="184">
        <v>75264435575</v>
      </c>
      <c r="C33" s="184"/>
      <c r="D33" s="184"/>
    </row>
    <row r="34" spans="1:4" ht="12.75">
      <c r="A34" s="158">
        <v>1999</v>
      </c>
      <c r="B34" s="184">
        <v>60304179176</v>
      </c>
      <c r="C34" s="184"/>
      <c r="D34" s="184"/>
    </row>
    <row r="35" spans="1:4" ht="12.75">
      <c r="A35" s="158">
        <v>2000</v>
      </c>
      <c r="B35" s="184">
        <v>68512993177</v>
      </c>
      <c r="C35" s="184"/>
      <c r="D35" s="184"/>
    </row>
    <row r="36" spans="1:4" ht="12.75">
      <c r="A36" s="158">
        <v>2001</v>
      </c>
      <c r="B36" s="184">
        <v>60600764000</v>
      </c>
      <c r="C36" s="184"/>
      <c r="D36" s="184"/>
    </row>
    <row r="37" spans="1:4" ht="12.75">
      <c r="A37" s="158">
        <v>2002</v>
      </c>
      <c r="B37" s="184">
        <v>51224363872</v>
      </c>
      <c r="C37" s="184"/>
      <c r="D37" s="184"/>
    </row>
    <row r="38" spans="1:4" ht="12.75">
      <c r="A38" s="158">
        <v>2003</v>
      </c>
      <c r="B38" s="184">
        <v>65480824121</v>
      </c>
      <c r="C38" s="184"/>
      <c r="D38" s="184"/>
    </row>
    <row r="39" spans="1:4" ht="12.75">
      <c r="A39" s="158">
        <v>2004</v>
      </c>
      <c r="B39" s="184">
        <v>130040701597</v>
      </c>
      <c r="C39" s="184"/>
      <c r="D39" s="184"/>
    </row>
    <row r="40" spans="1:4" ht="12.75">
      <c r="A40" s="158">
        <v>2005</v>
      </c>
      <c r="B40" s="184">
        <v>95036333148</v>
      </c>
      <c r="C40" s="184"/>
      <c r="D40" s="184"/>
    </row>
    <row r="41" spans="1:4" ht="12.75">
      <c r="A41" s="158">
        <v>2006</v>
      </c>
      <c r="B41" s="184">
        <v>89457559260</v>
      </c>
      <c r="C41" s="184"/>
      <c r="D41" s="184"/>
    </row>
    <row r="42" spans="1:4" ht="12.75">
      <c r="A42" s="158">
        <v>2007</v>
      </c>
      <c r="B42" s="184">
        <v>170067669160</v>
      </c>
      <c r="C42" s="184"/>
      <c r="D42" s="184"/>
    </row>
    <row r="43" spans="1:4" ht="12.75">
      <c r="A43" s="158">
        <v>2008</v>
      </c>
      <c r="B43" s="176">
        <v>242093680562</v>
      </c>
      <c r="C43" s="176"/>
      <c r="D43" s="176"/>
    </row>
    <row r="44" spans="1:4" ht="12.75">
      <c r="A44" s="158">
        <v>2009</v>
      </c>
      <c r="B44" s="184">
        <v>164132802456</v>
      </c>
      <c r="C44" s="184"/>
      <c r="D44" s="184"/>
    </row>
    <row r="45" spans="1:4" ht="12.75">
      <c r="A45" s="158">
        <v>2010</v>
      </c>
      <c r="B45" s="184">
        <v>194823265959</v>
      </c>
      <c r="C45" s="184"/>
      <c r="D45" s="184"/>
    </row>
    <row r="46" spans="1:4" ht="13.5" thickBot="1">
      <c r="A46" s="162">
        <v>2011</v>
      </c>
      <c r="B46" s="201">
        <v>216947220501</v>
      </c>
      <c r="C46" s="201"/>
      <c r="D46" s="201"/>
    </row>
    <row r="47" spans="1:4" s="2" customFormat="1" ht="12.75" customHeight="1">
      <c r="A47" s="2" t="s">
        <v>99</v>
      </c>
      <c r="B47" s="4"/>
      <c r="C47" s="12"/>
      <c r="D47" s="1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00390625" style="1" customWidth="1"/>
    <col min="2" max="6" width="20.421875" style="1" customWidth="1"/>
    <col min="7" max="16384" width="9.140625" style="1" customWidth="1"/>
  </cols>
  <sheetData>
    <row r="1" spans="1:4" s="2" customFormat="1" ht="19.5" customHeight="1">
      <c r="A1" s="3" t="s">
        <v>369</v>
      </c>
      <c r="B1" s="4"/>
      <c r="C1" s="12"/>
      <c r="D1" s="12"/>
    </row>
    <row r="2" ht="6.75" customHeight="1" thickBot="1"/>
    <row r="3" spans="1:5" ht="13.5" thickBot="1">
      <c r="A3" s="161" t="s">
        <v>100</v>
      </c>
      <c r="B3" s="160" t="s">
        <v>101</v>
      </c>
      <c r="C3" s="160" t="s">
        <v>105</v>
      </c>
      <c r="D3" s="160" t="s">
        <v>102</v>
      </c>
      <c r="E3" s="160" t="s">
        <v>103</v>
      </c>
    </row>
    <row r="4" spans="1:5" ht="12.75">
      <c r="A4" s="159" t="s">
        <v>104</v>
      </c>
      <c r="B4" s="171">
        <v>0</v>
      </c>
      <c r="C4" s="171">
        <v>0</v>
      </c>
      <c r="D4" s="171">
        <v>0.2</v>
      </c>
      <c r="E4" s="171">
        <v>7.8</v>
      </c>
    </row>
    <row r="5" spans="1:5" ht="12.75">
      <c r="A5" s="158" t="s">
        <v>106</v>
      </c>
      <c r="B5" s="172">
        <v>0</v>
      </c>
      <c r="C5" s="172">
        <v>0</v>
      </c>
      <c r="D5" s="172">
        <v>0</v>
      </c>
      <c r="E5" s="172">
        <v>0.0001</v>
      </c>
    </row>
    <row r="6" spans="1:5" ht="13.5" thickBot="1">
      <c r="A6" s="162" t="s">
        <v>107</v>
      </c>
      <c r="B6" s="173">
        <v>0</v>
      </c>
      <c r="C6" s="173">
        <v>0</v>
      </c>
      <c r="D6" s="173">
        <v>0</v>
      </c>
      <c r="E6" s="173">
        <v>0.0007</v>
      </c>
    </row>
    <row r="7" spans="1:4" s="2" customFormat="1" ht="12.75" customHeight="1">
      <c r="A7" s="2" t="s">
        <v>99</v>
      </c>
      <c r="B7" s="4"/>
      <c r="C7" s="12"/>
      <c r="D7" s="12"/>
    </row>
    <row r="9" spans="1:4" s="2" customFormat="1" ht="19.5" customHeight="1">
      <c r="A9" s="3" t="s">
        <v>370</v>
      </c>
      <c r="B9" s="4"/>
      <c r="C9" s="12"/>
      <c r="D9" s="12"/>
    </row>
    <row r="10" ht="6.75" customHeight="1" thickBot="1"/>
    <row r="11" spans="1:4" ht="39" thickBot="1">
      <c r="A11" s="161" t="s">
        <v>108</v>
      </c>
      <c r="B11" s="169" t="s">
        <v>117</v>
      </c>
      <c r="C11" s="169" t="s">
        <v>118</v>
      </c>
      <c r="D11" s="169" t="s">
        <v>119</v>
      </c>
    </row>
    <row r="12" spans="1:4" ht="12.75">
      <c r="A12" s="164" t="s">
        <v>109</v>
      </c>
      <c r="B12" s="174">
        <v>5970</v>
      </c>
      <c r="C12" s="174">
        <v>2339287000</v>
      </c>
      <c r="D12" s="174">
        <v>391821</v>
      </c>
    </row>
    <row r="13" spans="1:4" ht="12.75">
      <c r="A13" s="166" t="s">
        <v>110</v>
      </c>
      <c r="B13" s="175">
        <v>11967</v>
      </c>
      <c r="C13" s="175">
        <v>4688521000</v>
      </c>
      <c r="D13" s="175">
        <v>391801</v>
      </c>
    </row>
    <row r="14" spans="1:4" ht="12.75">
      <c r="A14" s="166" t="s">
        <v>111</v>
      </c>
      <c r="B14" s="175">
        <v>1931</v>
      </c>
      <c r="C14" s="175">
        <v>756606000</v>
      </c>
      <c r="D14" s="176">
        <v>391821</v>
      </c>
    </row>
    <row r="15" spans="1:4" ht="12.75">
      <c r="A15" s="166" t="s">
        <v>111</v>
      </c>
      <c r="B15" s="176">
        <v>1000</v>
      </c>
      <c r="C15" s="176">
        <v>588000000</v>
      </c>
      <c r="D15" s="176">
        <v>588000</v>
      </c>
    </row>
    <row r="16" spans="1:4" ht="12.75">
      <c r="A16" s="166" t="s">
        <v>112</v>
      </c>
      <c r="B16" s="176">
        <v>13736</v>
      </c>
      <c r="C16" s="176">
        <v>6252412000</v>
      </c>
      <c r="D16" s="176">
        <v>455194</v>
      </c>
    </row>
    <row r="17" spans="1:4" ht="12.75">
      <c r="A17" s="166" t="s">
        <v>113</v>
      </c>
      <c r="B17" s="176">
        <v>19060</v>
      </c>
      <c r="C17" s="176">
        <v>8538880000</v>
      </c>
      <c r="D17" s="176">
        <v>448000</v>
      </c>
    </row>
    <row r="18" spans="1:4" ht="12.75">
      <c r="A18" s="166" t="s">
        <v>114</v>
      </c>
      <c r="B18" s="176">
        <v>8669</v>
      </c>
      <c r="C18" s="176">
        <v>3883712000</v>
      </c>
      <c r="D18" s="176">
        <v>448000</v>
      </c>
    </row>
    <row r="19" spans="1:4" ht="12.75">
      <c r="A19" s="166" t="s">
        <v>114</v>
      </c>
      <c r="B19" s="176">
        <v>1656</v>
      </c>
      <c r="C19" s="176">
        <v>712069000</v>
      </c>
      <c r="D19" s="176">
        <v>429993</v>
      </c>
    </row>
    <row r="20" spans="1:4" ht="12.75">
      <c r="A20" s="166" t="s">
        <v>115</v>
      </c>
      <c r="B20" s="176">
        <v>25545</v>
      </c>
      <c r="C20" s="176">
        <v>10586410000</v>
      </c>
      <c r="D20" s="176">
        <v>414422</v>
      </c>
    </row>
    <row r="21" spans="1:4" ht="13.5" thickBot="1">
      <c r="A21" s="167" t="s">
        <v>116</v>
      </c>
      <c r="B21" s="177">
        <v>9915</v>
      </c>
      <c r="C21" s="177">
        <v>4141120000</v>
      </c>
      <c r="D21" s="177">
        <v>417662</v>
      </c>
    </row>
    <row r="22" spans="1:4" s="157" customFormat="1" ht="13.5" thickBot="1">
      <c r="A22" s="168" t="s">
        <v>0</v>
      </c>
      <c r="B22" s="178">
        <f>SUM(B12:B21)</f>
        <v>99449</v>
      </c>
      <c r="C22" s="178">
        <f>SUM(C12:C21)</f>
        <v>42487017000</v>
      </c>
      <c r="D22" s="178">
        <v>427226</v>
      </c>
    </row>
    <row r="23" spans="1:4" s="2" customFormat="1" ht="12.75" customHeight="1">
      <c r="A23" s="2" t="s">
        <v>99</v>
      </c>
      <c r="B23" s="4"/>
      <c r="C23" s="12"/>
      <c r="D23" s="12"/>
    </row>
    <row r="24" ht="12.75">
      <c r="A24" s="163"/>
    </row>
    <row r="25" spans="1:4" ht="18.75">
      <c r="A25" s="3" t="s">
        <v>371</v>
      </c>
      <c r="B25" s="4"/>
      <c r="C25" s="12"/>
      <c r="D25" s="12"/>
    </row>
    <row r="26" ht="6.75" customHeight="1" thickBot="1"/>
    <row r="27" spans="1:4" ht="26.25" thickBot="1">
      <c r="A27" s="161" t="s">
        <v>108</v>
      </c>
      <c r="B27" s="169" t="s">
        <v>117</v>
      </c>
      <c r="C27" s="169" t="s">
        <v>120</v>
      </c>
      <c r="D27" s="169" t="s">
        <v>121</v>
      </c>
    </row>
    <row r="28" spans="1:4" ht="12.75">
      <c r="A28" s="164" t="s">
        <v>116</v>
      </c>
      <c r="B28" s="174">
        <v>8620</v>
      </c>
      <c r="C28" s="174">
        <v>3486752000</v>
      </c>
      <c r="D28" s="174">
        <v>404500</v>
      </c>
    </row>
    <row r="29" spans="1:4" ht="12.75">
      <c r="A29" s="166" t="s">
        <v>122</v>
      </c>
      <c r="B29" s="175">
        <v>22969</v>
      </c>
      <c r="C29" s="175">
        <v>9296765000</v>
      </c>
      <c r="D29" s="175">
        <v>404760</v>
      </c>
    </row>
    <row r="30" spans="1:4" ht="12.75">
      <c r="A30" s="166" t="s">
        <v>123</v>
      </c>
      <c r="B30" s="175">
        <v>6081</v>
      </c>
      <c r="C30" s="175">
        <v>2459765000</v>
      </c>
      <c r="D30" s="176">
        <v>404500</v>
      </c>
    </row>
    <row r="31" spans="1:4" ht="12.75">
      <c r="A31" s="166" t="s">
        <v>124</v>
      </c>
      <c r="B31" s="176">
        <v>3425</v>
      </c>
      <c r="C31" s="176">
        <v>1428914000</v>
      </c>
      <c r="D31" s="176">
        <v>417201</v>
      </c>
    </row>
    <row r="32" spans="1:4" ht="12.75">
      <c r="A32" s="166" t="s">
        <v>125</v>
      </c>
      <c r="B32" s="176">
        <v>3714</v>
      </c>
      <c r="C32" s="176">
        <v>1488750000</v>
      </c>
      <c r="D32" s="176">
        <v>400848</v>
      </c>
    </row>
    <row r="33" spans="1:4" ht="12.75">
      <c r="A33" s="166" t="s">
        <v>126</v>
      </c>
      <c r="B33" s="176">
        <v>7038</v>
      </c>
      <c r="C33" s="176">
        <v>2784080000</v>
      </c>
      <c r="D33" s="176">
        <v>395584</v>
      </c>
    </row>
    <row r="34" spans="1:4" ht="13.5" thickBot="1">
      <c r="A34" s="166" t="s">
        <v>127</v>
      </c>
      <c r="B34" s="176">
        <v>850</v>
      </c>
      <c r="C34" s="176">
        <v>333121000</v>
      </c>
      <c r="D34" s="176">
        <v>392001</v>
      </c>
    </row>
    <row r="35" spans="1:4" ht="13.5" thickBot="1">
      <c r="A35" s="168" t="s">
        <v>0</v>
      </c>
      <c r="B35" s="178">
        <f>SUM(B28:B34)</f>
        <v>52697</v>
      </c>
      <c r="C35" s="178">
        <f>SUM(C28:C34)</f>
        <v>21278147000</v>
      </c>
      <c r="D35" s="178">
        <v>403789</v>
      </c>
    </row>
    <row r="36" spans="1:4" ht="12.75">
      <c r="A36" s="2" t="s">
        <v>99</v>
      </c>
      <c r="B36" s="4"/>
      <c r="C36" s="12"/>
      <c r="D36" s="12"/>
    </row>
    <row r="37" ht="12.75">
      <c r="A37" s="163"/>
    </row>
    <row r="38" spans="1:4" s="2" customFormat="1" ht="19.5" customHeight="1">
      <c r="A38" s="3" t="s">
        <v>372</v>
      </c>
      <c r="B38" s="4"/>
      <c r="C38" s="12"/>
      <c r="D38" s="12"/>
    </row>
    <row r="39" ht="6.75" customHeight="1" thickBot="1"/>
    <row r="40" spans="1:3" ht="13.5" thickBot="1">
      <c r="A40" s="161" t="s">
        <v>100</v>
      </c>
      <c r="B40" s="160" t="s">
        <v>128</v>
      </c>
      <c r="C40" s="160" t="s">
        <v>129</v>
      </c>
    </row>
    <row r="41" spans="1:3" ht="12.75">
      <c r="A41" s="159" t="s">
        <v>104</v>
      </c>
      <c r="B41" s="171">
        <v>93</v>
      </c>
      <c r="C41" s="171">
        <v>0</v>
      </c>
    </row>
    <row r="42" spans="1:3" ht="12.75">
      <c r="A42" s="158" t="s">
        <v>106</v>
      </c>
      <c r="B42" s="172">
        <v>0.0021</v>
      </c>
      <c r="C42" s="172">
        <v>0.0004</v>
      </c>
    </row>
    <row r="43" spans="1:3" ht="13.5" thickBot="1">
      <c r="A43" s="162" t="s">
        <v>107</v>
      </c>
      <c r="B43" s="173">
        <v>0.0091</v>
      </c>
      <c r="C43" s="173">
        <v>0.0019</v>
      </c>
    </row>
    <row r="44" spans="1:4" s="2" customFormat="1" ht="12.75" customHeight="1">
      <c r="A44" s="2" t="s">
        <v>99</v>
      </c>
      <c r="B44" s="4"/>
      <c r="C44" s="12"/>
      <c r="D44" s="12"/>
    </row>
    <row r="46" spans="1:4" s="2" customFormat="1" ht="19.5" customHeight="1">
      <c r="A46" s="3" t="s">
        <v>373</v>
      </c>
      <c r="B46" s="4"/>
      <c r="C46" s="12"/>
      <c r="D46" s="12"/>
    </row>
    <row r="47" ht="6.75" customHeight="1" thickBot="1"/>
    <row r="48" spans="1:6" ht="13.5" thickBot="1">
      <c r="A48" s="185" t="s">
        <v>100</v>
      </c>
      <c r="B48" s="186">
        <v>2007</v>
      </c>
      <c r="C48" s="186">
        <v>2008</v>
      </c>
      <c r="D48" s="186">
        <v>2009</v>
      </c>
      <c r="E48" s="186">
        <v>2010</v>
      </c>
      <c r="F48" s="186">
        <v>2011</v>
      </c>
    </row>
    <row r="49" spans="1:6" s="157" customFormat="1" ht="26.25" thickBot="1">
      <c r="A49" s="188" t="s">
        <v>130</v>
      </c>
      <c r="B49" s="189">
        <f>SUM(B50:B52)</f>
        <v>32</v>
      </c>
      <c r="C49" s="189">
        <f>SUM(C50:C52)</f>
        <v>142</v>
      </c>
      <c r="D49" s="189">
        <f>SUM(D50:D52)</f>
        <v>10</v>
      </c>
      <c r="E49" s="189">
        <f>SUM(E50:E52)</f>
        <v>50</v>
      </c>
      <c r="F49" s="189">
        <f>SUM(F50:F52)</f>
        <v>58</v>
      </c>
    </row>
    <row r="50" spans="1:6" ht="25.5">
      <c r="A50" s="170" t="s">
        <v>137</v>
      </c>
      <c r="B50" s="179">
        <v>0</v>
      </c>
      <c r="C50" s="179">
        <v>0</v>
      </c>
      <c r="D50" s="179">
        <v>10</v>
      </c>
      <c r="E50" s="179">
        <v>15</v>
      </c>
      <c r="F50" s="179">
        <v>0</v>
      </c>
    </row>
    <row r="51" spans="1:6" ht="25.5">
      <c r="A51" s="170" t="s">
        <v>131</v>
      </c>
      <c r="B51" s="179">
        <v>32</v>
      </c>
      <c r="C51" s="179">
        <v>142</v>
      </c>
      <c r="D51" s="179">
        <v>0</v>
      </c>
      <c r="E51" s="179">
        <v>27</v>
      </c>
      <c r="F51" s="179">
        <v>58</v>
      </c>
    </row>
    <row r="52" spans="1:6" ht="26.25" thickBot="1">
      <c r="A52" s="183" t="s">
        <v>132</v>
      </c>
      <c r="B52" s="180">
        <v>0</v>
      </c>
      <c r="C52" s="180">
        <v>0</v>
      </c>
      <c r="D52" s="180">
        <v>0</v>
      </c>
      <c r="E52" s="180">
        <v>8</v>
      </c>
      <c r="F52" s="180">
        <v>0</v>
      </c>
    </row>
    <row r="53" spans="1:6" s="157" customFormat="1" ht="26.25" thickBot="1">
      <c r="A53" s="188" t="s">
        <v>133</v>
      </c>
      <c r="B53" s="189">
        <f>SUM(B54:B55)</f>
        <v>0</v>
      </c>
      <c r="C53" s="189">
        <f>SUM(C54:C55)</f>
        <v>73</v>
      </c>
      <c r="D53" s="189">
        <f>SUM(D54:D55)</f>
        <v>9</v>
      </c>
      <c r="E53" s="189">
        <f>SUM(E54:E55)</f>
        <v>10</v>
      </c>
      <c r="F53" s="189">
        <f>SUM(F54:F55)</f>
        <v>71.5</v>
      </c>
    </row>
    <row r="54" spans="1:6" ht="12.75">
      <c r="A54" s="159" t="s">
        <v>134</v>
      </c>
      <c r="B54" s="179">
        <v>0</v>
      </c>
      <c r="C54" s="179">
        <v>0</v>
      </c>
      <c r="D54" s="179">
        <v>0</v>
      </c>
      <c r="E54" s="179">
        <v>10</v>
      </c>
      <c r="F54" s="179">
        <v>7.2</v>
      </c>
    </row>
    <row r="55" spans="1:6" ht="13.5" thickBot="1">
      <c r="A55" s="183" t="s">
        <v>135</v>
      </c>
      <c r="B55" s="180">
        <v>0</v>
      </c>
      <c r="C55" s="180">
        <v>73</v>
      </c>
      <c r="D55" s="180">
        <v>9</v>
      </c>
      <c r="E55" s="180">
        <v>0</v>
      </c>
      <c r="F55" s="180">
        <v>64.3</v>
      </c>
    </row>
    <row r="56" spans="1:6" s="157" customFormat="1" ht="13.5" thickBot="1">
      <c r="A56" s="181" t="s">
        <v>136</v>
      </c>
      <c r="B56" s="182">
        <f>B53-B49</f>
        <v>-32</v>
      </c>
      <c r="C56" s="182">
        <f>C53-C49</f>
        <v>-69</v>
      </c>
      <c r="D56" s="182">
        <f>D53-D49</f>
        <v>-1</v>
      </c>
      <c r="E56" s="182">
        <f>E53-E49</f>
        <v>-40</v>
      </c>
      <c r="F56" s="182">
        <f>F53-F49</f>
        <v>13.5</v>
      </c>
    </row>
    <row r="57" spans="1:4" s="2" customFormat="1" ht="12.75" customHeight="1">
      <c r="A57" s="2" t="s">
        <v>99</v>
      </c>
      <c r="B57" s="4"/>
      <c r="C57" s="12"/>
      <c r="D57" s="12"/>
    </row>
    <row r="59" spans="1:4" s="2" customFormat="1" ht="19.5" customHeight="1">
      <c r="A59" s="3" t="s">
        <v>374</v>
      </c>
      <c r="B59" s="4"/>
      <c r="C59" s="12"/>
      <c r="D59" s="12"/>
    </row>
    <row r="60" ht="6.75" customHeight="1" thickBot="1"/>
    <row r="61" spans="1:4" ht="13.5" thickBot="1">
      <c r="A61" s="185" t="s">
        <v>100</v>
      </c>
      <c r="B61" s="186" t="s">
        <v>138</v>
      </c>
      <c r="C61" s="186" t="s">
        <v>139</v>
      </c>
      <c r="D61" s="186" t="s">
        <v>140</v>
      </c>
    </row>
    <row r="62" spans="1:4" ht="13.5" thickBot="1">
      <c r="A62" s="161" t="s">
        <v>141</v>
      </c>
      <c r="B62" s="194">
        <f>B63-B64</f>
        <v>93</v>
      </c>
      <c r="C62" s="194">
        <f>C63-C64</f>
        <v>0</v>
      </c>
      <c r="D62" s="194">
        <f>D63-D64</f>
        <v>21</v>
      </c>
    </row>
    <row r="63" spans="1:4" ht="12.75">
      <c r="A63" s="190" t="s">
        <v>142</v>
      </c>
      <c r="B63" s="195">
        <v>175</v>
      </c>
      <c r="C63" s="195">
        <v>0</v>
      </c>
      <c r="D63" s="195">
        <v>85</v>
      </c>
    </row>
    <row r="64" spans="1:4" ht="13.5" thickBot="1">
      <c r="A64" s="193" t="s">
        <v>143</v>
      </c>
      <c r="B64" s="196">
        <v>82</v>
      </c>
      <c r="C64" s="196">
        <v>0</v>
      </c>
      <c r="D64" s="196">
        <v>64</v>
      </c>
    </row>
    <row r="65" spans="1:4" ht="26.25" thickBot="1">
      <c r="A65" s="187" t="s">
        <v>144</v>
      </c>
      <c r="B65" s="199">
        <f>B66+B67-B68</f>
        <v>0</v>
      </c>
      <c r="C65" s="199">
        <f>C66+C67-C68</f>
        <v>7.5</v>
      </c>
      <c r="D65" s="199">
        <f>D66+D67-D68</f>
        <v>7.8</v>
      </c>
    </row>
    <row r="66" spans="1:4" ht="12.75">
      <c r="A66" s="190" t="s">
        <v>145</v>
      </c>
      <c r="B66" s="197">
        <v>0</v>
      </c>
      <c r="C66" s="197">
        <v>10</v>
      </c>
      <c r="D66" s="197">
        <v>15</v>
      </c>
    </row>
    <row r="67" spans="1:4" ht="12.75">
      <c r="A67" s="191" t="s">
        <v>146</v>
      </c>
      <c r="B67" s="184">
        <v>0</v>
      </c>
      <c r="C67" s="184">
        <v>7.5</v>
      </c>
      <c r="D67" s="184">
        <v>0</v>
      </c>
    </row>
    <row r="68" spans="1:4" ht="13.5" thickBot="1">
      <c r="A68" s="192" t="s">
        <v>147</v>
      </c>
      <c r="B68" s="198">
        <v>0</v>
      </c>
      <c r="C68" s="198">
        <v>10</v>
      </c>
      <c r="D68" s="198">
        <v>7.2</v>
      </c>
    </row>
    <row r="69" spans="1:4" s="2" customFormat="1" ht="12.75" customHeight="1">
      <c r="A69" s="2" t="s">
        <v>99</v>
      </c>
      <c r="B69" s="4"/>
      <c r="C69" s="12"/>
      <c r="D69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27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3.421875" style="2" customWidth="1"/>
    <col min="2" max="2" width="29.00390625" style="145" customWidth="1"/>
    <col min="3" max="5" width="6.28125" style="36" bestFit="1" customWidth="1"/>
    <col min="6" max="12" width="7.7109375" style="36" customWidth="1"/>
    <col min="13" max="14" width="7.7109375" style="2" customWidth="1"/>
    <col min="15" max="15" width="9.421875" style="2" customWidth="1"/>
    <col min="16" max="16" width="9.7109375" style="9" customWidth="1"/>
    <col min="17" max="16384" width="9.140625" style="2" customWidth="1"/>
  </cols>
  <sheetData>
    <row r="1" spans="1:16" ht="19.5" customHeight="1">
      <c r="A1" s="320" t="s">
        <v>375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</row>
    <row r="2" spans="3:16" ht="6.75" customHeight="1" thickBot="1">
      <c r="C2" s="222"/>
      <c r="D2" s="222"/>
      <c r="E2" s="222"/>
      <c r="F2" s="222"/>
      <c r="G2" s="222"/>
      <c r="H2" s="222"/>
      <c r="I2" s="222"/>
      <c r="J2" s="222"/>
      <c r="K2" s="222"/>
      <c r="L2" s="222"/>
      <c r="P2" s="2"/>
    </row>
    <row r="3" spans="3:16" ht="13.5" customHeight="1" thickBot="1">
      <c r="C3" s="305">
        <v>2011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</row>
    <row r="4" spans="1:16" ht="13.5" thickBot="1">
      <c r="A4" s="317" t="s">
        <v>205</v>
      </c>
      <c r="B4" s="315" t="s">
        <v>206</v>
      </c>
      <c r="C4" s="205" t="s">
        <v>161</v>
      </c>
      <c r="D4" s="205" t="s">
        <v>162</v>
      </c>
      <c r="E4" s="205" t="s">
        <v>7</v>
      </c>
      <c r="F4" s="205" t="s">
        <v>8</v>
      </c>
      <c r="G4" s="205" t="s">
        <v>9</v>
      </c>
      <c r="H4" s="205" t="s">
        <v>10</v>
      </c>
      <c r="I4" s="205" t="s">
        <v>11</v>
      </c>
      <c r="J4" s="205" t="s">
        <v>163</v>
      </c>
      <c r="K4" s="205" t="s">
        <v>164</v>
      </c>
      <c r="L4" s="205" t="s">
        <v>165</v>
      </c>
      <c r="M4" s="205" t="s">
        <v>166</v>
      </c>
      <c r="N4" s="205" t="s">
        <v>167</v>
      </c>
      <c r="O4" s="86" t="s">
        <v>3</v>
      </c>
      <c r="P4" s="37" t="s">
        <v>204</v>
      </c>
    </row>
    <row r="5" spans="1:16" s="9" customFormat="1" ht="13.5" customHeight="1" thickBot="1">
      <c r="A5" s="318"/>
      <c r="B5" s="316"/>
      <c r="C5" s="224">
        <f aca="true" t="shared" si="0" ref="C5:N5">SUM(C6:C23)</f>
        <v>238.03199999999998</v>
      </c>
      <c r="D5" s="224">
        <f t="shared" si="0"/>
        <v>263.3</v>
      </c>
      <c r="E5" s="224">
        <f t="shared" si="0"/>
        <v>288.7389999999999</v>
      </c>
      <c r="F5" s="224">
        <f t="shared" si="0"/>
        <v>302.4</v>
      </c>
      <c r="G5" s="224">
        <f t="shared" si="0"/>
        <v>302.40000000000003</v>
      </c>
      <c r="H5" s="224">
        <f t="shared" si="0"/>
        <v>314.1</v>
      </c>
      <c r="I5" s="224">
        <f t="shared" si="0"/>
        <v>332.69999999999993</v>
      </c>
      <c r="J5" s="224">
        <f t="shared" si="0"/>
        <v>311.2999999999999</v>
      </c>
      <c r="K5" s="224">
        <f t="shared" si="0"/>
        <v>269.80000000000007</v>
      </c>
      <c r="L5" s="224">
        <f t="shared" si="0"/>
        <v>305.79999999999995</v>
      </c>
      <c r="M5" s="224">
        <f t="shared" si="0"/>
        <v>295.29999999999995</v>
      </c>
      <c r="N5" s="224">
        <f t="shared" si="0"/>
        <v>295.99999999999994</v>
      </c>
      <c r="O5" s="39">
        <f aca="true" t="shared" si="1" ref="O5:O23">SUM(C5:N5)</f>
        <v>3519.871</v>
      </c>
      <c r="P5" s="39">
        <f>SUM(P6:P23)</f>
        <v>100</v>
      </c>
    </row>
    <row r="6" spans="1:16" ht="22.5">
      <c r="A6" s="318"/>
      <c r="B6" s="256" t="s">
        <v>207</v>
      </c>
      <c r="C6" s="153">
        <v>39.22</v>
      </c>
      <c r="D6" s="153">
        <v>54.078</v>
      </c>
      <c r="E6" s="153">
        <v>72.531</v>
      </c>
      <c r="F6" s="153">
        <v>81.3</v>
      </c>
      <c r="G6" s="153">
        <v>63.8</v>
      </c>
      <c r="H6" s="153">
        <v>66.7</v>
      </c>
      <c r="I6" s="153">
        <v>98.9</v>
      </c>
      <c r="J6" s="153">
        <v>99.3</v>
      </c>
      <c r="K6" s="153">
        <v>85.7</v>
      </c>
      <c r="L6" s="153">
        <v>89.9</v>
      </c>
      <c r="M6" s="153">
        <v>102.8</v>
      </c>
      <c r="N6" s="153">
        <v>76.5</v>
      </c>
      <c r="O6" s="45">
        <f t="shared" si="1"/>
        <v>930.7289999999999</v>
      </c>
      <c r="P6" s="154">
        <f aca="true" t="shared" si="2" ref="P6:P23">O6*100/O$5</f>
        <v>26.4421338168359</v>
      </c>
    </row>
    <row r="7" spans="1:16" s="6" customFormat="1" ht="12">
      <c r="A7" s="318"/>
      <c r="B7" s="253" t="s">
        <v>208</v>
      </c>
      <c r="C7" s="108">
        <v>50.815</v>
      </c>
      <c r="D7" s="108">
        <v>49.394</v>
      </c>
      <c r="E7" s="108">
        <v>46.659</v>
      </c>
      <c r="F7" s="108">
        <v>45.3</v>
      </c>
      <c r="G7" s="108">
        <v>58.2</v>
      </c>
      <c r="H7" s="108">
        <v>58.3</v>
      </c>
      <c r="I7" s="108">
        <v>57.4</v>
      </c>
      <c r="J7" s="108">
        <v>32.9</v>
      </c>
      <c r="K7" s="108">
        <v>39.1</v>
      </c>
      <c r="L7" s="108">
        <v>32.9</v>
      </c>
      <c r="M7" s="108">
        <v>21.6</v>
      </c>
      <c r="N7" s="108">
        <v>32.8</v>
      </c>
      <c r="O7" s="34">
        <f t="shared" si="1"/>
        <v>525.3679999999999</v>
      </c>
      <c r="P7" s="155">
        <f t="shared" si="2"/>
        <v>14.925774268431995</v>
      </c>
    </row>
    <row r="8" spans="1:16" s="7" customFormat="1" ht="22.5">
      <c r="A8" s="318"/>
      <c r="B8" s="253" t="s">
        <v>209</v>
      </c>
      <c r="C8" s="108">
        <v>46.203</v>
      </c>
      <c r="D8" s="108">
        <v>40.382</v>
      </c>
      <c r="E8" s="108">
        <v>41.297</v>
      </c>
      <c r="F8" s="108">
        <v>41.6</v>
      </c>
      <c r="G8" s="108">
        <v>50.1</v>
      </c>
      <c r="H8" s="108">
        <v>53.8</v>
      </c>
      <c r="I8" s="108">
        <v>47.3</v>
      </c>
      <c r="J8" s="108">
        <v>39.1</v>
      </c>
      <c r="K8" s="108">
        <v>40.4</v>
      </c>
      <c r="L8" s="108">
        <v>44</v>
      </c>
      <c r="M8" s="108">
        <v>34.1</v>
      </c>
      <c r="N8" s="108">
        <v>40.9</v>
      </c>
      <c r="O8" s="34">
        <f t="shared" si="1"/>
        <v>519.182</v>
      </c>
      <c r="P8" s="155">
        <f t="shared" si="2"/>
        <v>14.75002919141071</v>
      </c>
    </row>
    <row r="9" spans="1:16" s="7" customFormat="1" ht="12.75" customHeight="1">
      <c r="A9" s="318"/>
      <c r="B9" s="253" t="s">
        <v>210</v>
      </c>
      <c r="C9" s="108">
        <v>10.65</v>
      </c>
      <c r="D9" s="108">
        <v>35.803</v>
      </c>
      <c r="E9" s="108">
        <v>22.441</v>
      </c>
      <c r="F9" s="108">
        <v>40.6</v>
      </c>
      <c r="G9" s="108">
        <v>24.2</v>
      </c>
      <c r="H9" s="108">
        <v>40.2</v>
      </c>
      <c r="I9" s="108">
        <v>29.3</v>
      </c>
      <c r="J9" s="108">
        <v>45.6</v>
      </c>
      <c r="K9" s="108">
        <v>20.2</v>
      </c>
      <c r="L9" s="108">
        <v>37.4</v>
      </c>
      <c r="M9" s="108">
        <v>44.9</v>
      </c>
      <c r="N9" s="108">
        <v>32.5</v>
      </c>
      <c r="O9" s="34">
        <f t="shared" si="1"/>
        <v>383.794</v>
      </c>
      <c r="P9" s="155">
        <f t="shared" si="2"/>
        <v>10.903638229923768</v>
      </c>
    </row>
    <row r="10" spans="1:16" s="7" customFormat="1" ht="12.75" customHeight="1">
      <c r="A10" s="318"/>
      <c r="B10" s="253" t="s">
        <v>211</v>
      </c>
      <c r="C10" s="108">
        <v>25.25</v>
      </c>
      <c r="D10" s="108">
        <v>27.123</v>
      </c>
      <c r="E10" s="108">
        <v>35.666</v>
      </c>
      <c r="F10" s="108">
        <v>29.6</v>
      </c>
      <c r="G10" s="108">
        <v>32.1</v>
      </c>
      <c r="H10" s="108">
        <v>31.7</v>
      </c>
      <c r="I10" s="108">
        <v>34.3</v>
      </c>
      <c r="J10" s="108">
        <v>30.9</v>
      </c>
      <c r="K10" s="108">
        <v>26.1</v>
      </c>
      <c r="L10" s="108">
        <v>33.9</v>
      </c>
      <c r="M10" s="108">
        <v>31.4</v>
      </c>
      <c r="N10" s="108">
        <v>41.7</v>
      </c>
      <c r="O10" s="34">
        <f t="shared" si="1"/>
        <v>379.7389999999999</v>
      </c>
      <c r="P10" s="155">
        <f t="shared" si="2"/>
        <v>10.788435144356141</v>
      </c>
    </row>
    <row r="11" spans="1:16" s="7" customFormat="1" ht="11.25">
      <c r="A11" s="318"/>
      <c r="B11" s="253" t="s">
        <v>212</v>
      </c>
      <c r="C11" s="108">
        <v>16.17</v>
      </c>
      <c r="D11" s="108">
        <v>14.079</v>
      </c>
      <c r="E11" s="108">
        <v>19.355</v>
      </c>
      <c r="F11" s="108">
        <v>14.8</v>
      </c>
      <c r="G11" s="108">
        <v>22.5</v>
      </c>
      <c r="H11" s="108">
        <v>16.7</v>
      </c>
      <c r="I11" s="108">
        <v>20.6</v>
      </c>
      <c r="J11" s="108">
        <v>19.8</v>
      </c>
      <c r="K11" s="108">
        <v>16.1</v>
      </c>
      <c r="L11" s="108">
        <v>17.4</v>
      </c>
      <c r="M11" s="108">
        <v>17</v>
      </c>
      <c r="N11" s="108">
        <v>21.9</v>
      </c>
      <c r="O11" s="34">
        <f t="shared" si="1"/>
        <v>216.40400000000002</v>
      </c>
      <c r="P11" s="155">
        <f t="shared" si="2"/>
        <v>6.148066221745059</v>
      </c>
    </row>
    <row r="12" spans="1:16" s="7" customFormat="1" ht="12.75" customHeight="1">
      <c r="A12" s="318"/>
      <c r="B12" s="253" t="s">
        <v>213</v>
      </c>
      <c r="C12" s="108">
        <v>9.03</v>
      </c>
      <c r="D12" s="108">
        <v>10.309</v>
      </c>
      <c r="E12" s="108">
        <v>10.544</v>
      </c>
      <c r="F12" s="108">
        <v>10.8</v>
      </c>
      <c r="G12" s="108">
        <v>12.6</v>
      </c>
      <c r="H12" s="108">
        <v>12.4</v>
      </c>
      <c r="I12" s="108">
        <v>11.5</v>
      </c>
      <c r="J12" s="108">
        <v>9.8</v>
      </c>
      <c r="K12" s="108">
        <v>10.9</v>
      </c>
      <c r="L12" s="108">
        <v>12.3</v>
      </c>
      <c r="M12" s="108">
        <v>12</v>
      </c>
      <c r="N12" s="108">
        <v>12.2</v>
      </c>
      <c r="O12" s="34">
        <f t="shared" si="1"/>
        <v>134.383</v>
      </c>
      <c r="P12" s="155">
        <f t="shared" si="2"/>
        <v>3.8178387787506987</v>
      </c>
    </row>
    <row r="13" spans="1:16" s="7" customFormat="1" ht="12.75" customHeight="1">
      <c r="A13" s="318"/>
      <c r="B13" s="253" t="s">
        <v>221</v>
      </c>
      <c r="C13" s="108">
        <v>9.49</v>
      </c>
      <c r="D13" s="108">
        <v>8.479</v>
      </c>
      <c r="E13" s="108">
        <v>11.096</v>
      </c>
      <c r="F13" s="108">
        <v>13.7</v>
      </c>
      <c r="G13" s="108">
        <v>13.8</v>
      </c>
      <c r="H13" s="108">
        <v>12.2</v>
      </c>
      <c r="I13" s="108">
        <v>9.7</v>
      </c>
      <c r="J13" s="108">
        <v>9.9</v>
      </c>
      <c r="K13" s="108">
        <v>10.1</v>
      </c>
      <c r="L13" s="108">
        <v>10.7</v>
      </c>
      <c r="M13" s="108">
        <v>9.1</v>
      </c>
      <c r="N13" s="108">
        <v>11</v>
      </c>
      <c r="O13" s="34">
        <f t="shared" si="1"/>
        <v>129.265</v>
      </c>
      <c r="P13" s="155">
        <f t="shared" si="2"/>
        <v>3.6724357227864313</v>
      </c>
    </row>
    <row r="14" spans="1:16" s="7" customFormat="1" ht="11.25">
      <c r="A14" s="318"/>
      <c r="B14" s="253" t="s">
        <v>222</v>
      </c>
      <c r="C14" s="108">
        <v>9.823</v>
      </c>
      <c r="D14" s="108">
        <v>7.844</v>
      </c>
      <c r="E14" s="108">
        <v>9.907</v>
      </c>
      <c r="F14" s="108">
        <v>6.3</v>
      </c>
      <c r="G14" s="108">
        <v>7.9</v>
      </c>
      <c r="H14" s="108">
        <v>6.1</v>
      </c>
      <c r="I14" s="108">
        <v>7.5</v>
      </c>
      <c r="J14" s="108">
        <v>9.4</v>
      </c>
      <c r="K14" s="108">
        <v>6.2</v>
      </c>
      <c r="L14" s="108">
        <v>8.4</v>
      </c>
      <c r="M14" s="108">
        <v>8.7</v>
      </c>
      <c r="N14" s="108">
        <v>7.4</v>
      </c>
      <c r="O14" s="34">
        <f t="shared" si="1"/>
        <v>95.47400000000002</v>
      </c>
      <c r="P14" s="155">
        <f t="shared" si="2"/>
        <v>2.712428949810945</v>
      </c>
    </row>
    <row r="15" spans="1:16" s="7" customFormat="1" ht="11.25">
      <c r="A15" s="318"/>
      <c r="B15" s="253" t="s">
        <v>223</v>
      </c>
      <c r="C15" s="108">
        <v>2.897</v>
      </c>
      <c r="D15" s="108">
        <v>2.305</v>
      </c>
      <c r="E15" s="108">
        <v>3.444</v>
      </c>
      <c r="F15" s="108">
        <v>3.4</v>
      </c>
      <c r="G15" s="108">
        <v>2.6</v>
      </c>
      <c r="H15" s="108">
        <v>2.5</v>
      </c>
      <c r="I15" s="108">
        <v>2.9</v>
      </c>
      <c r="J15" s="108">
        <v>3.9</v>
      </c>
      <c r="K15" s="108">
        <v>3.6</v>
      </c>
      <c r="L15" s="108">
        <v>3.3</v>
      </c>
      <c r="M15" s="108">
        <v>3.1</v>
      </c>
      <c r="N15" s="108">
        <v>3.4</v>
      </c>
      <c r="O15" s="34">
        <f t="shared" si="1"/>
        <v>37.346</v>
      </c>
      <c r="P15" s="155">
        <f t="shared" si="2"/>
        <v>1.0610047925051798</v>
      </c>
    </row>
    <row r="16" spans="1:16" s="7" customFormat="1" ht="12.75" customHeight="1">
      <c r="A16" s="318"/>
      <c r="B16" s="253" t="s">
        <v>224</v>
      </c>
      <c r="C16" s="108">
        <v>5.206</v>
      </c>
      <c r="D16" s="108">
        <v>2.183</v>
      </c>
      <c r="E16" s="108">
        <v>2.38</v>
      </c>
      <c r="F16" s="108">
        <v>3.8</v>
      </c>
      <c r="G16" s="108">
        <v>4.7</v>
      </c>
      <c r="H16" s="108">
        <v>2.8</v>
      </c>
      <c r="I16" s="108">
        <v>2.4</v>
      </c>
      <c r="J16" s="108">
        <v>2.3</v>
      </c>
      <c r="K16" s="108">
        <v>2.5</v>
      </c>
      <c r="L16" s="108">
        <v>2.7</v>
      </c>
      <c r="M16" s="108">
        <v>1.9</v>
      </c>
      <c r="N16" s="108">
        <v>4</v>
      </c>
      <c r="O16" s="34">
        <f t="shared" si="1"/>
        <v>36.869</v>
      </c>
      <c r="P16" s="155">
        <f t="shared" si="2"/>
        <v>1.0474531595049932</v>
      </c>
    </row>
    <row r="17" spans="1:16" s="7" customFormat="1" ht="12.75" customHeight="1">
      <c r="A17" s="318"/>
      <c r="B17" s="253" t="s">
        <v>220</v>
      </c>
      <c r="C17" s="108">
        <v>5.5</v>
      </c>
      <c r="D17" s="108">
        <v>3.89</v>
      </c>
      <c r="E17" s="108">
        <v>5.667</v>
      </c>
      <c r="F17" s="108">
        <v>3.9</v>
      </c>
      <c r="G17" s="108">
        <v>1.9</v>
      </c>
      <c r="H17" s="108">
        <v>2.6</v>
      </c>
      <c r="I17" s="108">
        <v>1.4</v>
      </c>
      <c r="J17" s="108">
        <v>1.4</v>
      </c>
      <c r="K17" s="108">
        <v>1.6</v>
      </c>
      <c r="L17" s="108">
        <v>2.9</v>
      </c>
      <c r="M17" s="108">
        <v>1.7</v>
      </c>
      <c r="N17" s="108">
        <v>2.2</v>
      </c>
      <c r="O17" s="34">
        <f t="shared" si="1"/>
        <v>34.657000000000004</v>
      </c>
      <c r="P17" s="155">
        <f t="shared" si="2"/>
        <v>0.9846099473531843</v>
      </c>
    </row>
    <row r="18" spans="1:16" s="7" customFormat="1" ht="11.25">
      <c r="A18" s="318"/>
      <c r="B18" s="253" t="s">
        <v>219</v>
      </c>
      <c r="C18" s="108">
        <v>1.708</v>
      </c>
      <c r="D18" s="108">
        <v>1.309</v>
      </c>
      <c r="E18" s="108">
        <v>1.977</v>
      </c>
      <c r="F18" s="108">
        <v>2.3</v>
      </c>
      <c r="G18" s="108">
        <v>2</v>
      </c>
      <c r="H18" s="108">
        <v>2</v>
      </c>
      <c r="I18" s="108">
        <v>2.7</v>
      </c>
      <c r="J18" s="108">
        <v>1.9</v>
      </c>
      <c r="K18" s="108">
        <v>1.3</v>
      </c>
      <c r="L18" s="108">
        <v>2.9</v>
      </c>
      <c r="M18" s="108">
        <v>1.2</v>
      </c>
      <c r="N18" s="108">
        <v>1.8</v>
      </c>
      <c r="O18" s="34">
        <f t="shared" si="1"/>
        <v>23.093999999999998</v>
      </c>
      <c r="P18" s="155">
        <f t="shared" si="2"/>
        <v>0.6561035901599802</v>
      </c>
    </row>
    <row r="19" spans="1:16" s="7" customFormat="1" ht="12.75" customHeight="1">
      <c r="A19" s="318"/>
      <c r="B19" s="253" t="s">
        <v>218</v>
      </c>
      <c r="C19" s="108">
        <v>2.64</v>
      </c>
      <c r="D19" s="108">
        <v>1.69</v>
      </c>
      <c r="E19" s="108">
        <v>1.765</v>
      </c>
      <c r="F19" s="108">
        <v>1.5</v>
      </c>
      <c r="G19" s="108">
        <v>1.6</v>
      </c>
      <c r="H19" s="108">
        <v>2.5</v>
      </c>
      <c r="I19" s="108">
        <v>2.4</v>
      </c>
      <c r="J19" s="108">
        <v>1.7</v>
      </c>
      <c r="K19" s="108">
        <v>1.6</v>
      </c>
      <c r="L19" s="108">
        <v>1.7</v>
      </c>
      <c r="M19" s="108">
        <v>1.2</v>
      </c>
      <c r="N19" s="108">
        <v>2</v>
      </c>
      <c r="O19" s="34">
        <f t="shared" si="1"/>
        <v>22.294999999999998</v>
      </c>
      <c r="P19" s="155">
        <f t="shared" si="2"/>
        <v>0.6334038946313657</v>
      </c>
    </row>
    <row r="20" spans="1:16" s="7" customFormat="1" ht="12.75" customHeight="1">
      <c r="A20" s="318"/>
      <c r="B20" s="253" t="s">
        <v>217</v>
      </c>
      <c r="C20" s="108">
        <v>1.84</v>
      </c>
      <c r="D20" s="108">
        <v>1.708</v>
      </c>
      <c r="E20" s="108">
        <v>1.467</v>
      </c>
      <c r="F20" s="108">
        <v>1.6</v>
      </c>
      <c r="G20" s="108">
        <v>2</v>
      </c>
      <c r="H20" s="108">
        <v>1.6</v>
      </c>
      <c r="I20" s="108">
        <v>2</v>
      </c>
      <c r="J20" s="108">
        <v>1.2</v>
      </c>
      <c r="K20" s="108">
        <v>1.6</v>
      </c>
      <c r="L20" s="108">
        <v>1.9</v>
      </c>
      <c r="M20" s="108">
        <v>1.4</v>
      </c>
      <c r="N20" s="108">
        <v>3.1</v>
      </c>
      <c r="O20" s="34">
        <f t="shared" si="1"/>
        <v>21.415</v>
      </c>
      <c r="P20" s="155">
        <f t="shared" si="2"/>
        <v>0.6084029784046063</v>
      </c>
    </row>
    <row r="21" spans="1:16" ht="12.75">
      <c r="A21" s="318"/>
      <c r="B21" s="253" t="s">
        <v>216</v>
      </c>
      <c r="C21" s="108">
        <v>0.94</v>
      </c>
      <c r="D21" s="108">
        <v>1.937</v>
      </c>
      <c r="E21" s="108">
        <v>1.515</v>
      </c>
      <c r="F21" s="108">
        <v>0.9</v>
      </c>
      <c r="G21" s="108">
        <v>1.1</v>
      </c>
      <c r="H21" s="108">
        <v>0.8</v>
      </c>
      <c r="I21" s="108">
        <v>1</v>
      </c>
      <c r="J21" s="108">
        <v>1.1</v>
      </c>
      <c r="K21" s="108">
        <v>1.3</v>
      </c>
      <c r="L21" s="108">
        <v>1.8</v>
      </c>
      <c r="M21" s="108">
        <v>1.7</v>
      </c>
      <c r="N21" s="108">
        <v>1.2</v>
      </c>
      <c r="O21" s="34">
        <f t="shared" si="1"/>
        <v>15.292</v>
      </c>
      <c r="P21" s="155">
        <f t="shared" si="2"/>
        <v>0.4344477397040971</v>
      </c>
    </row>
    <row r="22" spans="1:16" ht="12.75">
      <c r="A22" s="318"/>
      <c r="B22" s="253" t="s">
        <v>215</v>
      </c>
      <c r="C22" s="108">
        <v>0.65</v>
      </c>
      <c r="D22" s="108">
        <v>0.772</v>
      </c>
      <c r="E22" s="108">
        <v>0.945</v>
      </c>
      <c r="F22" s="108">
        <v>1</v>
      </c>
      <c r="G22" s="108">
        <v>1.3</v>
      </c>
      <c r="H22" s="108">
        <v>1</v>
      </c>
      <c r="I22" s="108">
        <v>1.4</v>
      </c>
      <c r="J22" s="108">
        <v>1.1</v>
      </c>
      <c r="K22" s="108">
        <v>1.5</v>
      </c>
      <c r="L22" s="108">
        <v>1.6</v>
      </c>
      <c r="M22" s="108">
        <v>1.4</v>
      </c>
      <c r="N22" s="108">
        <v>1.2</v>
      </c>
      <c r="O22" s="34">
        <f t="shared" si="1"/>
        <v>13.866999999999999</v>
      </c>
      <c r="P22" s="155">
        <f t="shared" si="2"/>
        <v>0.39396330149599224</v>
      </c>
    </row>
    <row r="23" spans="1:16" ht="13.5" thickBot="1">
      <c r="A23" s="319"/>
      <c r="B23" s="258" t="s">
        <v>214</v>
      </c>
      <c r="C23" s="223">
        <v>0</v>
      </c>
      <c r="D23" s="223">
        <v>0.015</v>
      </c>
      <c r="E23" s="223">
        <v>0.083</v>
      </c>
      <c r="F23" s="223">
        <v>0</v>
      </c>
      <c r="G23" s="223">
        <v>0</v>
      </c>
      <c r="H23" s="223">
        <v>0.2</v>
      </c>
      <c r="I23" s="223">
        <v>0</v>
      </c>
      <c r="J23" s="223">
        <v>0</v>
      </c>
      <c r="K23" s="223">
        <v>0</v>
      </c>
      <c r="L23" s="223">
        <v>0.1</v>
      </c>
      <c r="M23" s="223">
        <v>0.1</v>
      </c>
      <c r="N23" s="109">
        <v>0.2</v>
      </c>
      <c r="O23" s="35">
        <f t="shared" si="1"/>
        <v>0.698</v>
      </c>
      <c r="P23" s="156">
        <f t="shared" si="2"/>
        <v>0.019830272188952378</v>
      </c>
    </row>
    <row r="24" spans="1:15" s="8" customFormat="1" ht="12.75">
      <c r="A24" s="2" t="s">
        <v>4</v>
      </c>
      <c r="B24" s="14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4" ht="12.75">
      <c r="A25" s="10"/>
      <c r="F25" s="52"/>
      <c r="G25" s="52"/>
      <c r="L25" s="52"/>
      <c r="M25" s="11"/>
      <c r="N25" s="11"/>
    </row>
    <row r="26" spans="1:15" ht="12.75">
      <c r="A26" s="10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12.75">
      <c r="A27" s="10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16"/>
    </row>
  </sheetData>
  <sheetProtection/>
  <mergeCells count="4">
    <mergeCell ref="C3:P3"/>
    <mergeCell ref="B4:B5"/>
    <mergeCell ref="A4:A23"/>
    <mergeCell ref="A1:P1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45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4.57421875" style="32" customWidth="1"/>
    <col min="2" max="2" width="31.7109375" style="85" customWidth="1"/>
    <col min="3" max="3" width="9.140625" style="85" customWidth="1"/>
    <col min="4" max="13" width="9.140625" style="32" customWidth="1"/>
    <col min="14" max="16384" width="9.140625" style="32" customWidth="1"/>
  </cols>
  <sheetData>
    <row r="1" spans="1:15" s="2" customFormat="1" ht="19.5" customHeight="1">
      <c r="A1" s="3" t="s">
        <v>376</v>
      </c>
      <c r="B1" s="17"/>
      <c r="C1" s="17"/>
      <c r="D1" s="9"/>
      <c r="O1" s="12"/>
    </row>
    <row r="2" spans="1:15" s="2" customFormat="1" ht="13.5" thickBot="1">
      <c r="A2" s="9"/>
      <c r="B2" s="17"/>
      <c r="C2" s="17"/>
      <c r="D2" s="9"/>
      <c r="O2" s="12"/>
    </row>
    <row r="3" spans="2:15" s="2" customFormat="1" ht="13.5" thickBot="1">
      <c r="B3" s="244"/>
      <c r="C3" s="305">
        <v>2011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1:15" s="2" customFormat="1" ht="13.5" thickBot="1">
      <c r="A4" s="5"/>
      <c r="B4" s="245"/>
      <c r="C4" s="228" t="s">
        <v>161</v>
      </c>
      <c r="D4" s="228" t="s">
        <v>162</v>
      </c>
      <c r="E4" s="228" t="s">
        <v>7</v>
      </c>
      <c r="F4" s="228" t="s">
        <v>8</v>
      </c>
      <c r="G4" s="228" t="s">
        <v>9</v>
      </c>
      <c r="H4" s="228" t="s">
        <v>10</v>
      </c>
      <c r="I4" s="228" t="s">
        <v>11</v>
      </c>
      <c r="J4" s="228" t="s">
        <v>163</v>
      </c>
      <c r="K4" s="228" t="s">
        <v>164</v>
      </c>
      <c r="L4" s="228" t="s">
        <v>165</v>
      </c>
      <c r="M4" s="228" t="s">
        <v>166</v>
      </c>
      <c r="N4" s="228" t="s">
        <v>167</v>
      </c>
      <c r="O4" s="86" t="s">
        <v>3</v>
      </c>
    </row>
    <row r="5" spans="1:15" s="2" customFormat="1" ht="13.5" thickBot="1">
      <c r="A5" s="321" t="s">
        <v>237</v>
      </c>
      <c r="B5" s="246" t="s">
        <v>225</v>
      </c>
      <c r="C5" s="79">
        <f>C7+C29+C50+C81+C104+C126+C154+C181+C198+C221+C250+C281+C305+C330+C356+C389+C418+C446</f>
        <v>137145</v>
      </c>
      <c r="D5" s="79">
        <f aca="true" t="shared" si="0" ref="D5:N5">D7+D29+D50+D81+D104+D126+D154+D181+D198+D221+D250+D281+D305+D330+D356+D389+D418+D446</f>
        <v>204789</v>
      </c>
      <c r="E5" s="79">
        <f t="shared" si="0"/>
        <v>215345</v>
      </c>
      <c r="F5" s="79">
        <f t="shared" si="0"/>
        <v>221732</v>
      </c>
      <c r="G5" s="79">
        <f t="shared" si="0"/>
        <v>231601</v>
      </c>
      <c r="H5" s="79">
        <f t="shared" si="0"/>
        <v>237209</v>
      </c>
      <c r="I5" s="79">
        <f t="shared" si="0"/>
        <v>261580</v>
      </c>
      <c r="J5" s="79">
        <f t="shared" si="0"/>
        <v>244162</v>
      </c>
      <c r="K5" s="79">
        <f t="shared" si="0"/>
        <v>206562</v>
      </c>
      <c r="L5" s="79">
        <f t="shared" si="0"/>
        <v>236356</v>
      </c>
      <c r="M5" s="79">
        <f t="shared" si="0"/>
        <v>232191</v>
      </c>
      <c r="N5" s="79">
        <f t="shared" si="0"/>
        <v>221497</v>
      </c>
      <c r="O5" s="79">
        <f>SUM(C5:N5)</f>
        <v>2650169</v>
      </c>
    </row>
    <row r="6" spans="1:15" ht="14.25" thickBot="1">
      <c r="A6" s="322"/>
      <c r="B6" s="324" t="s">
        <v>217</v>
      </c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</row>
    <row r="7" spans="1:15" s="293" customFormat="1" ht="13.5" thickBot="1">
      <c r="A7" s="322"/>
      <c r="B7" s="291" t="s">
        <v>0</v>
      </c>
      <c r="C7" s="292">
        <f aca="true" t="shared" si="1" ref="C7:N7">C8+C17+C19+C22+C24+C26</f>
        <v>1499</v>
      </c>
      <c r="D7" s="292">
        <f t="shared" si="1"/>
        <v>1487</v>
      </c>
      <c r="E7" s="292">
        <f t="shared" si="1"/>
        <v>1092</v>
      </c>
      <c r="F7" s="292">
        <f t="shared" si="1"/>
        <v>1311</v>
      </c>
      <c r="G7" s="292">
        <f t="shared" si="1"/>
        <v>1693</v>
      </c>
      <c r="H7" s="292">
        <f t="shared" si="1"/>
        <v>1169</v>
      </c>
      <c r="I7" s="292">
        <f t="shared" si="1"/>
        <v>1662</v>
      </c>
      <c r="J7" s="292">
        <f t="shared" si="1"/>
        <v>1063</v>
      </c>
      <c r="K7" s="292">
        <f t="shared" si="1"/>
        <v>1321</v>
      </c>
      <c r="L7" s="292">
        <f t="shared" si="1"/>
        <v>1624</v>
      </c>
      <c r="M7" s="292">
        <f t="shared" si="1"/>
        <v>1016</v>
      </c>
      <c r="N7" s="292">
        <f t="shared" si="1"/>
        <v>2528</v>
      </c>
      <c r="O7" s="292">
        <f>O8+O17+O19+O22+O24+O26</f>
        <v>17465</v>
      </c>
    </row>
    <row r="8" spans="1:15" ht="13.5" customHeight="1" thickBot="1">
      <c r="A8" s="322"/>
      <c r="B8" s="31" t="s">
        <v>226</v>
      </c>
      <c r="C8" s="29">
        <f aca="true" t="shared" si="2" ref="C8:O8">SUM(C9:C16)</f>
        <v>1163</v>
      </c>
      <c r="D8" s="29">
        <f t="shared" si="2"/>
        <v>1165</v>
      </c>
      <c r="E8" s="29">
        <f t="shared" si="2"/>
        <v>708</v>
      </c>
      <c r="F8" s="29">
        <f t="shared" si="2"/>
        <v>914</v>
      </c>
      <c r="G8" s="29">
        <f t="shared" si="2"/>
        <v>1238</v>
      </c>
      <c r="H8" s="29">
        <f t="shared" si="2"/>
        <v>759</v>
      </c>
      <c r="I8" s="29">
        <f t="shared" si="2"/>
        <v>1269</v>
      </c>
      <c r="J8" s="29">
        <f t="shared" si="2"/>
        <v>795</v>
      </c>
      <c r="K8" s="29">
        <f t="shared" si="2"/>
        <v>1118</v>
      </c>
      <c r="L8" s="29">
        <f t="shared" si="2"/>
        <v>1338</v>
      </c>
      <c r="M8" s="29">
        <f t="shared" si="2"/>
        <v>838</v>
      </c>
      <c r="N8" s="29">
        <f t="shared" si="2"/>
        <v>1541</v>
      </c>
      <c r="O8" s="29">
        <f t="shared" si="2"/>
        <v>12846</v>
      </c>
    </row>
    <row r="9" spans="1:15" ht="12.75">
      <c r="A9" s="322"/>
      <c r="B9" s="247" t="s">
        <v>229</v>
      </c>
      <c r="C9" s="64">
        <v>269</v>
      </c>
      <c r="D9" s="64">
        <v>129</v>
      </c>
      <c r="E9" s="64">
        <v>130</v>
      </c>
      <c r="F9" s="64">
        <v>129</v>
      </c>
      <c r="G9" s="64">
        <v>256</v>
      </c>
      <c r="H9" s="64">
        <v>263</v>
      </c>
      <c r="I9" s="64">
        <v>151</v>
      </c>
      <c r="J9" s="64">
        <v>429</v>
      </c>
      <c r="K9" s="64">
        <v>348</v>
      </c>
      <c r="L9" s="64">
        <v>566</v>
      </c>
      <c r="M9" s="64">
        <v>260</v>
      </c>
      <c r="N9" s="64">
        <v>799</v>
      </c>
      <c r="O9" s="65">
        <f>SUM(C9:N9)</f>
        <v>3729</v>
      </c>
    </row>
    <row r="10" spans="1:15" ht="12.75">
      <c r="A10" s="322"/>
      <c r="B10" s="248" t="s">
        <v>58</v>
      </c>
      <c r="C10" s="25">
        <v>59</v>
      </c>
      <c r="D10" s="25">
        <v>307</v>
      </c>
      <c r="E10" s="25">
        <v>0</v>
      </c>
      <c r="F10" s="25">
        <v>169</v>
      </c>
      <c r="G10" s="25">
        <v>618</v>
      </c>
      <c r="H10" s="25">
        <v>250</v>
      </c>
      <c r="I10" s="25">
        <v>425</v>
      </c>
      <c r="J10" s="25">
        <v>87</v>
      </c>
      <c r="K10" s="25">
        <v>372</v>
      </c>
      <c r="L10" s="25">
        <v>83</v>
      </c>
      <c r="M10" s="25">
        <v>0</v>
      </c>
      <c r="N10" s="25">
        <v>347</v>
      </c>
      <c r="O10" s="26">
        <f>SUM(C10:N10)</f>
        <v>2717</v>
      </c>
    </row>
    <row r="11" spans="1:15" ht="12.75">
      <c r="A11" s="322"/>
      <c r="B11" s="248" t="s">
        <v>44</v>
      </c>
      <c r="C11" s="25">
        <v>501</v>
      </c>
      <c r="D11" s="25">
        <v>390</v>
      </c>
      <c r="E11" s="25">
        <v>140</v>
      </c>
      <c r="F11" s="25">
        <v>356</v>
      </c>
      <c r="G11" s="25">
        <v>246</v>
      </c>
      <c r="H11" s="25">
        <v>66</v>
      </c>
      <c r="I11" s="25">
        <v>265</v>
      </c>
      <c r="J11" s="25">
        <v>142</v>
      </c>
      <c r="K11" s="25">
        <v>58</v>
      </c>
      <c r="L11" s="25">
        <v>205</v>
      </c>
      <c r="M11" s="25">
        <v>133</v>
      </c>
      <c r="N11" s="25">
        <v>71</v>
      </c>
      <c r="O11" s="26">
        <f aca="true" t="shared" si="3" ref="O11:O16">SUM(C11:N11)</f>
        <v>2573</v>
      </c>
    </row>
    <row r="12" spans="1:15" ht="12.75">
      <c r="A12" s="322"/>
      <c r="B12" s="249" t="s">
        <v>27</v>
      </c>
      <c r="C12" s="25">
        <v>155</v>
      </c>
      <c r="D12" s="25">
        <v>103</v>
      </c>
      <c r="E12" s="25">
        <v>280</v>
      </c>
      <c r="F12" s="25">
        <v>174</v>
      </c>
      <c r="G12" s="25">
        <v>85</v>
      </c>
      <c r="H12" s="25">
        <v>0</v>
      </c>
      <c r="I12" s="25">
        <v>193</v>
      </c>
      <c r="J12" s="25">
        <v>81</v>
      </c>
      <c r="K12" s="25">
        <v>0</v>
      </c>
      <c r="L12" s="25">
        <v>217</v>
      </c>
      <c r="M12" s="25">
        <v>90</v>
      </c>
      <c r="N12" s="25">
        <v>248</v>
      </c>
      <c r="O12" s="26">
        <f t="shared" si="3"/>
        <v>1626</v>
      </c>
    </row>
    <row r="13" spans="1:15" ht="12.75">
      <c r="A13" s="322"/>
      <c r="B13" s="248" t="s">
        <v>228</v>
      </c>
      <c r="C13" s="25">
        <v>79</v>
      </c>
      <c r="D13" s="25">
        <v>0</v>
      </c>
      <c r="E13" s="25">
        <v>90</v>
      </c>
      <c r="F13" s="25">
        <v>86</v>
      </c>
      <c r="G13" s="25">
        <v>33</v>
      </c>
      <c r="H13" s="25">
        <v>112</v>
      </c>
      <c r="I13" s="25">
        <v>126</v>
      </c>
      <c r="J13" s="25">
        <v>31</v>
      </c>
      <c r="K13" s="25">
        <v>0</v>
      </c>
      <c r="L13" s="25">
        <v>150</v>
      </c>
      <c r="M13" s="25">
        <v>99</v>
      </c>
      <c r="N13" s="25">
        <v>0</v>
      </c>
      <c r="O13" s="26">
        <f t="shared" si="3"/>
        <v>806</v>
      </c>
    </row>
    <row r="14" spans="1:15" ht="12.75">
      <c r="A14" s="322"/>
      <c r="B14" s="249" t="s">
        <v>227</v>
      </c>
      <c r="C14" s="25">
        <v>0</v>
      </c>
      <c r="D14" s="25">
        <v>236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133</v>
      </c>
      <c r="L14" s="25">
        <v>117</v>
      </c>
      <c r="M14" s="25">
        <v>0</v>
      </c>
      <c r="N14" s="25">
        <v>76</v>
      </c>
      <c r="O14" s="26">
        <f t="shared" si="3"/>
        <v>562</v>
      </c>
    </row>
    <row r="15" spans="1:15" ht="12.75">
      <c r="A15" s="322"/>
      <c r="B15" s="250" t="s">
        <v>21</v>
      </c>
      <c r="C15" s="27">
        <v>100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109</v>
      </c>
      <c r="J15" s="27">
        <v>25</v>
      </c>
      <c r="K15" s="27">
        <v>109</v>
      </c>
      <c r="L15" s="27">
        <v>0</v>
      </c>
      <c r="M15" s="27">
        <v>144</v>
      </c>
      <c r="N15" s="27">
        <v>0</v>
      </c>
      <c r="O15" s="26">
        <f t="shared" si="3"/>
        <v>487</v>
      </c>
    </row>
    <row r="16" spans="1:15" ht="13.5" thickBot="1">
      <c r="A16" s="322"/>
      <c r="B16" s="250" t="s">
        <v>61</v>
      </c>
      <c r="C16" s="27">
        <v>0</v>
      </c>
      <c r="D16" s="27">
        <v>0</v>
      </c>
      <c r="E16" s="27">
        <v>68</v>
      </c>
      <c r="F16" s="27">
        <v>0</v>
      </c>
      <c r="G16" s="27">
        <v>0</v>
      </c>
      <c r="H16" s="27">
        <v>68</v>
      </c>
      <c r="I16" s="27">
        <v>0</v>
      </c>
      <c r="J16" s="27">
        <v>0</v>
      </c>
      <c r="K16" s="27">
        <v>98</v>
      </c>
      <c r="L16" s="27">
        <v>0</v>
      </c>
      <c r="M16" s="27">
        <v>112</v>
      </c>
      <c r="N16" s="27">
        <v>0</v>
      </c>
      <c r="O16" s="26">
        <f t="shared" si="3"/>
        <v>346</v>
      </c>
    </row>
    <row r="17" spans="1:15" ht="13.5" thickBot="1">
      <c r="A17" s="322"/>
      <c r="B17" s="31" t="s">
        <v>230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78</v>
      </c>
      <c r="O17" s="29">
        <f>SUM(C17:N17)</f>
        <v>78</v>
      </c>
    </row>
    <row r="18" spans="1:15" ht="13.5" thickBot="1">
      <c r="A18" s="322"/>
      <c r="B18" s="251" t="s">
        <v>2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78</v>
      </c>
      <c r="O18" s="65">
        <f>SUM(C18:N18)</f>
        <v>78</v>
      </c>
    </row>
    <row r="19" spans="1:15" ht="13.5" thickBot="1">
      <c r="A19" s="322"/>
      <c r="B19" s="252" t="s">
        <v>231</v>
      </c>
      <c r="C19" s="29">
        <f>SUM(C20:C21)</f>
        <v>231</v>
      </c>
      <c r="D19" s="29">
        <f aca="true" t="shared" si="4" ref="D19:O19">SUM(D20:D21)</f>
        <v>267</v>
      </c>
      <c r="E19" s="29">
        <f t="shared" si="4"/>
        <v>331</v>
      </c>
      <c r="F19" s="29">
        <f t="shared" si="4"/>
        <v>339</v>
      </c>
      <c r="G19" s="29">
        <f t="shared" si="4"/>
        <v>357</v>
      </c>
      <c r="H19" s="29">
        <f t="shared" si="4"/>
        <v>307</v>
      </c>
      <c r="I19" s="29">
        <f t="shared" si="4"/>
        <v>331</v>
      </c>
      <c r="J19" s="29">
        <f t="shared" si="4"/>
        <v>268</v>
      </c>
      <c r="K19" s="29">
        <f t="shared" si="4"/>
        <v>203</v>
      </c>
      <c r="L19" s="29">
        <f t="shared" si="4"/>
        <v>233</v>
      </c>
      <c r="M19" s="29">
        <f t="shared" si="4"/>
        <v>0</v>
      </c>
      <c r="N19" s="29">
        <f t="shared" si="4"/>
        <v>909</v>
      </c>
      <c r="O19" s="29">
        <f t="shared" si="4"/>
        <v>3776</v>
      </c>
    </row>
    <row r="20" spans="1:15" ht="12.75">
      <c r="A20" s="322"/>
      <c r="B20" s="253" t="s">
        <v>70</v>
      </c>
      <c r="C20" s="25">
        <v>231</v>
      </c>
      <c r="D20" s="25">
        <v>230</v>
      </c>
      <c r="E20" s="25">
        <v>287</v>
      </c>
      <c r="F20" s="25">
        <v>259</v>
      </c>
      <c r="G20" s="25">
        <v>298</v>
      </c>
      <c r="H20" s="25">
        <v>231</v>
      </c>
      <c r="I20" s="25">
        <v>331</v>
      </c>
      <c r="J20" s="25">
        <v>191</v>
      </c>
      <c r="K20" s="25">
        <v>80</v>
      </c>
      <c r="L20" s="25">
        <v>233</v>
      </c>
      <c r="M20" s="25">
        <v>0</v>
      </c>
      <c r="N20" s="25">
        <v>524</v>
      </c>
      <c r="O20" s="26">
        <v>2895</v>
      </c>
    </row>
    <row r="21" spans="1:15" ht="13.5" thickBot="1">
      <c r="A21" s="322"/>
      <c r="B21" s="253" t="s">
        <v>56</v>
      </c>
      <c r="C21" s="25">
        <v>0</v>
      </c>
      <c r="D21" s="25">
        <v>37</v>
      </c>
      <c r="E21" s="25">
        <v>44</v>
      </c>
      <c r="F21" s="25">
        <v>80</v>
      </c>
      <c r="G21" s="25">
        <v>59</v>
      </c>
      <c r="H21" s="25">
        <v>76</v>
      </c>
      <c r="I21" s="25">
        <v>0</v>
      </c>
      <c r="J21" s="25">
        <v>77</v>
      </c>
      <c r="K21" s="25">
        <v>123</v>
      </c>
      <c r="L21" s="25">
        <v>0</v>
      </c>
      <c r="M21" s="25">
        <v>0</v>
      </c>
      <c r="N21" s="25">
        <v>385</v>
      </c>
      <c r="O21" s="26">
        <v>881</v>
      </c>
    </row>
    <row r="22" spans="1:15" ht="13.5" thickBot="1">
      <c r="A22" s="322"/>
      <c r="B22" s="254" t="s">
        <v>232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53</v>
      </c>
      <c r="M22" s="29">
        <v>77</v>
      </c>
      <c r="N22" s="29">
        <v>0</v>
      </c>
      <c r="O22" s="29">
        <f>SUM(C22:N22)</f>
        <v>130</v>
      </c>
    </row>
    <row r="23" spans="1:15" ht="13.5" thickBot="1">
      <c r="A23" s="322"/>
      <c r="B23" s="253" t="s">
        <v>71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53</v>
      </c>
      <c r="M23" s="25">
        <v>77</v>
      </c>
      <c r="N23" s="25">
        <v>0</v>
      </c>
      <c r="O23" s="26">
        <v>130</v>
      </c>
    </row>
    <row r="24" spans="1:15" ht="13.5" thickBot="1">
      <c r="A24" s="322"/>
      <c r="B24" s="255" t="s">
        <v>233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103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f>SUM(C24:N24)</f>
        <v>103</v>
      </c>
    </row>
    <row r="25" spans="1:15" ht="13.5" thickBot="1">
      <c r="A25" s="322"/>
      <c r="B25" s="256" t="s">
        <v>26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103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29">
        <f>SUM(C25:N25)</f>
        <v>103</v>
      </c>
    </row>
    <row r="26" spans="1:15" ht="13.5" thickBot="1">
      <c r="A26" s="322"/>
      <c r="B26" s="31" t="s">
        <v>234</v>
      </c>
      <c r="C26" s="29">
        <v>105</v>
      </c>
      <c r="D26" s="29">
        <v>55</v>
      </c>
      <c r="E26" s="29">
        <v>53</v>
      </c>
      <c r="F26" s="29">
        <v>58</v>
      </c>
      <c r="G26" s="29">
        <v>98</v>
      </c>
      <c r="H26" s="29">
        <v>0</v>
      </c>
      <c r="I26" s="29">
        <v>62</v>
      </c>
      <c r="J26" s="29">
        <v>0</v>
      </c>
      <c r="K26" s="29">
        <v>0</v>
      </c>
      <c r="L26" s="29">
        <v>0</v>
      </c>
      <c r="M26" s="29">
        <v>101</v>
      </c>
      <c r="N26" s="29">
        <v>0</v>
      </c>
      <c r="O26" s="29">
        <f>SUM(C26:N26)</f>
        <v>532</v>
      </c>
    </row>
    <row r="27" spans="1:15" ht="13.5" thickBot="1">
      <c r="A27" s="323"/>
      <c r="B27" s="257" t="s">
        <v>24</v>
      </c>
      <c r="C27" s="66">
        <v>105</v>
      </c>
      <c r="D27" s="66">
        <v>55</v>
      </c>
      <c r="E27" s="66">
        <v>53</v>
      </c>
      <c r="F27" s="66">
        <v>58</v>
      </c>
      <c r="G27" s="66">
        <v>98</v>
      </c>
      <c r="H27" s="66">
        <v>0</v>
      </c>
      <c r="I27" s="66">
        <v>62</v>
      </c>
      <c r="J27" s="66">
        <v>0</v>
      </c>
      <c r="K27" s="66">
        <v>0</v>
      </c>
      <c r="L27" s="66">
        <v>0</v>
      </c>
      <c r="M27" s="66">
        <v>101</v>
      </c>
      <c r="N27" s="66">
        <v>0</v>
      </c>
      <c r="O27" s="29">
        <f>SUM(C27:N27)</f>
        <v>532</v>
      </c>
    </row>
    <row r="28" spans="1:15" ht="14.25" thickBot="1">
      <c r="A28" s="326" t="s">
        <v>211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7"/>
      <c r="N28" s="328"/>
      <c r="O28" s="327"/>
    </row>
    <row r="29" spans="1:15" s="293" customFormat="1" ht="14.25" customHeight="1" thickBot="1">
      <c r="A29" s="321" t="s">
        <v>237</v>
      </c>
      <c r="B29" s="291" t="s">
        <v>0</v>
      </c>
      <c r="C29" s="292">
        <f aca="true" t="shared" si="5" ref="C29:N29">C30+C39+C41+C43</f>
        <v>15482</v>
      </c>
      <c r="D29" s="292">
        <f t="shared" si="5"/>
        <v>17935</v>
      </c>
      <c r="E29" s="292">
        <f t="shared" si="5"/>
        <v>21479</v>
      </c>
      <c r="F29" s="292">
        <f t="shared" si="5"/>
        <v>18245</v>
      </c>
      <c r="G29" s="292">
        <f t="shared" si="5"/>
        <v>19997</v>
      </c>
      <c r="H29" s="292">
        <f t="shared" si="5"/>
        <v>18708</v>
      </c>
      <c r="I29" s="292">
        <f t="shared" si="5"/>
        <v>22950</v>
      </c>
      <c r="J29" s="292">
        <f t="shared" si="5"/>
        <v>20869</v>
      </c>
      <c r="K29" s="292">
        <f t="shared" si="5"/>
        <v>16347</v>
      </c>
      <c r="L29" s="292">
        <f t="shared" si="5"/>
        <v>23379</v>
      </c>
      <c r="M29" s="292">
        <f t="shared" si="5"/>
        <v>20266</v>
      </c>
      <c r="N29" s="292">
        <f t="shared" si="5"/>
        <v>27596</v>
      </c>
      <c r="O29" s="292">
        <f>O30+O39+O41+O43</f>
        <v>243253</v>
      </c>
    </row>
    <row r="30" spans="1:15" ht="13.5" customHeight="1" thickBot="1">
      <c r="A30" s="322"/>
      <c r="B30" s="31" t="s">
        <v>226</v>
      </c>
      <c r="C30" s="29">
        <f>SUM(C31:C38)</f>
        <v>14169</v>
      </c>
      <c r="D30" s="29">
        <v>14422</v>
      </c>
      <c r="E30" s="29">
        <v>16643</v>
      </c>
      <c r="F30" s="29">
        <v>15526</v>
      </c>
      <c r="G30" s="29">
        <v>16844</v>
      </c>
      <c r="H30" s="29">
        <v>15746</v>
      </c>
      <c r="I30" s="29">
        <v>19193</v>
      </c>
      <c r="J30" s="29">
        <v>12321</v>
      </c>
      <c r="K30" s="29">
        <v>13761</v>
      </c>
      <c r="L30" s="29">
        <v>18627</v>
      </c>
      <c r="M30" s="29">
        <v>14007</v>
      </c>
      <c r="N30" s="29">
        <v>19869</v>
      </c>
      <c r="O30" s="29">
        <f>SUM(C30:N30)</f>
        <v>191128</v>
      </c>
    </row>
    <row r="31" spans="1:15" ht="12.75">
      <c r="A31" s="322"/>
      <c r="B31" s="247" t="s">
        <v>229</v>
      </c>
      <c r="C31" s="64">
        <v>2546</v>
      </c>
      <c r="D31" s="64">
        <v>3924</v>
      </c>
      <c r="E31" s="64">
        <v>5845</v>
      </c>
      <c r="F31" s="64">
        <v>3270</v>
      </c>
      <c r="G31" s="64">
        <v>3678</v>
      </c>
      <c r="H31" s="64">
        <v>3808</v>
      </c>
      <c r="I31" s="64">
        <v>5818</v>
      </c>
      <c r="J31" s="64">
        <v>3168</v>
      </c>
      <c r="K31" s="64">
        <v>4021</v>
      </c>
      <c r="L31" s="64">
        <v>7432</v>
      </c>
      <c r="M31" s="64">
        <v>6098</v>
      </c>
      <c r="N31" s="64">
        <v>8606</v>
      </c>
      <c r="O31" s="230">
        <f aca="true" t="shared" si="6" ref="O31:O48">SUM(C31:N31)</f>
        <v>58214</v>
      </c>
    </row>
    <row r="32" spans="1:15" ht="12.75">
      <c r="A32" s="322"/>
      <c r="B32" s="248" t="s">
        <v>44</v>
      </c>
      <c r="C32" s="25">
        <v>4399</v>
      </c>
      <c r="D32" s="25">
        <v>5278</v>
      </c>
      <c r="E32" s="25">
        <v>4230</v>
      </c>
      <c r="F32" s="25">
        <v>4425</v>
      </c>
      <c r="G32" s="25">
        <v>4767</v>
      </c>
      <c r="H32" s="25">
        <v>5698</v>
      </c>
      <c r="I32" s="25">
        <v>6268</v>
      </c>
      <c r="J32" s="25">
        <v>4642</v>
      </c>
      <c r="K32" s="25">
        <v>3450</v>
      </c>
      <c r="L32" s="25">
        <v>4755</v>
      </c>
      <c r="M32" s="25">
        <v>4880</v>
      </c>
      <c r="N32" s="25">
        <v>5233</v>
      </c>
      <c r="O32" s="26">
        <f t="shared" si="6"/>
        <v>58025</v>
      </c>
    </row>
    <row r="33" spans="1:15" ht="12.75">
      <c r="A33" s="322"/>
      <c r="B33" s="248" t="s">
        <v>21</v>
      </c>
      <c r="C33" s="25">
        <v>2108</v>
      </c>
      <c r="D33" s="25">
        <v>1323</v>
      </c>
      <c r="E33" s="25">
        <v>2047</v>
      </c>
      <c r="F33" s="25">
        <v>2654</v>
      </c>
      <c r="G33" s="25">
        <v>2436</v>
      </c>
      <c r="H33" s="25">
        <v>1419</v>
      </c>
      <c r="I33" s="25">
        <v>2499</v>
      </c>
      <c r="J33" s="25">
        <v>2109</v>
      </c>
      <c r="K33" s="25">
        <v>3189</v>
      </c>
      <c r="L33" s="25">
        <v>2468</v>
      </c>
      <c r="M33" s="25">
        <v>2061</v>
      </c>
      <c r="N33" s="25">
        <v>3005</v>
      </c>
      <c r="O33" s="26">
        <f t="shared" si="6"/>
        <v>27318</v>
      </c>
    </row>
    <row r="34" spans="1:15" ht="12.75">
      <c r="A34" s="322"/>
      <c r="B34" s="249" t="s">
        <v>27</v>
      </c>
      <c r="C34" s="25">
        <v>1128</v>
      </c>
      <c r="D34" s="25">
        <v>1084</v>
      </c>
      <c r="E34" s="25">
        <v>1920</v>
      </c>
      <c r="F34" s="25">
        <v>1319</v>
      </c>
      <c r="G34" s="25">
        <v>1395</v>
      </c>
      <c r="H34" s="25">
        <v>1904</v>
      </c>
      <c r="I34" s="25">
        <v>1664</v>
      </c>
      <c r="J34" s="25">
        <v>1326</v>
      </c>
      <c r="K34" s="25">
        <v>871</v>
      </c>
      <c r="L34" s="25">
        <v>1643</v>
      </c>
      <c r="M34" s="25">
        <v>0</v>
      </c>
      <c r="N34" s="25">
        <v>1738</v>
      </c>
      <c r="O34" s="26">
        <f t="shared" si="6"/>
        <v>15992</v>
      </c>
    </row>
    <row r="35" spans="1:15" ht="12.75">
      <c r="A35" s="322"/>
      <c r="B35" s="249" t="s">
        <v>227</v>
      </c>
      <c r="C35" s="25">
        <v>1947</v>
      </c>
      <c r="D35" s="25">
        <v>1780</v>
      </c>
      <c r="E35" s="25">
        <v>2601</v>
      </c>
      <c r="F35" s="25">
        <v>2730</v>
      </c>
      <c r="G35" s="25">
        <v>2472</v>
      </c>
      <c r="H35" s="25">
        <v>1385</v>
      </c>
      <c r="I35" s="25">
        <v>0</v>
      </c>
      <c r="J35" s="25">
        <v>0</v>
      </c>
      <c r="K35" s="25">
        <v>1441</v>
      </c>
      <c r="L35" s="25">
        <v>0</v>
      </c>
      <c r="M35" s="25">
        <v>0</v>
      </c>
      <c r="N35" s="25">
        <v>0</v>
      </c>
      <c r="O35" s="26">
        <f t="shared" si="6"/>
        <v>14356</v>
      </c>
    </row>
    <row r="36" spans="1:15" ht="12.75">
      <c r="A36" s="322"/>
      <c r="B36" s="248" t="s">
        <v>228</v>
      </c>
      <c r="C36" s="25">
        <v>1181</v>
      </c>
      <c r="D36" s="25">
        <v>1033</v>
      </c>
      <c r="E36" s="25">
        <v>0</v>
      </c>
      <c r="F36" s="25">
        <v>1128</v>
      </c>
      <c r="G36" s="25">
        <v>0</v>
      </c>
      <c r="H36" s="25">
        <v>0</v>
      </c>
      <c r="I36" s="25">
        <v>1229</v>
      </c>
      <c r="J36" s="25">
        <v>0</v>
      </c>
      <c r="K36" s="25">
        <v>789</v>
      </c>
      <c r="L36" s="25">
        <v>1306</v>
      </c>
      <c r="M36" s="25">
        <v>968</v>
      </c>
      <c r="N36" s="25">
        <v>1287</v>
      </c>
      <c r="O36" s="26">
        <f t="shared" si="6"/>
        <v>8921</v>
      </c>
    </row>
    <row r="37" spans="1:15" ht="12.75">
      <c r="A37" s="322"/>
      <c r="B37" s="250" t="s">
        <v>58</v>
      </c>
      <c r="C37" s="27">
        <v>860</v>
      </c>
      <c r="D37" s="27">
        <v>0</v>
      </c>
      <c r="E37" s="27">
        <v>0</v>
      </c>
      <c r="F37" s="27">
        <v>0</v>
      </c>
      <c r="G37" s="27">
        <v>2096</v>
      </c>
      <c r="H37" s="27">
        <v>1532</v>
      </c>
      <c r="I37" s="27">
        <v>1715</v>
      </c>
      <c r="J37" s="27">
        <v>0</v>
      </c>
      <c r="K37" s="27">
        <v>0</v>
      </c>
      <c r="L37" s="27">
        <v>1023</v>
      </c>
      <c r="M37" s="27">
        <v>0</v>
      </c>
      <c r="N37" s="27">
        <v>0</v>
      </c>
      <c r="O37" s="26">
        <f t="shared" si="6"/>
        <v>7226</v>
      </c>
    </row>
    <row r="38" spans="1:15" ht="13.5" thickBot="1">
      <c r="A38" s="322"/>
      <c r="B38" s="250" t="s">
        <v>61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1076</v>
      </c>
      <c r="K38" s="27">
        <v>0</v>
      </c>
      <c r="L38" s="27">
        <v>0</v>
      </c>
      <c r="M38" s="27">
        <v>0</v>
      </c>
      <c r="N38" s="27">
        <v>0</v>
      </c>
      <c r="O38" s="232">
        <f t="shared" si="6"/>
        <v>1076</v>
      </c>
    </row>
    <row r="39" spans="1:15" ht="13.5" thickBot="1">
      <c r="A39" s="322"/>
      <c r="B39" s="31" t="s">
        <v>230</v>
      </c>
      <c r="C39" s="29">
        <f>C40</f>
        <v>0</v>
      </c>
      <c r="D39" s="29">
        <f aca="true" t="shared" si="7" ref="D39:N39">D40</f>
        <v>0</v>
      </c>
      <c r="E39" s="29">
        <f t="shared" si="7"/>
        <v>1424</v>
      </c>
      <c r="F39" s="29">
        <f t="shared" si="7"/>
        <v>0</v>
      </c>
      <c r="G39" s="29">
        <f t="shared" si="7"/>
        <v>1256</v>
      </c>
      <c r="H39" s="29">
        <f t="shared" si="7"/>
        <v>1032</v>
      </c>
      <c r="I39" s="29">
        <f t="shared" si="7"/>
        <v>0</v>
      </c>
      <c r="J39" s="29">
        <f t="shared" si="7"/>
        <v>1396</v>
      </c>
      <c r="K39" s="29">
        <f t="shared" si="7"/>
        <v>828</v>
      </c>
      <c r="L39" s="29">
        <f t="shared" si="7"/>
        <v>2500</v>
      </c>
      <c r="M39" s="29">
        <f t="shared" si="7"/>
        <v>2851</v>
      </c>
      <c r="N39" s="29">
        <f t="shared" si="7"/>
        <v>3489</v>
      </c>
      <c r="O39" s="29">
        <f t="shared" si="6"/>
        <v>14776</v>
      </c>
    </row>
    <row r="40" spans="1:15" ht="13.5" thickBot="1">
      <c r="A40" s="322"/>
      <c r="B40" s="251" t="s">
        <v>235</v>
      </c>
      <c r="C40" s="22">
        <v>0</v>
      </c>
      <c r="D40" s="22">
        <v>0</v>
      </c>
      <c r="E40" s="22">
        <v>1424</v>
      </c>
      <c r="F40" s="22">
        <v>0</v>
      </c>
      <c r="G40" s="22">
        <v>1256</v>
      </c>
      <c r="H40" s="22">
        <v>1032</v>
      </c>
      <c r="I40" s="22">
        <v>0</v>
      </c>
      <c r="J40" s="22">
        <v>1396</v>
      </c>
      <c r="K40" s="22">
        <v>828</v>
      </c>
      <c r="L40" s="22">
        <v>2500</v>
      </c>
      <c r="M40" s="22">
        <v>2851</v>
      </c>
      <c r="N40" s="22">
        <v>3489</v>
      </c>
      <c r="O40" s="29">
        <f t="shared" si="6"/>
        <v>14776</v>
      </c>
    </row>
    <row r="41" spans="1:15" ht="13.5" thickBot="1">
      <c r="A41" s="322"/>
      <c r="B41" s="252" t="s">
        <v>231</v>
      </c>
      <c r="C41" s="29">
        <f>C42</f>
        <v>0</v>
      </c>
      <c r="D41" s="29">
        <f aca="true" t="shared" si="8" ref="D41:N41">D42</f>
        <v>1593</v>
      </c>
      <c r="E41" s="29">
        <f t="shared" si="8"/>
        <v>2047</v>
      </c>
      <c r="F41" s="29">
        <f t="shared" si="8"/>
        <v>1576</v>
      </c>
      <c r="G41" s="29">
        <f t="shared" si="8"/>
        <v>1897</v>
      </c>
      <c r="H41" s="29">
        <f t="shared" si="8"/>
        <v>1930</v>
      </c>
      <c r="I41" s="29">
        <f t="shared" si="8"/>
        <v>1222</v>
      </c>
      <c r="J41" s="29">
        <f t="shared" si="8"/>
        <v>2038</v>
      </c>
      <c r="K41" s="29">
        <f t="shared" si="8"/>
        <v>1758</v>
      </c>
      <c r="L41" s="29">
        <f t="shared" si="8"/>
        <v>2252</v>
      </c>
      <c r="M41" s="29">
        <f t="shared" si="8"/>
        <v>1246</v>
      </c>
      <c r="N41" s="29">
        <f t="shared" si="8"/>
        <v>2056</v>
      </c>
      <c r="O41" s="29">
        <f t="shared" si="6"/>
        <v>19615</v>
      </c>
    </row>
    <row r="42" spans="1:15" ht="13.5" thickBot="1">
      <c r="A42" s="322"/>
      <c r="B42" s="253" t="s">
        <v>70</v>
      </c>
      <c r="C42" s="25">
        <v>0</v>
      </c>
      <c r="D42" s="25">
        <v>1593</v>
      </c>
      <c r="E42" s="25">
        <v>2047</v>
      </c>
      <c r="F42" s="25">
        <v>1576</v>
      </c>
      <c r="G42" s="25">
        <v>1897</v>
      </c>
      <c r="H42" s="25">
        <v>1930</v>
      </c>
      <c r="I42" s="25">
        <v>1222</v>
      </c>
      <c r="J42" s="25">
        <v>2038</v>
      </c>
      <c r="K42" s="25">
        <v>1758</v>
      </c>
      <c r="L42" s="25">
        <v>2252</v>
      </c>
      <c r="M42" s="25">
        <v>1246</v>
      </c>
      <c r="N42" s="25">
        <v>2056</v>
      </c>
      <c r="O42" s="29">
        <f t="shared" si="6"/>
        <v>19615</v>
      </c>
    </row>
    <row r="43" spans="1:15" ht="13.5" thickBot="1">
      <c r="A43" s="322"/>
      <c r="B43" s="255" t="s">
        <v>233</v>
      </c>
      <c r="C43" s="29">
        <f>SUM(C44:C48)</f>
        <v>1313</v>
      </c>
      <c r="D43" s="29">
        <f aca="true" t="shared" si="9" ref="D43:N43">SUM(D44:D48)</f>
        <v>1920</v>
      </c>
      <c r="E43" s="29">
        <f t="shared" si="9"/>
        <v>1365</v>
      </c>
      <c r="F43" s="29">
        <f t="shared" si="9"/>
        <v>1143</v>
      </c>
      <c r="G43" s="29">
        <f t="shared" si="9"/>
        <v>0</v>
      </c>
      <c r="H43" s="29">
        <f t="shared" si="9"/>
        <v>0</v>
      </c>
      <c r="I43" s="29">
        <f t="shared" si="9"/>
        <v>2535</v>
      </c>
      <c r="J43" s="29">
        <f t="shared" si="9"/>
        <v>5114</v>
      </c>
      <c r="K43" s="29">
        <f t="shared" si="9"/>
        <v>0</v>
      </c>
      <c r="L43" s="29">
        <f t="shared" si="9"/>
        <v>0</v>
      </c>
      <c r="M43" s="29">
        <f t="shared" si="9"/>
        <v>2162</v>
      </c>
      <c r="N43" s="29">
        <f t="shared" si="9"/>
        <v>2182</v>
      </c>
      <c r="O43" s="29">
        <f t="shared" si="6"/>
        <v>17734</v>
      </c>
    </row>
    <row r="44" spans="1:15" ht="12.75">
      <c r="A44" s="322"/>
      <c r="B44" s="253" t="s">
        <v>35</v>
      </c>
      <c r="C44" s="25">
        <v>1313</v>
      </c>
      <c r="D44" s="25">
        <v>1920</v>
      </c>
      <c r="E44" s="25">
        <v>0</v>
      </c>
      <c r="F44" s="25">
        <v>0</v>
      </c>
      <c r="G44" s="25">
        <v>0</v>
      </c>
      <c r="H44" s="25">
        <v>0</v>
      </c>
      <c r="I44" s="25">
        <v>2535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30">
        <f t="shared" si="6"/>
        <v>5768</v>
      </c>
    </row>
    <row r="45" spans="1:15" ht="12.75">
      <c r="A45" s="322"/>
      <c r="B45" s="253" t="s">
        <v>236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5114</v>
      </c>
      <c r="K45" s="25">
        <v>0</v>
      </c>
      <c r="L45" s="25">
        <v>0</v>
      </c>
      <c r="M45" s="25">
        <v>0</v>
      </c>
      <c r="N45" s="25">
        <v>0</v>
      </c>
      <c r="O45" s="26">
        <f t="shared" si="6"/>
        <v>5114</v>
      </c>
    </row>
    <row r="46" spans="1:15" ht="12.75">
      <c r="A46" s="322"/>
      <c r="B46" s="253" t="s">
        <v>63</v>
      </c>
      <c r="C46" s="25">
        <v>0</v>
      </c>
      <c r="D46" s="25">
        <v>0</v>
      </c>
      <c r="E46" s="25">
        <v>0</v>
      </c>
      <c r="F46" s="25">
        <v>1143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1214</v>
      </c>
      <c r="N46" s="25">
        <v>0</v>
      </c>
      <c r="O46" s="26">
        <f t="shared" si="6"/>
        <v>2357</v>
      </c>
    </row>
    <row r="47" spans="1:15" ht="12.75">
      <c r="A47" s="322"/>
      <c r="B47" s="253" t="s">
        <v>52</v>
      </c>
      <c r="C47" s="25">
        <v>0</v>
      </c>
      <c r="D47" s="25">
        <v>0</v>
      </c>
      <c r="E47" s="25">
        <v>1365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948</v>
      </c>
      <c r="N47" s="25">
        <v>0</v>
      </c>
      <c r="O47" s="26">
        <f t="shared" si="6"/>
        <v>2313</v>
      </c>
    </row>
    <row r="48" spans="1:15" ht="13.5" thickBot="1">
      <c r="A48" s="322"/>
      <c r="B48" s="253" t="s">
        <v>68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2182</v>
      </c>
      <c r="O48" s="232">
        <f t="shared" si="6"/>
        <v>2182</v>
      </c>
    </row>
    <row r="49" spans="1:15" ht="14.25" thickBot="1">
      <c r="A49" s="326" t="s">
        <v>220</v>
      </c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7"/>
      <c r="N49" s="328"/>
      <c r="O49" s="327"/>
    </row>
    <row r="50" spans="1:15" s="293" customFormat="1" ht="14.25" customHeight="1" thickBot="1">
      <c r="A50" s="321" t="s">
        <v>237</v>
      </c>
      <c r="B50" s="291" t="s">
        <v>0</v>
      </c>
      <c r="C50" s="292">
        <f aca="true" t="shared" si="10" ref="C50:N50">C51+C60+C67+C69+C73</f>
        <v>5177</v>
      </c>
      <c r="D50" s="292">
        <f t="shared" si="10"/>
        <v>3501</v>
      </c>
      <c r="E50" s="292">
        <f t="shared" si="10"/>
        <v>5229</v>
      </c>
      <c r="F50" s="292">
        <f t="shared" si="10"/>
        <v>3590</v>
      </c>
      <c r="G50" s="292">
        <f t="shared" si="10"/>
        <v>1789</v>
      </c>
      <c r="H50" s="292">
        <f t="shared" si="10"/>
        <v>2243</v>
      </c>
      <c r="I50" s="292">
        <f t="shared" si="10"/>
        <v>759</v>
      </c>
      <c r="J50" s="292">
        <f t="shared" si="10"/>
        <v>904</v>
      </c>
      <c r="K50" s="292">
        <f t="shared" si="10"/>
        <v>1378</v>
      </c>
      <c r="L50" s="292">
        <f t="shared" si="10"/>
        <v>2454</v>
      </c>
      <c r="M50" s="292">
        <f t="shared" si="10"/>
        <v>1307</v>
      </c>
      <c r="N50" s="292">
        <f t="shared" si="10"/>
        <v>1942</v>
      </c>
      <c r="O50" s="292">
        <f>O51+O60+O67+O69+O73</f>
        <v>30273</v>
      </c>
    </row>
    <row r="51" spans="1:15" ht="13.5" customHeight="1" thickBot="1">
      <c r="A51" s="322"/>
      <c r="B51" s="31" t="s">
        <v>226</v>
      </c>
      <c r="C51" s="67">
        <f>SUM(C52:C59)</f>
        <v>3618</v>
      </c>
      <c r="D51" s="67">
        <f aca="true" t="shared" si="11" ref="D51:O51">SUM(D52:D59)</f>
        <v>1856</v>
      </c>
      <c r="E51" s="67">
        <f t="shared" si="11"/>
        <v>3735</v>
      </c>
      <c r="F51" s="67">
        <f t="shared" si="11"/>
        <v>2779</v>
      </c>
      <c r="G51" s="67">
        <f t="shared" si="11"/>
        <v>1522</v>
      </c>
      <c r="H51" s="67">
        <f t="shared" si="11"/>
        <v>1607</v>
      </c>
      <c r="I51" s="67">
        <f t="shared" si="11"/>
        <v>568</v>
      </c>
      <c r="J51" s="67">
        <f t="shared" si="11"/>
        <v>630</v>
      </c>
      <c r="K51" s="67">
        <f t="shared" si="11"/>
        <v>917</v>
      </c>
      <c r="L51" s="67">
        <f t="shared" si="11"/>
        <v>1079</v>
      </c>
      <c r="M51" s="67">
        <f t="shared" si="11"/>
        <v>934</v>
      </c>
      <c r="N51" s="67">
        <f t="shared" si="11"/>
        <v>1012</v>
      </c>
      <c r="O51" s="67">
        <f t="shared" si="11"/>
        <v>20257</v>
      </c>
    </row>
    <row r="52" spans="1:15" ht="12.75">
      <c r="A52" s="322"/>
      <c r="B52" s="247" t="s">
        <v>229</v>
      </c>
      <c r="C52" s="68">
        <v>2253</v>
      </c>
      <c r="D52" s="68">
        <v>1083</v>
      </c>
      <c r="E52" s="68">
        <v>3548</v>
      </c>
      <c r="F52" s="68">
        <v>2498</v>
      </c>
      <c r="G52" s="68">
        <v>1304</v>
      </c>
      <c r="H52" s="68">
        <v>1451</v>
      </c>
      <c r="I52" s="68">
        <v>457</v>
      </c>
      <c r="J52" s="68">
        <v>520</v>
      </c>
      <c r="K52" s="68">
        <v>857</v>
      </c>
      <c r="L52" s="68">
        <v>1019</v>
      </c>
      <c r="M52" s="68">
        <v>903</v>
      </c>
      <c r="N52" s="68">
        <v>912</v>
      </c>
      <c r="O52" s="65">
        <f aca="true" t="shared" si="12" ref="O52:O79">SUM(C52:N52)</f>
        <v>16805</v>
      </c>
    </row>
    <row r="53" spans="1:15" ht="12.75">
      <c r="A53" s="322"/>
      <c r="B53" s="248" t="s">
        <v>61</v>
      </c>
      <c r="C53" s="70">
        <v>1196</v>
      </c>
      <c r="D53" s="70">
        <v>578</v>
      </c>
      <c r="E53" s="70">
        <v>0</v>
      </c>
      <c r="F53" s="70">
        <v>127</v>
      </c>
      <c r="G53" s="70">
        <v>113</v>
      </c>
      <c r="H53" s="70">
        <v>0</v>
      </c>
      <c r="I53" s="70">
        <v>20</v>
      </c>
      <c r="J53" s="70">
        <v>58</v>
      </c>
      <c r="K53" s="70">
        <v>0</v>
      </c>
      <c r="L53" s="70">
        <v>0</v>
      </c>
      <c r="M53" s="70">
        <v>0</v>
      </c>
      <c r="N53" s="70">
        <v>0</v>
      </c>
      <c r="O53" s="26">
        <f t="shared" si="12"/>
        <v>2092</v>
      </c>
    </row>
    <row r="54" spans="1:15" ht="12.75">
      <c r="A54" s="322"/>
      <c r="B54" s="249" t="s">
        <v>227</v>
      </c>
      <c r="C54" s="70">
        <v>111</v>
      </c>
      <c r="D54" s="70">
        <v>111</v>
      </c>
      <c r="E54" s="70">
        <v>125</v>
      </c>
      <c r="F54" s="70">
        <v>56</v>
      </c>
      <c r="G54" s="70">
        <v>0</v>
      </c>
      <c r="H54" s="70">
        <v>78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26">
        <f t="shared" si="12"/>
        <v>481</v>
      </c>
    </row>
    <row r="55" spans="1:15" ht="12.75">
      <c r="A55" s="322"/>
      <c r="B55" s="248" t="s">
        <v>228</v>
      </c>
      <c r="C55" s="70">
        <v>0</v>
      </c>
      <c r="D55" s="70">
        <v>84</v>
      </c>
      <c r="E55" s="70">
        <v>62</v>
      </c>
      <c r="F55" s="70">
        <v>0</v>
      </c>
      <c r="G55" s="70">
        <v>46</v>
      </c>
      <c r="H55" s="70">
        <v>11</v>
      </c>
      <c r="I55" s="70">
        <v>75</v>
      </c>
      <c r="J55" s="70">
        <v>26</v>
      </c>
      <c r="K55" s="70">
        <v>46</v>
      </c>
      <c r="L55" s="70">
        <v>60</v>
      </c>
      <c r="M55" s="70">
        <v>0</v>
      </c>
      <c r="N55" s="70">
        <v>0</v>
      </c>
      <c r="O55" s="26">
        <f t="shared" si="12"/>
        <v>410</v>
      </c>
    </row>
    <row r="56" spans="1:15" ht="12.75">
      <c r="A56" s="322"/>
      <c r="B56" s="249" t="s">
        <v>27</v>
      </c>
      <c r="C56" s="70">
        <v>39</v>
      </c>
      <c r="D56" s="70">
        <v>0</v>
      </c>
      <c r="E56" s="70">
        <v>0</v>
      </c>
      <c r="F56" s="70">
        <v>54</v>
      </c>
      <c r="G56" s="70">
        <v>31</v>
      </c>
      <c r="H56" s="70">
        <v>67</v>
      </c>
      <c r="I56" s="70">
        <v>16</v>
      </c>
      <c r="J56" s="70">
        <v>26</v>
      </c>
      <c r="K56" s="70">
        <v>0</v>
      </c>
      <c r="L56" s="70">
        <v>0</v>
      </c>
      <c r="M56" s="70">
        <v>0</v>
      </c>
      <c r="N56" s="70">
        <v>47</v>
      </c>
      <c r="O56" s="26">
        <f t="shared" si="12"/>
        <v>280</v>
      </c>
    </row>
    <row r="57" spans="1:15" ht="12.75">
      <c r="A57" s="322"/>
      <c r="B57" s="248" t="s">
        <v>44</v>
      </c>
      <c r="C57" s="70">
        <v>19</v>
      </c>
      <c r="D57" s="70">
        <v>0</v>
      </c>
      <c r="E57" s="70">
        <v>0</v>
      </c>
      <c r="F57" s="70">
        <v>44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53</v>
      </c>
      <c r="O57" s="26">
        <f t="shared" si="12"/>
        <v>116</v>
      </c>
    </row>
    <row r="58" spans="1:15" ht="12.75">
      <c r="A58" s="322"/>
      <c r="B58" s="250" t="s">
        <v>238</v>
      </c>
      <c r="C58" s="72">
        <v>0</v>
      </c>
      <c r="D58" s="72">
        <v>0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14</v>
      </c>
      <c r="L58" s="72">
        <v>0</v>
      </c>
      <c r="M58" s="72">
        <v>31</v>
      </c>
      <c r="N58" s="72">
        <v>0</v>
      </c>
      <c r="O58" s="26">
        <f t="shared" si="12"/>
        <v>45</v>
      </c>
    </row>
    <row r="59" spans="1:15" ht="13.5" thickBot="1">
      <c r="A59" s="322"/>
      <c r="B59" s="250" t="s">
        <v>58</v>
      </c>
      <c r="C59" s="72">
        <v>0</v>
      </c>
      <c r="D59" s="72">
        <v>0</v>
      </c>
      <c r="E59" s="72">
        <v>0</v>
      </c>
      <c r="F59" s="72">
        <v>0</v>
      </c>
      <c r="G59" s="72">
        <v>28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232">
        <f t="shared" si="12"/>
        <v>28</v>
      </c>
    </row>
    <row r="60" spans="1:15" ht="13.5" thickBot="1">
      <c r="A60" s="322"/>
      <c r="B60" s="31" t="s">
        <v>230</v>
      </c>
      <c r="C60" s="67">
        <f>SUM(C61:C66)</f>
        <v>0</v>
      </c>
      <c r="D60" s="67">
        <f aca="true" t="shared" si="13" ref="D60:O60">SUM(D61:D66)</f>
        <v>0</v>
      </c>
      <c r="E60" s="67">
        <f t="shared" si="13"/>
        <v>0</v>
      </c>
      <c r="F60" s="67">
        <f t="shared" si="13"/>
        <v>23</v>
      </c>
      <c r="G60" s="67">
        <f t="shared" si="13"/>
        <v>0</v>
      </c>
      <c r="H60" s="67">
        <f t="shared" si="13"/>
        <v>15</v>
      </c>
      <c r="I60" s="67">
        <f t="shared" si="13"/>
        <v>66</v>
      </c>
      <c r="J60" s="67">
        <f t="shared" si="13"/>
        <v>123</v>
      </c>
      <c r="K60" s="67">
        <f t="shared" si="13"/>
        <v>137</v>
      </c>
      <c r="L60" s="67">
        <f t="shared" si="13"/>
        <v>0</v>
      </c>
      <c r="M60" s="67">
        <f t="shared" si="13"/>
        <v>76</v>
      </c>
      <c r="N60" s="67">
        <f t="shared" si="13"/>
        <v>37</v>
      </c>
      <c r="O60" s="67">
        <f t="shared" si="13"/>
        <v>477</v>
      </c>
    </row>
    <row r="61" spans="1:15" ht="12.75">
      <c r="A61" s="322"/>
      <c r="B61" s="247" t="s">
        <v>239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137</v>
      </c>
      <c r="L61" s="68">
        <v>0</v>
      </c>
      <c r="M61" s="68">
        <v>0</v>
      </c>
      <c r="N61" s="68">
        <v>0</v>
      </c>
      <c r="O61" s="230">
        <f t="shared" si="12"/>
        <v>137</v>
      </c>
    </row>
    <row r="62" spans="1:15" ht="12.75">
      <c r="A62" s="322"/>
      <c r="B62" s="247" t="s">
        <v>240</v>
      </c>
      <c r="C62" s="68">
        <v>0</v>
      </c>
      <c r="D62" s="68">
        <v>0</v>
      </c>
      <c r="E62" s="68">
        <v>0</v>
      </c>
      <c r="F62" s="68">
        <v>23</v>
      </c>
      <c r="G62" s="68">
        <v>0</v>
      </c>
      <c r="H62" s="68">
        <v>0</v>
      </c>
      <c r="I62" s="68">
        <v>0</v>
      </c>
      <c r="J62" s="68">
        <v>91</v>
      </c>
      <c r="K62" s="68">
        <v>0</v>
      </c>
      <c r="L62" s="68">
        <v>0</v>
      </c>
      <c r="M62" s="68">
        <v>0</v>
      </c>
      <c r="N62" s="68">
        <v>0</v>
      </c>
      <c r="O62" s="26">
        <f t="shared" si="12"/>
        <v>114</v>
      </c>
    </row>
    <row r="63" spans="1:15" ht="12.75">
      <c r="A63" s="322"/>
      <c r="B63" s="247" t="s">
        <v>241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45</v>
      </c>
      <c r="J63" s="68">
        <v>32</v>
      </c>
      <c r="K63" s="68">
        <v>0</v>
      </c>
      <c r="L63" s="68">
        <v>0</v>
      </c>
      <c r="M63" s="68">
        <v>23</v>
      </c>
      <c r="N63" s="68">
        <v>0</v>
      </c>
      <c r="O63" s="26">
        <f t="shared" si="12"/>
        <v>100</v>
      </c>
    </row>
    <row r="64" spans="1:15" ht="12.75">
      <c r="A64" s="322"/>
      <c r="B64" s="247" t="s">
        <v>242</v>
      </c>
      <c r="C64" s="68">
        <v>0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35</v>
      </c>
      <c r="N64" s="68">
        <v>37</v>
      </c>
      <c r="O64" s="26">
        <f t="shared" si="12"/>
        <v>72</v>
      </c>
    </row>
    <row r="65" spans="1:15" ht="12.75">
      <c r="A65" s="322"/>
      <c r="B65" s="248" t="s">
        <v>2</v>
      </c>
      <c r="C65" s="70"/>
      <c r="D65" s="70"/>
      <c r="E65" s="70"/>
      <c r="F65" s="70"/>
      <c r="G65" s="70"/>
      <c r="H65" s="70">
        <v>15</v>
      </c>
      <c r="I65" s="70">
        <v>21</v>
      </c>
      <c r="J65" s="70"/>
      <c r="K65" s="70"/>
      <c r="L65" s="70"/>
      <c r="M65" s="70"/>
      <c r="N65" s="70"/>
      <c r="O65" s="26">
        <f t="shared" si="12"/>
        <v>36</v>
      </c>
    </row>
    <row r="66" spans="1:15" ht="13.5" thickBot="1">
      <c r="A66" s="322"/>
      <c r="B66" s="251" t="s">
        <v>243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18</v>
      </c>
      <c r="N66" s="70">
        <v>0</v>
      </c>
      <c r="O66" s="232">
        <f t="shared" si="12"/>
        <v>18</v>
      </c>
    </row>
    <row r="67" spans="1:15" ht="13.5" thickBot="1">
      <c r="A67" s="322"/>
      <c r="B67" s="252" t="s">
        <v>231</v>
      </c>
      <c r="C67" s="67">
        <f>C68</f>
        <v>0</v>
      </c>
      <c r="D67" s="67">
        <f aca="true" t="shared" si="14" ref="D67:O67">D68</f>
        <v>0</v>
      </c>
      <c r="E67" s="67">
        <f t="shared" si="14"/>
        <v>0</v>
      </c>
      <c r="F67" s="67">
        <f t="shared" si="14"/>
        <v>0</v>
      </c>
      <c r="G67" s="67">
        <f t="shared" si="14"/>
        <v>0</v>
      </c>
      <c r="H67" s="67">
        <f t="shared" si="14"/>
        <v>0</v>
      </c>
      <c r="I67" s="67">
        <f t="shared" si="14"/>
        <v>0</v>
      </c>
      <c r="J67" s="67">
        <f t="shared" si="14"/>
        <v>0</v>
      </c>
      <c r="K67" s="67">
        <f t="shared" si="14"/>
        <v>0</v>
      </c>
      <c r="L67" s="67">
        <f t="shared" si="14"/>
        <v>39</v>
      </c>
      <c r="M67" s="67">
        <f t="shared" si="14"/>
        <v>0</v>
      </c>
      <c r="N67" s="67">
        <f t="shared" si="14"/>
        <v>0</v>
      </c>
      <c r="O67" s="67">
        <f t="shared" si="14"/>
        <v>39</v>
      </c>
    </row>
    <row r="68" spans="1:15" ht="13.5" thickBot="1">
      <c r="A68" s="322"/>
      <c r="B68" s="253" t="s">
        <v>70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39</v>
      </c>
      <c r="M68" s="70">
        <v>0</v>
      </c>
      <c r="N68" s="70">
        <v>0</v>
      </c>
      <c r="O68" s="29">
        <f t="shared" si="12"/>
        <v>39</v>
      </c>
    </row>
    <row r="69" spans="1:15" ht="13.5" thickBot="1">
      <c r="A69" s="322"/>
      <c r="B69" s="254" t="s">
        <v>244</v>
      </c>
      <c r="C69" s="67">
        <f>SUM(C70:C72)</f>
        <v>43</v>
      </c>
      <c r="D69" s="67">
        <f aca="true" t="shared" si="15" ref="D69:O69">SUM(D70:D72)</f>
        <v>352</v>
      </c>
      <c r="E69" s="67">
        <f t="shared" si="15"/>
        <v>520</v>
      </c>
      <c r="F69" s="67">
        <f t="shared" si="15"/>
        <v>198</v>
      </c>
      <c r="G69" s="67">
        <f t="shared" si="15"/>
        <v>78</v>
      </c>
      <c r="H69" s="67">
        <f t="shared" si="15"/>
        <v>206</v>
      </c>
      <c r="I69" s="67">
        <f t="shared" si="15"/>
        <v>0</v>
      </c>
      <c r="J69" s="67">
        <f t="shared" si="15"/>
        <v>151</v>
      </c>
      <c r="K69" s="67">
        <f t="shared" si="15"/>
        <v>87</v>
      </c>
      <c r="L69" s="67">
        <f t="shared" si="15"/>
        <v>67</v>
      </c>
      <c r="M69" s="67">
        <f t="shared" si="15"/>
        <v>0</v>
      </c>
      <c r="N69" s="67">
        <f t="shared" si="15"/>
        <v>102</v>
      </c>
      <c r="O69" s="67">
        <f t="shared" si="15"/>
        <v>1804</v>
      </c>
    </row>
    <row r="70" spans="1:15" ht="12.75">
      <c r="A70" s="322"/>
      <c r="B70" s="256" t="s">
        <v>51</v>
      </c>
      <c r="C70" s="68">
        <v>43</v>
      </c>
      <c r="D70" s="68">
        <v>0</v>
      </c>
      <c r="E70" s="68">
        <v>92</v>
      </c>
      <c r="F70" s="68">
        <v>198</v>
      </c>
      <c r="G70" s="68">
        <v>78</v>
      </c>
      <c r="H70" s="68">
        <v>206</v>
      </c>
      <c r="I70" s="68">
        <v>0</v>
      </c>
      <c r="J70" s="68">
        <v>93</v>
      </c>
      <c r="K70" s="68">
        <v>75</v>
      </c>
      <c r="L70" s="68">
        <v>67</v>
      </c>
      <c r="M70" s="68">
        <v>0</v>
      </c>
      <c r="N70" s="68">
        <v>102</v>
      </c>
      <c r="O70" s="230">
        <f t="shared" si="12"/>
        <v>954</v>
      </c>
    </row>
    <row r="71" spans="1:15" ht="12.75">
      <c r="A71" s="322"/>
      <c r="B71" s="253" t="s">
        <v>245</v>
      </c>
      <c r="C71" s="70">
        <v>0</v>
      </c>
      <c r="D71" s="70">
        <v>352</v>
      </c>
      <c r="E71" s="70">
        <v>428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26">
        <f t="shared" si="12"/>
        <v>780</v>
      </c>
    </row>
    <row r="72" spans="1:15" ht="13.5" thickBot="1">
      <c r="A72" s="322"/>
      <c r="B72" s="253" t="s">
        <v>246</v>
      </c>
      <c r="C72" s="70">
        <v>0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58</v>
      </c>
      <c r="K72" s="70">
        <v>12</v>
      </c>
      <c r="L72" s="70">
        <v>0</v>
      </c>
      <c r="M72" s="70">
        <v>0</v>
      </c>
      <c r="N72" s="70">
        <v>0</v>
      </c>
      <c r="O72" s="232">
        <f t="shared" si="12"/>
        <v>70</v>
      </c>
    </row>
    <row r="73" spans="1:15" ht="13.5" thickBot="1">
      <c r="A73" s="322"/>
      <c r="B73" s="255" t="s">
        <v>233</v>
      </c>
      <c r="C73" s="67">
        <f>SUM(C74:C79)</f>
        <v>1516</v>
      </c>
      <c r="D73" s="67">
        <f aca="true" t="shared" si="16" ref="D73:O73">SUM(D74:D79)</f>
        <v>1293</v>
      </c>
      <c r="E73" s="67">
        <f t="shared" si="16"/>
        <v>974</v>
      </c>
      <c r="F73" s="67">
        <f t="shared" si="16"/>
        <v>590</v>
      </c>
      <c r="G73" s="67">
        <f t="shared" si="16"/>
        <v>189</v>
      </c>
      <c r="H73" s="67">
        <f t="shared" si="16"/>
        <v>415</v>
      </c>
      <c r="I73" s="67">
        <f t="shared" si="16"/>
        <v>125</v>
      </c>
      <c r="J73" s="67">
        <f t="shared" si="16"/>
        <v>0</v>
      </c>
      <c r="K73" s="67">
        <f t="shared" si="16"/>
        <v>237</v>
      </c>
      <c r="L73" s="67">
        <f t="shared" si="16"/>
        <v>1269</v>
      </c>
      <c r="M73" s="67">
        <f t="shared" si="16"/>
        <v>297</v>
      </c>
      <c r="N73" s="67">
        <f t="shared" si="16"/>
        <v>791</v>
      </c>
      <c r="O73" s="67">
        <f t="shared" si="16"/>
        <v>7696</v>
      </c>
    </row>
    <row r="74" spans="1:15" ht="12.75">
      <c r="A74" s="322"/>
      <c r="B74" s="256" t="s">
        <v>55</v>
      </c>
      <c r="C74" s="68">
        <v>1168</v>
      </c>
      <c r="D74" s="68">
        <v>826</v>
      </c>
      <c r="E74" s="68">
        <v>561</v>
      </c>
      <c r="F74" s="68">
        <v>590</v>
      </c>
      <c r="G74" s="68">
        <v>0</v>
      </c>
      <c r="H74" s="68">
        <v>372</v>
      </c>
      <c r="I74" s="68">
        <v>0</v>
      </c>
      <c r="J74" s="68">
        <v>0</v>
      </c>
      <c r="K74" s="68">
        <v>0</v>
      </c>
      <c r="L74" s="68">
        <v>699</v>
      </c>
      <c r="M74" s="68">
        <v>216</v>
      </c>
      <c r="N74" s="68">
        <v>431</v>
      </c>
      <c r="O74" s="230">
        <f t="shared" si="12"/>
        <v>4863</v>
      </c>
    </row>
    <row r="75" spans="1:15" ht="12.75">
      <c r="A75" s="322"/>
      <c r="B75" s="253" t="s">
        <v>23</v>
      </c>
      <c r="C75" s="70">
        <v>0</v>
      </c>
      <c r="D75" s="70">
        <v>406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411</v>
      </c>
      <c r="M75" s="70">
        <v>0</v>
      </c>
      <c r="N75" s="70">
        <v>313</v>
      </c>
      <c r="O75" s="26">
        <f t="shared" si="12"/>
        <v>1130</v>
      </c>
    </row>
    <row r="76" spans="1:15" ht="12.75">
      <c r="A76" s="322"/>
      <c r="B76" s="253" t="s">
        <v>34</v>
      </c>
      <c r="C76" s="70">
        <v>348</v>
      </c>
      <c r="D76" s="70">
        <v>0</v>
      </c>
      <c r="E76" s="70">
        <v>348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26">
        <f t="shared" si="12"/>
        <v>696</v>
      </c>
    </row>
    <row r="77" spans="1:15" ht="12.75">
      <c r="A77" s="322"/>
      <c r="B77" s="253" t="s">
        <v>52</v>
      </c>
      <c r="C77" s="70">
        <v>0</v>
      </c>
      <c r="D77" s="70">
        <v>61</v>
      </c>
      <c r="E77" s="70">
        <v>65</v>
      </c>
      <c r="F77" s="70">
        <v>0</v>
      </c>
      <c r="G77" s="70">
        <v>72</v>
      </c>
      <c r="H77" s="70">
        <v>0</v>
      </c>
      <c r="I77" s="70">
        <v>95</v>
      </c>
      <c r="J77" s="70">
        <v>0</v>
      </c>
      <c r="K77" s="70">
        <v>103</v>
      </c>
      <c r="L77" s="70">
        <v>90</v>
      </c>
      <c r="M77" s="70">
        <v>0</v>
      </c>
      <c r="N77" s="70">
        <v>47</v>
      </c>
      <c r="O77" s="26">
        <f t="shared" si="12"/>
        <v>533</v>
      </c>
    </row>
    <row r="78" spans="1:15" ht="12.75">
      <c r="A78" s="322"/>
      <c r="B78" s="253" t="s">
        <v>247</v>
      </c>
      <c r="C78" s="70">
        <v>0</v>
      </c>
      <c r="D78" s="70">
        <v>0</v>
      </c>
      <c r="E78" s="70">
        <v>0</v>
      </c>
      <c r="F78" s="70">
        <v>0</v>
      </c>
      <c r="G78" s="70">
        <v>117</v>
      </c>
      <c r="H78" s="70">
        <v>43</v>
      </c>
      <c r="I78" s="70">
        <v>30</v>
      </c>
      <c r="J78" s="70">
        <v>0</v>
      </c>
      <c r="K78" s="70">
        <v>134</v>
      </c>
      <c r="L78" s="70">
        <v>69</v>
      </c>
      <c r="M78" s="70">
        <v>65</v>
      </c>
      <c r="N78" s="70">
        <v>0</v>
      </c>
      <c r="O78" s="26">
        <f t="shared" si="12"/>
        <v>458</v>
      </c>
    </row>
    <row r="79" spans="1:15" ht="13.5" thickBot="1">
      <c r="A79" s="322"/>
      <c r="B79" s="253" t="s">
        <v>35</v>
      </c>
      <c r="C79" s="70">
        <v>0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0">
        <v>16</v>
      </c>
      <c r="N79" s="70">
        <v>0</v>
      </c>
      <c r="O79" s="232">
        <f t="shared" si="12"/>
        <v>16</v>
      </c>
    </row>
    <row r="80" spans="1:15" ht="14.25" thickBot="1">
      <c r="A80" s="326" t="s">
        <v>269</v>
      </c>
      <c r="B80" s="326"/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327"/>
      <c r="N80" s="328"/>
      <c r="O80" s="327"/>
    </row>
    <row r="81" spans="1:15" s="293" customFormat="1" ht="14.25" customHeight="1" thickBot="1">
      <c r="A81" s="321" t="s">
        <v>237</v>
      </c>
      <c r="B81" s="291" t="s">
        <v>0</v>
      </c>
      <c r="C81" s="292">
        <f aca="true" t="shared" si="17" ref="C81:O81">C82+C91+C93+C95</f>
        <v>7764</v>
      </c>
      <c r="D81" s="292">
        <f t="shared" si="17"/>
        <v>30687</v>
      </c>
      <c r="E81" s="292">
        <f t="shared" si="17"/>
        <v>17759</v>
      </c>
      <c r="F81" s="292">
        <f t="shared" si="17"/>
        <v>19929</v>
      </c>
      <c r="G81" s="292">
        <f t="shared" si="17"/>
        <v>18501</v>
      </c>
      <c r="H81" s="292">
        <f t="shared" si="17"/>
        <v>31877</v>
      </c>
      <c r="I81" s="292">
        <f t="shared" si="17"/>
        <v>24152</v>
      </c>
      <c r="J81" s="292">
        <f t="shared" si="17"/>
        <v>39406</v>
      </c>
      <c r="K81" s="292">
        <f t="shared" si="17"/>
        <v>14886</v>
      </c>
      <c r="L81" s="292">
        <f t="shared" si="17"/>
        <v>30993</v>
      </c>
      <c r="M81" s="292">
        <f t="shared" si="17"/>
        <v>35619</v>
      </c>
      <c r="N81" s="292">
        <f t="shared" si="17"/>
        <v>25712</v>
      </c>
      <c r="O81" s="292">
        <f t="shared" si="17"/>
        <v>297285</v>
      </c>
    </row>
    <row r="82" spans="1:15" ht="13.5" customHeight="1" thickBot="1">
      <c r="A82" s="322"/>
      <c r="B82" s="31" t="s">
        <v>226</v>
      </c>
      <c r="C82" s="67">
        <f>SUM(C83:C90)</f>
        <v>7338</v>
      </c>
      <c r="D82" s="67">
        <f aca="true" t="shared" si="18" ref="D82:O82">SUM(D83:D90)</f>
        <v>7463</v>
      </c>
      <c r="E82" s="67">
        <f t="shared" si="18"/>
        <v>9527</v>
      </c>
      <c r="F82" s="67">
        <f t="shared" si="18"/>
        <v>8042</v>
      </c>
      <c r="G82" s="67">
        <f t="shared" si="18"/>
        <v>8260</v>
      </c>
      <c r="H82" s="67">
        <f t="shared" si="18"/>
        <v>8040</v>
      </c>
      <c r="I82" s="67">
        <f t="shared" si="18"/>
        <v>9196</v>
      </c>
      <c r="J82" s="67">
        <f t="shared" si="18"/>
        <v>7008</v>
      </c>
      <c r="K82" s="67">
        <f t="shared" si="18"/>
        <v>8916</v>
      </c>
      <c r="L82" s="67">
        <f t="shared" si="18"/>
        <v>11572</v>
      </c>
      <c r="M82" s="67">
        <f t="shared" si="18"/>
        <v>7159</v>
      </c>
      <c r="N82" s="67">
        <f t="shared" si="18"/>
        <v>13016</v>
      </c>
      <c r="O82" s="67">
        <f t="shared" si="18"/>
        <v>105537</v>
      </c>
    </row>
    <row r="83" spans="1:15" ht="12.75">
      <c r="A83" s="322"/>
      <c r="B83" s="262" t="s">
        <v>227</v>
      </c>
      <c r="C83" s="68">
        <v>2485</v>
      </c>
      <c r="D83" s="68">
        <v>2292</v>
      </c>
      <c r="E83" s="68">
        <v>3460</v>
      </c>
      <c r="F83" s="68">
        <v>2386</v>
      </c>
      <c r="G83" s="68">
        <v>2591</v>
      </c>
      <c r="H83" s="68">
        <v>2738</v>
      </c>
      <c r="I83" s="68">
        <v>1929</v>
      </c>
      <c r="J83" s="68">
        <v>2311</v>
      </c>
      <c r="K83" s="68">
        <v>1814</v>
      </c>
      <c r="L83" s="68">
        <v>2043</v>
      </c>
      <c r="M83" s="68">
        <v>0</v>
      </c>
      <c r="N83" s="68">
        <v>2433</v>
      </c>
      <c r="O83" s="75">
        <f aca="true" t="shared" si="19" ref="O83:O90">SUM(C83:N83)</f>
        <v>26482</v>
      </c>
    </row>
    <row r="84" spans="1:15" ht="12.75">
      <c r="A84" s="322"/>
      <c r="B84" s="249" t="s">
        <v>27</v>
      </c>
      <c r="C84" s="70">
        <v>834</v>
      </c>
      <c r="D84" s="70">
        <v>2011</v>
      </c>
      <c r="E84" s="70">
        <v>1767</v>
      </c>
      <c r="F84" s="70">
        <v>1902</v>
      </c>
      <c r="G84" s="70">
        <v>2777</v>
      </c>
      <c r="H84" s="70">
        <v>1784</v>
      </c>
      <c r="I84" s="70">
        <v>1926</v>
      </c>
      <c r="J84" s="70">
        <v>1741</v>
      </c>
      <c r="K84" s="70">
        <v>2814</v>
      </c>
      <c r="L84" s="70">
        <v>2854</v>
      </c>
      <c r="M84" s="70">
        <v>0</v>
      </c>
      <c r="N84" s="70">
        <v>2496</v>
      </c>
      <c r="O84" s="71">
        <f t="shared" si="19"/>
        <v>22906</v>
      </c>
    </row>
    <row r="85" spans="1:15" ht="12.75">
      <c r="A85" s="322"/>
      <c r="B85" s="248" t="s">
        <v>44</v>
      </c>
      <c r="C85" s="70">
        <v>1180</v>
      </c>
      <c r="D85" s="70">
        <v>1502</v>
      </c>
      <c r="E85" s="70">
        <v>1490</v>
      </c>
      <c r="F85" s="70">
        <v>2100</v>
      </c>
      <c r="G85" s="70">
        <v>954</v>
      </c>
      <c r="H85" s="70">
        <v>1942</v>
      </c>
      <c r="I85" s="70">
        <v>1736</v>
      </c>
      <c r="J85" s="70">
        <v>1714</v>
      </c>
      <c r="K85" s="70">
        <v>1283</v>
      </c>
      <c r="L85" s="70">
        <v>2056</v>
      </c>
      <c r="M85" s="70">
        <v>2653</v>
      </c>
      <c r="N85" s="70">
        <v>3217</v>
      </c>
      <c r="O85" s="71">
        <f t="shared" si="19"/>
        <v>21827</v>
      </c>
    </row>
    <row r="86" spans="1:15" ht="12.75">
      <c r="A86" s="322"/>
      <c r="B86" s="248" t="s">
        <v>229</v>
      </c>
      <c r="C86" s="70">
        <v>1399</v>
      </c>
      <c r="D86" s="70">
        <v>977</v>
      </c>
      <c r="E86" s="70">
        <v>1588</v>
      </c>
      <c r="F86" s="70">
        <v>1654</v>
      </c>
      <c r="G86" s="70">
        <v>1938</v>
      </c>
      <c r="H86" s="70">
        <v>0</v>
      </c>
      <c r="I86" s="70">
        <v>2063</v>
      </c>
      <c r="J86" s="70">
        <v>1242</v>
      </c>
      <c r="K86" s="70">
        <v>1026</v>
      </c>
      <c r="L86" s="70">
        <v>2122</v>
      </c>
      <c r="M86" s="70">
        <v>2542</v>
      </c>
      <c r="N86" s="70">
        <v>2627</v>
      </c>
      <c r="O86" s="71">
        <f t="shared" si="19"/>
        <v>19178</v>
      </c>
    </row>
    <row r="87" spans="1:15" ht="12.75">
      <c r="A87" s="322"/>
      <c r="B87" s="250" t="s">
        <v>21</v>
      </c>
      <c r="C87" s="72">
        <v>694</v>
      </c>
      <c r="D87" s="72">
        <v>681</v>
      </c>
      <c r="E87" s="72">
        <v>1222</v>
      </c>
      <c r="F87" s="72">
        <v>0</v>
      </c>
      <c r="G87" s="72">
        <v>0</v>
      </c>
      <c r="H87" s="72">
        <v>1576</v>
      </c>
      <c r="I87" s="72">
        <v>1542</v>
      </c>
      <c r="J87" s="72">
        <v>0</v>
      </c>
      <c r="K87" s="72">
        <v>1361</v>
      </c>
      <c r="L87" s="72">
        <v>2497</v>
      </c>
      <c r="M87" s="72">
        <v>0</v>
      </c>
      <c r="N87" s="72">
        <v>2243</v>
      </c>
      <c r="O87" s="71">
        <f t="shared" si="19"/>
        <v>11816</v>
      </c>
    </row>
    <row r="88" spans="1:15" ht="12.75">
      <c r="A88" s="322"/>
      <c r="B88" s="250" t="s">
        <v>47</v>
      </c>
      <c r="C88" s="72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2">
        <v>0</v>
      </c>
      <c r="K88" s="72">
        <v>0</v>
      </c>
      <c r="L88" s="72">
        <v>0</v>
      </c>
      <c r="M88" s="72">
        <v>1964</v>
      </c>
      <c r="N88" s="72">
        <v>0</v>
      </c>
      <c r="O88" s="71">
        <f t="shared" si="19"/>
        <v>1964</v>
      </c>
    </row>
    <row r="89" spans="1:15" ht="12.75">
      <c r="A89" s="322"/>
      <c r="B89" s="250" t="s">
        <v>58</v>
      </c>
      <c r="C89" s="72">
        <v>559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618</v>
      </c>
      <c r="L89" s="72">
        <v>0</v>
      </c>
      <c r="M89" s="72">
        <v>0</v>
      </c>
      <c r="N89" s="72">
        <v>0</v>
      </c>
      <c r="O89" s="71">
        <f t="shared" si="19"/>
        <v>1177</v>
      </c>
    </row>
    <row r="90" spans="1:15" ht="13.5" thickBot="1">
      <c r="A90" s="322"/>
      <c r="B90" s="250" t="s">
        <v>228</v>
      </c>
      <c r="C90" s="72">
        <v>187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  <c r="I90" s="72">
        <v>0</v>
      </c>
      <c r="J90" s="72">
        <v>0</v>
      </c>
      <c r="K90" s="72">
        <v>0</v>
      </c>
      <c r="L90" s="72">
        <v>0</v>
      </c>
      <c r="M90" s="72">
        <v>0</v>
      </c>
      <c r="N90" s="72">
        <v>0</v>
      </c>
      <c r="O90" s="274">
        <f t="shared" si="19"/>
        <v>187</v>
      </c>
    </row>
    <row r="91" spans="1:15" ht="13.5" thickBot="1">
      <c r="A91" s="322"/>
      <c r="B91" s="31" t="s">
        <v>230</v>
      </c>
      <c r="C91" s="67">
        <f>C92</f>
        <v>0</v>
      </c>
      <c r="D91" s="67">
        <f aca="true" t="shared" si="20" ref="D91:O91">D92</f>
        <v>0</v>
      </c>
      <c r="E91" s="67">
        <f t="shared" si="20"/>
        <v>0</v>
      </c>
      <c r="F91" s="67">
        <f t="shared" si="20"/>
        <v>0</v>
      </c>
      <c r="G91" s="67">
        <f t="shared" si="20"/>
        <v>0</v>
      </c>
      <c r="H91" s="67">
        <f t="shared" si="20"/>
        <v>0</v>
      </c>
      <c r="I91" s="67">
        <f t="shared" si="20"/>
        <v>0</v>
      </c>
      <c r="J91" s="67">
        <f t="shared" si="20"/>
        <v>4560</v>
      </c>
      <c r="K91" s="67">
        <f t="shared" si="20"/>
        <v>0</v>
      </c>
      <c r="L91" s="67">
        <f t="shared" si="20"/>
        <v>0</v>
      </c>
      <c r="M91" s="67">
        <f t="shared" si="20"/>
        <v>0</v>
      </c>
      <c r="N91" s="67">
        <f t="shared" si="20"/>
        <v>0</v>
      </c>
      <c r="O91" s="67">
        <f t="shared" si="20"/>
        <v>4560</v>
      </c>
    </row>
    <row r="92" spans="1:15" ht="13.5" thickBot="1">
      <c r="A92" s="322"/>
      <c r="B92" s="248" t="s">
        <v>47</v>
      </c>
      <c r="C92" s="70">
        <v>0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4560</v>
      </c>
      <c r="K92" s="70">
        <v>0</v>
      </c>
      <c r="L92" s="70">
        <v>0</v>
      </c>
      <c r="M92" s="70">
        <v>0</v>
      </c>
      <c r="N92" s="70">
        <v>0</v>
      </c>
      <c r="O92" s="67">
        <f>SUM(C92:N92)</f>
        <v>4560</v>
      </c>
    </row>
    <row r="93" spans="1:15" ht="13.5" thickBot="1">
      <c r="A93" s="322"/>
      <c r="B93" s="254" t="s">
        <v>232</v>
      </c>
      <c r="C93" s="67">
        <f>C94</f>
        <v>0</v>
      </c>
      <c r="D93" s="67">
        <f aca="true" t="shared" si="21" ref="D93:O93">D94</f>
        <v>15202</v>
      </c>
      <c r="E93" s="67">
        <f t="shared" si="21"/>
        <v>0</v>
      </c>
      <c r="F93" s="67">
        <f t="shared" si="21"/>
        <v>1522</v>
      </c>
      <c r="G93" s="67">
        <f t="shared" si="21"/>
        <v>0</v>
      </c>
      <c r="H93" s="67">
        <f t="shared" si="21"/>
        <v>14262</v>
      </c>
      <c r="I93" s="67">
        <f t="shared" si="21"/>
        <v>0</v>
      </c>
      <c r="J93" s="67">
        <f t="shared" si="21"/>
        <v>14881</v>
      </c>
      <c r="K93" s="67">
        <f t="shared" si="21"/>
        <v>0</v>
      </c>
      <c r="L93" s="67">
        <f t="shared" si="21"/>
        <v>15866</v>
      </c>
      <c r="M93" s="67">
        <f t="shared" si="21"/>
        <v>15410</v>
      </c>
      <c r="N93" s="67">
        <f t="shared" si="21"/>
        <v>0</v>
      </c>
      <c r="O93" s="67">
        <f t="shared" si="21"/>
        <v>77143</v>
      </c>
    </row>
    <row r="94" spans="1:15" ht="13.5" thickBot="1">
      <c r="A94" s="322"/>
      <c r="B94" s="259" t="s">
        <v>265</v>
      </c>
      <c r="C94" s="75">
        <v>0</v>
      </c>
      <c r="D94" s="76">
        <v>15202</v>
      </c>
      <c r="E94" s="76">
        <v>0</v>
      </c>
      <c r="F94" s="76">
        <v>1522</v>
      </c>
      <c r="G94" s="76">
        <v>0</v>
      </c>
      <c r="H94" s="76">
        <v>14262</v>
      </c>
      <c r="I94" s="76">
        <v>0</v>
      </c>
      <c r="J94" s="76">
        <v>14881</v>
      </c>
      <c r="K94" s="76">
        <v>0</v>
      </c>
      <c r="L94" s="76">
        <v>15866</v>
      </c>
      <c r="M94" s="76">
        <v>15410</v>
      </c>
      <c r="N94" s="76">
        <v>0</v>
      </c>
      <c r="O94" s="67">
        <f>SUM(C94:N94)</f>
        <v>77143</v>
      </c>
    </row>
    <row r="95" spans="1:15" ht="13.5" thickBot="1">
      <c r="A95" s="322"/>
      <c r="B95" s="255" t="s">
        <v>233</v>
      </c>
      <c r="C95" s="67">
        <f>SUM(C96:C102)</f>
        <v>426</v>
      </c>
      <c r="D95" s="67">
        <f aca="true" t="shared" si="22" ref="D95:O95">SUM(D96:D102)</f>
        <v>8022</v>
      </c>
      <c r="E95" s="67">
        <f t="shared" si="22"/>
        <v>8232</v>
      </c>
      <c r="F95" s="67">
        <f t="shared" si="22"/>
        <v>10365</v>
      </c>
      <c r="G95" s="67">
        <f t="shared" si="22"/>
        <v>10241</v>
      </c>
      <c r="H95" s="67">
        <f t="shared" si="22"/>
        <v>9575</v>
      </c>
      <c r="I95" s="67">
        <f t="shared" si="22"/>
        <v>14956</v>
      </c>
      <c r="J95" s="67">
        <f t="shared" si="22"/>
        <v>12957</v>
      </c>
      <c r="K95" s="67">
        <f t="shared" si="22"/>
        <v>5970</v>
      </c>
      <c r="L95" s="67">
        <f t="shared" si="22"/>
        <v>3555</v>
      </c>
      <c r="M95" s="67">
        <f t="shared" si="22"/>
        <v>13050</v>
      </c>
      <c r="N95" s="67">
        <f t="shared" si="22"/>
        <v>12696</v>
      </c>
      <c r="O95" s="67">
        <f t="shared" si="22"/>
        <v>110045</v>
      </c>
    </row>
    <row r="96" spans="1:15" ht="12.75">
      <c r="A96" s="322"/>
      <c r="B96" s="253" t="s">
        <v>39</v>
      </c>
      <c r="C96" s="70">
        <v>0</v>
      </c>
      <c r="D96" s="70">
        <v>5884</v>
      </c>
      <c r="E96" s="70">
        <v>2948</v>
      </c>
      <c r="F96" s="70">
        <v>4796</v>
      </c>
      <c r="G96" s="70">
        <v>3188</v>
      </c>
      <c r="H96" s="70">
        <v>3177</v>
      </c>
      <c r="I96" s="70">
        <v>5931</v>
      </c>
      <c r="J96" s="70">
        <v>9645</v>
      </c>
      <c r="K96" s="70">
        <v>5240</v>
      </c>
      <c r="L96" s="70">
        <v>0</v>
      </c>
      <c r="M96" s="70">
        <v>4131</v>
      </c>
      <c r="N96" s="70">
        <v>5693</v>
      </c>
      <c r="O96" s="75">
        <f aca="true" t="shared" si="23" ref="O96:O102">SUM(C96:N96)</f>
        <v>50633</v>
      </c>
    </row>
    <row r="97" spans="1:15" ht="12.75">
      <c r="A97" s="322"/>
      <c r="B97" s="253" t="s">
        <v>23</v>
      </c>
      <c r="C97" s="70">
        <v>0</v>
      </c>
      <c r="D97" s="70">
        <v>0</v>
      </c>
      <c r="E97" s="70">
        <v>4452</v>
      </c>
      <c r="F97" s="70">
        <v>0</v>
      </c>
      <c r="G97" s="70">
        <v>3212</v>
      </c>
      <c r="H97" s="70">
        <v>5175</v>
      </c>
      <c r="I97" s="70">
        <v>0</v>
      </c>
      <c r="J97" s="70">
        <v>3312</v>
      </c>
      <c r="K97" s="70">
        <v>0</v>
      </c>
      <c r="L97" s="70">
        <v>2591</v>
      </c>
      <c r="M97" s="70">
        <v>2891</v>
      </c>
      <c r="N97" s="70">
        <v>3244</v>
      </c>
      <c r="O97" s="71">
        <f t="shared" si="23"/>
        <v>24877</v>
      </c>
    </row>
    <row r="98" spans="1:15" ht="12.75">
      <c r="A98" s="322"/>
      <c r="B98" s="253" t="s">
        <v>32</v>
      </c>
      <c r="C98" s="70">
        <v>0</v>
      </c>
      <c r="D98" s="70">
        <v>2138</v>
      </c>
      <c r="E98" s="70">
        <v>832</v>
      </c>
      <c r="F98" s="70">
        <v>0</v>
      </c>
      <c r="G98" s="70">
        <v>0</v>
      </c>
      <c r="H98" s="70">
        <v>1223</v>
      </c>
      <c r="I98" s="70">
        <v>6701</v>
      </c>
      <c r="J98" s="70">
        <v>0</v>
      </c>
      <c r="K98" s="70">
        <v>730</v>
      </c>
      <c r="L98" s="70">
        <v>0</v>
      </c>
      <c r="M98" s="70">
        <v>0</v>
      </c>
      <c r="N98" s="70">
        <v>3759</v>
      </c>
      <c r="O98" s="71">
        <f t="shared" si="23"/>
        <v>15383</v>
      </c>
    </row>
    <row r="99" spans="1:15" ht="12.75">
      <c r="A99" s="322"/>
      <c r="B99" s="253" t="s">
        <v>52</v>
      </c>
      <c r="C99" s="70">
        <v>426</v>
      </c>
      <c r="D99" s="70">
        <v>0</v>
      </c>
      <c r="E99" s="70">
        <v>0</v>
      </c>
      <c r="F99" s="70">
        <v>3742</v>
      </c>
      <c r="G99" s="70">
        <v>1089</v>
      </c>
      <c r="H99" s="70">
        <v>0</v>
      </c>
      <c r="I99" s="70">
        <v>0</v>
      </c>
      <c r="J99" s="70">
        <v>0</v>
      </c>
      <c r="K99" s="70">
        <v>0</v>
      </c>
      <c r="L99" s="70">
        <v>0</v>
      </c>
      <c r="M99" s="70">
        <v>3785</v>
      </c>
      <c r="N99" s="70">
        <v>0</v>
      </c>
      <c r="O99" s="71">
        <f t="shared" si="23"/>
        <v>9042</v>
      </c>
    </row>
    <row r="100" spans="1:15" ht="12.75">
      <c r="A100" s="322"/>
      <c r="B100" s="253" t="s">
        <v>63</v>
      </c>
      <c r="C100" s="70">
        <v>0</v>
      </c>
      <c r="D100" s="70">
        <v>0</v>
      </c>
      <c r="E100" s="70">
        <v>0</v>
      </c>
      <c r="F100" s="70">
        <v>0</v>
      </c>
      <c r="G100" s="70">
        <v>2752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2243</v>
      </c>
      <c r="N100" s="70">
        <v>0</v>
      </c>
      <c r="O100" s="71">
        <f t="shared" si="23"/>
        <v>4995</v>
      </c>
    </row>
    <row r="101" spans="1:15" ht="12.75">
      <c r="A101" s="322"/>
      <c r="B101" s="253" t="s">
        <v>350</v>
      </c>
      <c r="C101" s="70">
        <v>0</v>
      </c>
      <c r="D101" s="70">
        <v>0</v>
      </c>
      <c r="E101" s="70">
        <v>0</v>
      </c>
      <c r="F101" s="70">
        <v>1827</v>
      </c>
      <c r="G101" s="70">
        <v>0</v>
      </c>
      <c r="H101" s="70">
        <v>0</v>
      </c>
      <c r="I101" s="70">
        <v>2324</v>
      </c>
      <c r="J101" s="70">
        <v>0</v>
      </c>
      <c r="K101" s="70">
        <v>0</v>
      </c>
      <c r="L101" s="70">
        <v>0</v>
      </c>
      <c r="M101" s="70">
        <v>0</v>
      </c>
      <c r="N101" s="70">
        <v>0</v>
      </c>
      <c r="O101" s="71">
        <f t="shared" si="23"/>
        <v>4151</v>
      </c>
    </row>
    <row r="102" spans="1:15" ht="13.5" thickBot="1">
      <c r="A102" s="322"/>
      <c r="B102" s="253" t="s">
        <v>72</v>
      </c>
      <c r="C102" s="70">
        <v>0</v>
      </c>
      <c r="D102" s="70">
        <v>0</v>
      </c>
      <c r="E102" s="70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964</v>
      </c>
      <c r="M102" s="70">
        <v>0</v>
      </c>
      <c r="N102" s="70">
        <v>0</v>
      </c>
      <c r="O102" s="274">
        <f t="shared" si="23"/>
        <v>964</v>
      </c>
    </row>
    <row r="103" spans="1:15" ht="14.25" thickBot="1">
      <c r="A103" s="326" t="s">
        <v>270</v>
      </c>
      <c r="B103" s="326"/>
      <c r="C103" s="326"/>
      <c r="D103" s="326"/>
      <c r="E103" s="326"/>
      <c r="F103" s="326"/>
      <c r="G103" s="326"/>
      <c r="H103" s="326"/>
      <c r="I103" s="326"/>
      <c r="J103" s="326"/>
      <c r="K103" s="326"/>
      <c r="L103" s="326"/>
      <c r="M103" s="327"/>
      <c r="N103" s="328"/>
      <c r="O103" s="327"/>
    </row>
    <row r="104" spans="1:15" s="293" customFormat="1" ht="14.25" customHeight="1" thickBot="1">
      <c r="A104" s="321" t="s">
        <v>237</v>
      </c>
      <c r="B104" s="291" t="s">
        <v>0</v>
      </c>
      <c r="C104" s="292">
        <f>C105+C112+C120+C122</f>
        <v>4126</v>
      </c>
      <c r="D104" s="292">
        <f aca="true" t="shared" si="24" ref="D104:N104">D105+D112+D120+D122</f>
        <v>5214</v>
      </c>
      <c r="E104" s="292">
        <f t="shared" si="24"/>
        <v>5562</v>
      </c>
      <c r="F104" s="292">
        <f t="shared" si="24"/>
        <v>5895</v>
      </c>
      <c r="G104" s="292">
        <f t="shared" si="24"/>
        <v>6518</v>
      </c>
      <c r="H104" s="292">
        <f t="shared" si="24"/>
        <v>6953</v>
      </c>
      <c r="I104" s="292">
        <f t="shared" si="24"/>
        <v>6459</v>
      </c>
      <c r="J104" s="292">
        <f t="shared" si="24"/>
        <v>5232</v>
      </c>
      <c r="K104" s="292">
        <f t="shared" si="24"/>
        <v>5191</v>
      </c>
      <c r="L104" s="292">
        <f t="shared" si="24"/>
        <v>6422</v>
      </c>
      <c r="M104" s="292">
        <f t="shared" si="24"/>
        <v>7312</v>
      </c>
      <c r="N104" s="292">
        <f t="shared" si="24"/>
        <v>6460</v>
      </c>
      <c r="O104" s="294">
        <f>SUM(C104:N104)</f>
        <v>71344</v>
      </c>
    </row>
    <row r="105" spans="1:15" ht="13.5" customHeight="1" thickBot="1">
      <c r="A105" s="322"/>
      <c r="B105" s="31" t="s">
        <v>226</v>
      </c>
      <c r="C105" s="67">
        <f>SUM(C106:C111)</f>
        <v>3040</v>
      </c>
      <c r="D105" s="67">
        <f aca="true" t="shared" si="25" ref="D105:N105">SUM(D106:D111)</f>
        <v>3755</v>
      </c>
      <c r="E105" s="67">
        <f t="shared" si="25"/>
        <v>3456</v>
      </c>
      <c r="F105" s="67">
        <f t="shared" si="25"/>
        <v>4516</v>
      </c>
      <c r="G105" s="67">
        <f t="shared" si="25"/>
        <v>4552</v>
      </c>
      <c r="H105" s="67">
        <f t="shared" si="25"/>
        <v>5077</v>
      </c>
      <c r="I105" s="67">
        <f t="shared" si="25"/>
        <v>4983</v>
      </c>
      <c r="J105" s="67">
        <f t="shared" si="25"/>
        <v>3839</v>
      </c>
      <c r="K105" s="67">
        <f t="shared" si="25"/>
        <v>3190</v>
      </c>
      <c r="L105" s="67">
        <f t="shared" si="25"/>
        <v>4366</v>
      </c>
      <c r="M105" s="67">
        <f t="shared" si="25"/>
        <v>5525</v>
      </c>
      <c r="N105" s="67">
        <f t="shared" si="25"/>
        <v>4451</v>
      </c>
      <c r="O105" s="67">
        <f>SUM(C105:N105)</f>
        <v>50750</v>
      </c>
    </row>
    <row r="106" spans="1:15" ht="12.75">
      <c r="A106" s="322"/>
      <c r="B106" s="247" t="s">
        <v>44</v>
      </c>
      <c r="C106" s="68">
        <v>798</v>
      </c>
      <c r="D106" s="68">
        <v>1760</v>
      </c>
      <c r="E106" s="68">
        <v>1854</v>
      </c>
      <c r="F106" s="68">
        <v>1717</v>
      </c>
      <c r="G106" s="68">
        <v>1904</v>
      </c>
      <c r="H106" s="68">
        <v>1715</v>
      </c>
      <c r="I106" s="68">
        <v>1693</v>
      </c>
      <c r="J106" s="68">
        <v>1445</v>
      </c>
      <c r="K106" s="68">
        <v>951</v>
      </c>
      <c r="L106" s="68">
        <v>1208</v>
      </c>
      <c r="M106" s="68">
        <v>2384</v>
      </c>
      <c r="N106" s="68">
        <v>1557</v>
      </c>
      <c r="O106" s="75">
        <f aca="true" t="shared" si="26" ref="O106:O111">SUM(C106:N106)</f>
        <v>18986</v>
      </c>
    </row>
    <row r="107" spans="1:15" ht="12.75">
      <c r="A107" s="322"/>
      <c r="B107" s="248" t="s">
        <v>229</v>
      </c>
      <c r="C107" s="70">
        <v>0</v>
      </c>
      <c r="D107" s="70">
        <v>462</v>
      </c>
      <c r="E107" s="70">
        <v>0</v>
      </c>
      <c r="F107" s="70">
        <v>0</v>
      </c>
      <c r="G107" s="70">
        <v>0</v>
      </c>
      <c r="H107" s="70">
        <v>1072</v>
      </c>
      <c r="I107" s="70">
        <v>993</v>
      </c>
      <c r="J107" s="70">
        <v>809</v>
      </c>
      <c r="K107" s="70">
        <v>1141</v>
      </c>
      <c r="L107" s="70">
        <v>1553</v>
      </c>
      <c r="M107" s="70">
        <v>1790</v>
      </c>
      <c r="N107" s="70">
        <v>1411</v>
      </c>
      <c r="O107" s="71">
        <f t="shared" si="26"/>
        <v>9231</v>
      </c>
    </row>
    <row r="108" spans="1:15" ht="12.75">
      <c r="A108" s="322"/>
      <c r="B108" s="248" t="s">
        <v>61</v>
      </c>
      <c r="C108" s="70">
        <v>721</v>
      </c>
      <c r="D108" s="70">
        <v>0</v>
      </c>
      <c r="E108" s="70">
        <v>0</v>
      </c>
      <c r="F108" s="70">
        <v>738</v>
      </c>
      <c r="G108" s="70">
        <v>840</v>
      </c>
      <c r="H108" s="70">
        <v>758</v>
      </c>
      <c r="I108" s="70">
        <v>731</v>
      </c>
      <c r="J108" s="70">
        <v>0</v>
      </c>
      <c r="K108" s="70">
        <v>673</v>
      </c>
      <c r="L108" s="70">
        <v>1138</v>
      </c>
      <c r="M108" s="70">
        <v>925</v>
      </c>
      <c r="N108" s="70">
        <v>1130</v>
      </c>
      <c r="O108" s="71">
        <f t="shared" si="26"/>
        <v>7654</v>
      </c>
    </row>
    <row r="109" spans="1:15" ht="12.75">
      <c r="A109" s="322"/>
      <c r="B109" s="249" t="s">
        <v>227</v>
      </c>
      <c r="C109" s="70">
        <v>695</v>
      </c>
      <c r="D109" s="70">
        <v>644</v>
      </c>
      <c r="E109" s="70">
        <v>782</v>
      </c>
      <c r="F109" s="70">
        <v>1014</v>
      </c>
      <c r="G109" s="70">
        <v>688</v>
      </c>
      <c r="H109" s="70">
        <v>760</v>
      </c>
      <c r="I109" s="70">
        <v>443</v>
      </c>
      <c r="J109" s="70">
        <v>602</v>
      </c>
      <c r="K109" s="70">
        <v>425</v>
      </c>
      <c r="L109" s="70">
        <v>0</v>
      </c>
      <c r="M109" s="70">
        <v>0</v>
      </c>
      <c r="N109" s="70">
        <v>0</v>
      </c>
      <c r="O109" s="71">
        <f t="shared" si="26"/>
        <v>6053</v>
      </c>
    </row>
    <row r="110" spans="1:15" ht="12.75">
      <c r="A110" s="322"/>
      <c r="B110" s="249" t="s">
        <v>27</v>
      </c>
      <c r="C110" s="70">
        <v>374</v>
      </c>
      <c r="D110" s="70">
        <v>485</v>
      </c>
      <c r="E110" s="70">
        <v>388</v>
      </c>
      <c r="F110" s="70">
        <v>522</v>
      </c>
      <c r="G110" s="70">
        <v>561</v>
      </c>
      <c r="H110" s="70">
        <v>0</v>
      </c>
      <c r="I110" s="70">
        <v>471</v>
      </c>
      <c r="J110" s="70">
        <v>467</v>
      </c>
      <c r="K110" s="70">
        <v>0</v>
      </c>
      <c r="L110" s="70">
        <v>467</v>
      </c>
      <c r="M110" s="70">
        <v>426</v>
      </c>
      <c r="N110" s="70">
        <v>353</v>
      </c>
      <c r="O110" s="71">
        <f t="shared" si="26"/>
        <v>4514</v>
      </c>
    </row>
    <row r="111" spans="1:15" ht="13.5" thickBot="1">
      <c r="A111" s="322"/>
      <c r="B111" s="248" t="s">
        <v>21</v>
      </c>
      <c r="C111" s="70">
        <v>452</v>
      </c>
      <c r="D111" s="70">
        <v>404</v>
      </c>
      <c r="E111" s="70">
        <v>432</v>
      </c>
      <c r="F111" s="70">
        <v>525</v>
      </c>
      <c r="G111" s="70">
        <v>559</v>
      </c>
      <c r="H111" s="70">
        <v>772</v>
      </c>
      <c r="I111" s="70">
        <v>652</v>
      </c>
      <c r="J111" s="70">
        <v>516</v>
      </c>
      <c r="K111" s="70">
        <v>0</v>
      </c>
      <c r="L111" s="70">
        <v>0</v>
      </c>
      <c r="M111" s="70">
        <v>0</v>
      </c>
      <c r="N111" s="70">
        <v>0</v>
      </c>
      <c r="O111" s="274">
        <f t="shared" si="26"/>
        <v>4312</v>
      </c>
    </row>
    <row r="112" spans="1:15" ht="13.5" thickBot="1">
      <c r="A112" s="322"/>
      <c r="B112" s="31" t="s">
        <v>230</v>
      </c>
      <c r="C112" s="67">
        <f>SUM(C113:C119)</f>
        <v>609</v>
      </c>
      <c r="D112" s="67">
        <f aca="true" t="shared" si="27" ref="D112:N112">SUM(D113:D119)</f>
        <v>855</v>
      </c>
      <c r="E112" s="67">
        <f t="shared" si="27"/>
        <v>773</v>
      </c>
      <c r="F112" s="67">
        <f t="shared" si="27"/>
        <v>384</v>
      </c>
      <c r="G112" s="67">
        <f t="shared" si="27"/>
        <v>562</v>
      </c>
      <c r="H112" s="67">
        <f t="shared" si="27"/>
        <v>535</v>
      </c>
      <c r="I112" s="67">
        <f t="shared" si="27"/>
        <v>0</v>
      </c>
      <c r="J112" s="67">
        <f t="shared" si="27"/>
        <v>417</v>
      </c>
      <c r="K112" s="67">
        <f t="shared" si="27"/>
        <v>791</v>
      </c>
      <c r="L112" s="67">
        <f t="shared" si="27"/>
        <v>898</v>
      </c>
      <c r="M112" s="67">
        <f t="shared" si="27"/>
        <v>1166</v>
      </c>
      <c r="N112" s="67">
        <f t="shared" si="27"/>
        <v>930</v>
      </c>
      <c r="O112" s="67">
        <f>SUM(C112:N112)</f>
        <v>7920</v>
      </c>
    </row>
    <row r="113" spans="1:15" ht="12.75">
      <c r="A113" s="322"/>
      <c r="B113" s="247" t="s">
        <v>249</v>
      </c>
      <c r="C113" s="68">
        <v>0</v>
      </c>
      <c r="D113" s="68">
        <v>428</v>
      </c>
      <c r="E113" s="68">
        <v>374</v>
      </c>
      <c r="F113" s="68">
        <v>384</v>
      </c>
      <c r="G113" s="68">
        <v>562</v>
      </c>
      <c r="H113" s="68">
        <v>0</v>
      </c>
      <c r="I113" s="68">
        <v>0</v>
      </c>
      <c r="J113" s="68">
        <v>0</v>
      </c>
      <c r="K113" s="68">
        <v>0</v>
      </c>
      <c r="L113" s="68">
        <v>517</v>
      </c>
      <c r="M113" s="68">
        <v>0</v>
      </c>
      <c r="N113" s="68">
        <v>467</v>
      </c>
      <c r="O113" s="75">
        <f aca="true" t="shared" si="28" ref="O113:O122">SUM(C113:N113)</f>
        <v>2732</v>
      </c>
    </row>
    <row r="114" spans="1:15" ht="12.75">
      <c r="A114" s="322"/>
      <c r="B114" s="247" t="s">
        <v>235</v>
      </c>
      <c r="C114" s="68">
        <v>300</v>
      </c>
      <c r="D114" s="68">
        <v>0</v>
      </c>
      <c r="E114" s="68">
        <v>0</v>
      </c>
      <c r="F114" s="68">
        <v>0</v>
      </c>
      <c r="G114" s="68">
        <v>0</v>
      </c>
      <c r="H114" s="68">
        <v>0</v>
      </c>
      <c r="I114" s="68">
        <v>0</v>
      </c>
      <c r="J114" s="68">
        <v>417</v>
      </c>
      <c r="K114" s="68">
        <v>443</v>
      </c>
      <c r="L114" s="68">
        <v>0</v>
      </c>
      <c r="M114" s="68">
        <v>380</v>
      </c>
      <c r="N114" s="68">
        <v>463</v>
      </c>
      <c r="O114" s="71">
        <f t="shared" si="28"/>
        <v>2003</v>
      </c>
    </row>
    <row r="115" spans="1:15" ht="12.75">
      <c r="A115" s="322"/>
      <c r="B115" s="247" t="s">
        <v>240</v>
      </c>
      <c r="C115" s="68">
        <v>0</v>
      </c>
      <c r="D115" s="68">
        <v>427</v>
      </c>
      <c r="E115" s="68">
        <v>0</v>
      </c>
      <c r="F115" s="68">
        <v>0</v>
      </c>
      <c r="G115" s="68">
        <v>0</v>
      </c>
      <c r="H115" s="68">
        <v>535</v>
      </c>
      <c r="I115" s="68">
        <v>0</v>
      </c>
      <c r="J115" s="68">
        <v>0</v>
      </c>
      <c r="K115" s="68">
        <v>348</v>
      </c>
      <c r="L115" s="68">
        <v>0</v>
      </c>
      <c r="M115" s="68">
        <v>453</v>
      </c>
      <c r="N115" s="68">
        <v>0</v>
      </c>
      <c r="O115" s="71">
        <f t="shared" si="28"/>
        <v>1763</v>
      </c>
    </row>
    <row r="116" spans="1:15" ht="12.75">
      <c r="A116" s="322"/>
      <c r="B116" s="247" t="s">
        <v>256</v>
      </c>
      <c r="C116" s="68">
        <v>0</v>
      </c>
      <c r="D116" s="68">
        <v>0</v>
      </c>
      <c r="E116" s="68">
        <v>399</v>
      </c>
      <c r="F116" s="68">
        <v>0</v>
      </c>
      <c r="G116" s="68">
        <v>0</v>
      </c>
      <c r="H116" s="68">
        <v>0</v>
      </c>
      <c r="I116" s="68">
        <v>0</v>
      </c>
      <c r="J116" s="68">
        <v>0</v>
      </c>
      <c r="K116" s="68">
        <v>0</v>
      </c>
      <c r="L116" s="68">
        <v>0</v>
      </c>
      <c r="M116" s="68">
        <v>0</v>
      </c>
      <c r="N116" s="68">
        <v>0</v>
      </c>
      <c r="O116" s="71">
        <f t="shared" si="28"/>
        <v>399</v>
      </c>
    </row>
    <row r="117" spans="1:15" ht="12.75">
      <c r="A117" s="322"/>
      <c r="B117" s="248" t="s">
        <v>243</v>
      </c>
      <c r="C117" s="70">
        <v>0</v>
      </c>
      <c r="D117" s="70">
        <v>0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70">
        <v>0</v>
      </c>
      <c r="K117" s="70">
        <v>0</v>
      </c>
      <c r="L117" s="70">
        <v>381</v>
      </c>
      <c r="M117" s="70">
        <v>0</v>
      </c>
      <c r="N117" s="70">
        <v>0</v>
      </c>
      <c r="O117" s="71">
        <f t="shared" si="28"/>
        <v>381</v>
      </c>
    </row>
    <row r="118" spans="1:15" ht="12.75">
      <c r="A118" s="322"/>
      <c r="B118" s="248" t="s">
        <v>50</v>
      </c>
      <c r="C118" s="70">
        <v>0</v>
      </c>
      <c r="D118" s="70">
        <v>0</v>
      </c>
      <c r="E118" s="70">
        <v>0</v>
      </c>
      <c r="F118" s="70">
        <v>0</v>
      </c>
      <c r="G118" s="70">
        <v>0</v>
      </c>
      <c r="H118" s="70">
        <v>0</v>
      </c>
      <c r="I118" s="70">
        <v>0</v>
      </c>
      <c r="J118" s="70">
        <v>0</v>
      </c>
      <c r="K118" s="70">
        <v>0</v>
      </c>
      <c r="L118" s="70">
        <v>0</v>
      </c>
      <c r="M118" s="70">
        <v>333</v>
      </c>
      <c r="N118" s="70">
        <v>0</v>
      </c>
      <c r="O118" s="71">
        <f t="shared" si="28"/>
        <v>333</v>
      </c>
    </row>
    <row r="119" spans="1:15" ht="13.5" thickBot="1">
      <c r="A119" s="322"/>
      <c r="B119" s="251" t="s">
        <v>257</v>
      </c>
      <c r="C119" s="73">
        <v>309</v>
      </c>
      <c r="D119" s="73">
        <v>0</v>
      </c>
      <c r="E119" s="73">
        <v>0</v>
      </c>
      <c r="F119" s="73">
        <v>0</v>
      </c>
      <c r="G119" s="73">
        <v>0</v>
      </c>
      <c r="H119" s="73">
        <v>0</v>
      </c>
      <c r="I119" s="73">
        <v>0</v>
      </c>
      <c r="J119" s="73">
        <v>0</v>
      </c>
      <c r="K119" s="73">
        <v>0</v>
      </c>
      <c r="L119" s="73">
        <v>0</v>
      </c>
      <c r="M119" s="73">
        <v>0</v>
      </c>
      <c r="N119" s="73">
        <v>0</v>
      </c>
      <c r="O119" s="274">
        <f t="shared" si="28"/>
        <v>309</v>
      </c>
    </row>
    <row r="120" spans="1:15" ht="13.5" thickBot="1">
      <c r="A120" s="322"/>
      <c r="B120" s="252" t="s">
        <v>231</v>
      </c>
      <c r="C120" s="67">
        <f>C121</f>
        <v>477</v>
      </c>
      <c r="D120" s="67">
        <f aca="true" t="shared" si="29" ref="D120:N120">D121</f>
        <v>604</v>
      </c>
      <c r="E120" s="67">
        <f t="shared" si="29"/>
        <v>612</v>
      </c>
      <c r="F120" s="67">
        <f t="shared" si="29"/>
        <v>516</v>
      </c>
      <c r="G120" s="67">
        <f t="shared" si="29"/>
        <v>899</v>
      </c>
      <c r="H120" s="67">
        <f t="shared" si="29"/>
        <v>713</v>
      </c>
      <c r="I120" s="67">
        <f t="shared" si="29"/>
        <v>724</v>
      </c>
      <c r="J120" s="67">
        <f t="shared" si="29"/>
        <v>662</v>
      </c>
      <c r="K120" s="67">
        <f t="shared" si="29"/>
        <v>709</v>
      </c>
      <c r="L120" s="67">
        <f t="shared" si="29"/>
        <v>741</v>
      </c>
      <c r="M120" s="67">
        <f t="shared" si="29"/>
        <v>621</v>
      </c>
      <c r="N120" s="67">
        <f t="shared" si="29"/>
        <v>628</v>
      </c>
      <c r="O120" s="274">
        <f t="shared" si="28"/>
        <v>7906</v>
      </c>
    </row>
    <row r="121" spans="1:15" ht="13.5" thickBot="1">
      <c r="A121" s="322"/>
      <c r="B121" s="253" t="s">
        <v>70</v>
      </c>
      <c r="C121" s="70">
        <v>477</v>
      </c>
      <c r="D121" s="70">
        <v>604</v>
      </c>
      <c r="E121" s="70">
        <v>612</v>
      </c>
      <c r="F121" s="70">
        <v>516</v>
      </c>
      <c r="G121" s="70">
        <v>899</v>
      </c>
      <c r="H121" s="70">
        <v>713</v>
      </c>
      <c r="I121" s="70">
        <v>724</v>
      </c>
      <c r="J121" s="70">
        <v>662</v>
      </c>
      <c r="K121" s="70">
        <v>709</v>
      </c>
      <c r="L121" s="70">
        <v>741</v>
      </c>
      <c r="M121" s="70">
        <v>621</v>
      </c>
      <c r="N121" s="70">
        <v>628</v>
      </c>
      <c r="O121" s="274">
        <f t="shared" si="28"/>
        <v>7906</v>
      </c>
    </row>
    <row r="122" spans="1:15" ht="13.5" thickBot="1">
      <c r="A122" s="322"/>
      <c r="B122" s="255" t="s">
        <v>233</v>
      </c>
      <c r="C122" s="67">
        <f>SUM(C123:C124)</f>
        <v>0</v>
      </c>
      <c r="D122" s="67">
        <f aca="true" t="shared" si="30" ref="D122:N122">SUM(D123:D124)</f>
        <v>0</v>
      </c>
      <c r="E122" s="67">
        <f t="shared" si="30"/>
        <v>721</v>
      </c>
      <c r="F122" s="67">
        <f t="shared" si="30"/>
        <v>479</v>
      </c>
      <c r="G122" s="67">
        <f t="shared" si="30"/>
        <v>505</v>
      </c>
      <c r="H122" s="67">
        <f t="shared" si="30"/>
        <v>628</v>
      </c>
      <c r="I122" s="67">
        <f t="shared" si="30"/>
        <v>752</v>
      </c>
      <c r="J122" s="67">
        <f t="shared" si="30"/>
        <v>314</v>
      </c>
      <c r="K122" s="67">
        <f t="shared" si="30"/>
        <v>501</v>
      </c>
      <c r="L122" s="67">
        <f t="shared" si="30"/>
        <v>417</v>
      </c>
      <c r="M122" s="67">
        <f t="shared" si="30"/>
        <v>0</v>
      </c>
      <c r="N122" s="67">
        <f t="shared" si="30"/>
        <v>451</v>
      </c>
      <c r="O122" s="274">
        <f t="shared" si="28"/>
        <v>4768</v>
      </c>
    </row>
    <row r="123" spans="1:15" ht="12.75">
      <c r="A123" s="322"/>
      <c r="B123" s="256" t="s">
        <v>63</v>
      </c>
      <c r="C123" s="68">
        <v>0</v>
      </c>
      <c r="D123" s="68">
        <v>0</v>
      </c>
      <c r="E123" s="68">
        <v>721</v>
      </c>
      <c r="F123" s="68">
        <v>479</v>
      </c>
      <c r="G123" s="68">
        <v>0</v>
      </c>
      <c r="H123" s="68">
        <v>628</v>
      </c>
      <c r="I123" s="68">
        <v>752</v>
      </c>
      <c r="J123" s="68">
        <v>314</v>
      </c>
      <c r="K123" s="68">
        <v>501</v>
      </c>
      <c r="L123" s="68">
        <v>417</v>
      </c>
      <c r="M123" s="68">
        <v>0</v>
      </c>
      <c r="N123" s="68">
        <v>451</v>
      </c>
      <c r="O123" s="69">
        <v>4263</v>
      </c>
    </row>
    <row r="124" spans="1:15" ht="13.5" thickBot="1">
      <c r="A124" s="322"/>
      <c r="B124" s="253" t="s">
        <v>23</v>
      </c>
      <c r="C124" s="70">
        <v>0</v>
      </c>
      <c r="D124" s="70">
        <v>0</v>
      </c>
      <c r="E124" s="70">
        <v>0</v>
      </c>
      <c r="F124" s="70">
        <v>0</v>
      </c>
      <c r="G124" s="70">
        <v>505</v>
      </c>
      <c r="H124" s="70"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v>0</v>
      </c>
      <c r="N124" s="70">
        <v>0</v>
      </c>
      <c r="O124" s="71">
        <v>505</v>
      </c>
    </row>
    <row r="125" spans="1:15" ht="14.25" thickBot="1">
      <c r="A125" s="326" t="s">
        <v>215</v>
      </c>
      <c r="B125" s="326"/>
      <c r="C125" s="326"/>
      <c r="D125" s="326"/>
      <c r="E125" s="326"/>
      <c r="F125" s="326"/>
      <c r="G125" s="326"/>
      <c r="H125" s="326"/>
      <c r="I125" s="326"/>
      <c r="J125" s="326"/>
      <c r="K125" s="326"/>
      <c r="L125" s="326"/>
      <c r="M125" s="327"/>
      <c r="N125" s="328"/>
      <c r="O125" s="327"/>
    </row>
    <row r="126" spans="1:15" s="293" customFormat="1" ht="14.25" customHeight="1" thickBot="1">
      <c r="A126" s="321" t="s">
        <v>237</v>
      </c>
      <c r="B126" s="291" t="s">
        <v>0</v>
      </c>
      <c r="C126" s="292">
        <f>C127+C137+C139+C141+C146</f>
        <v>524</v>
      </c>
      <c r="D126" s="292">
        <f aca="true" t="shared" si="31" ref="D126:N126">D127+D137+D139+D141+D146</f>
        <v>563</v>
      </c>
      <c r="E126" s="292">
        <f t="shared" si="31"/>
        <v>660</v>
      </c>
      <c r="F126" s="292">
        <f t="shared" si="31"/>
        <v>617</v>
      </c>
      <c r="G126" s="292">
        <f t="shared" si="31"/>
        <v>938</v>
      </c>
      <c r="H126" s="292">
        <f t="shared" si="31"/>
        <v>775</v>
      </c>
      <c r="I126" s="292">
        <f t="shared" si="31"/>
        <v>1122</v>
      </c>
      <c r="J126" s="292">
        <f t="shared" si="31"/>
        <v>935</v>
      </c>
      <c r="K126" s="292">
        <f t="shared" si="31"/>
        <v>1195</v>
      </c>
      <c r="L126" s="292">
        <f t="shared" si="31"/>
        <v>1341</v>
      </c>
      <c r="M126" s="292">
        <f t="shared" si="31"/>
        <v>1013</v>
      </c>
      <c r="N126" s="292">
        <f t="shared" si="31"/>
        <v>986</v>
      </c>
      <c r="O126" s="292">
        <f>SUM(C126:N126)</f>
        <v>10669</v>
      </c>
    </row>
    <row r="127" spans="1:15" ht="13.5" customHeight="1" thickBot="1">
      <c r="A127" s="322"/>
      <c r="B127" s="31" t="s">
        <v>226</v>
      </c>
      <c r="C127" s="67">
        <f>SUM(C128:C136)</f>
        <v>234</v>
      </c>
      <c r="D127" s="67">
        <f aca="true" t="shared" si="32" ref="D127:N127">SUM(D128:D136)</f>
        <v>261</v>
      </c>
      <c r="E127" s="67">
        <f t="shared" si="32"/>
        <v>318</v>
      </c>
      <c r="F127" s="67">
        <f t="shared" si="32"/>
        <v>251</v>
      </c>
      <c r="G127" s="67">
        <f t="shared" si="32"/>
        <v>336</v>
      </c>
      <c r="H127" s="67">
        <f t="shared" si="32"/>
        <v>248</v>
      </c>
      <c r="I127" s="67">
        <f t="shared" si="32"/>
        <v>511</v>
      </c>
      <c r="J127" s="67">
        <f t="shared" si="32"/>
        <v>504</v>
      </c>
      <c r="K127" s="67">
        <f t="shared" si="32"/>
        <v>766</v>
      </c>
      <c r="L127" s="67">
        <f t="shared" si="32"/>
        <v>645</v>
      </c>
      <c r="M127" s="67">
        <f t="shared" si="32"/>
        <v>367</v>
      </c>
      <c r="N127" s="67">
        <f t="shared" si="32"/>
        <v>448</v>
      </c>
      <c r="O127" s="67">
        <f aca="true" t="shared" si="33" ref="O127:O152">SUM(C127:N127)</f>
        <v>4889</v>
      </c>
    </row>
    <row r="128" spans="1:15" ht="12.75">
      <c r="A128" s="322"/>
      <c r="B128" s="262" t="s">
        <v>27</v>
      </c>
      <c r="C128" s="68">
        <v>98</v>
      </c>
      <c r="D128" s="68">
        <v>100</v>
      </c>
      <c r="E128" s="68">
        <v>175</v>
      </c>
      <c r="F128" s="68">
        <v>74</v>
      </c>
      <c r="G128" s="68">
        <v>80</v>
      </c>
      <c r="H128" s="68">
        <v>99</v>
      </c>
      <c r="I128" s="68">
        <v>265</v>
      </c>
      <c r="J128" s="68">
        <v>156</v>
      </c>
      <c r="K128" s="68">
        <v>344</v>
      </c>
      <c r="L128" s="68">
        <v>393</v>
      </c>
      <c r="M128" s="68">
        <v>181</v>
      </c>
      <c r="N128" s="68">
        <v>278</v>
      </c>
      <c r="O128" s="75">
        <f t="shared" si="33"/>
        <v>2243</v>
      </c>
    </row>
    <row r="129" spans="1:15" ht="12.75">
      <c r="A129" s="322"/>
      <c r="B129" s="248" t="s">
        <v>229</v>
      </c>
      <c r="C129" s="70">
        <v>31</v>
      </c>
      <c r="D129" s="70">
        <v>41</v>
      </c>
      <c r="E129" s="70">
        <v>33</v>
      </c>
      <c r="F129" s="70">
        <v>0</v>
      </c>
      <c r="G129" s="70">
        <v>0</v>
      </c>
      <c r="H129" s="70">
        <v>81</v>
      </c>
      <c r="I129" s="70">
        <v>90</v>
      </c>
      <c r="J129" s="70">
        <v>106</v>
      </c>
      <c r="K129" s="70">
        <v>180</v>
      </c>
      <c r="L129" s="70">
        <v>145</v>
      </c>
      <c r="M129" s="70">
        <v>132</v>
      </c>
      <c r="N129" s="70">
        <v>52</v>
      </c>
      <c r="O129" s="71">
        <f t="shared" si="33"/>
        <v>891</v>
      </c>
    </row>
    <row r="130" spans="1:15" ht="12.75">
      <c r="A130" s="322"/>
      <c r="B130" s="248" t="s">
        <v>61</v>
      </c>
      <c r="C130" s="70">
        <v>75</v>
      </c>
      <c r="D130" s="70">
        <v>78</v>
      </c>
      <c r="E130" s="70">
        <v>71</v>
      </c>
      <c r="F130" s="70">
        <v>131</v>
      </c>
      <c r="G130" s="70">
        <v>123</v>
      </c>
      <c r="H130" s="70">
        <v>68</v>
      </c>
      <c r="I130" s="70">
        <v>104</v>
      </c>
      <c r="J130" s="70">
        <v>90</v>
      </c>
      <c r="K130" s="70">
        <v>81</v>
      </c>
      <c r="L130" s="70">
        <v>0</v>
      </c>
      <c r="M130" s="70">
        <v>0</v>
      </c>
      <c r="N130" s="70">
        <v>0</v>
      </c>
      <c r="O130" s="71">
        <f t="shared" si="33"/>
        <v>821</v>
      </c>
    </row>
    <row r="131" spans="1:15" ht="12.75">
      <c r="A131" s="322"/>
      <c r="B131" s="248" t="s">
        <v>44</v>
      </c>
      <c r="C131" s="70">
        <v>0</v>
      </c>
      <c r="D131" s="70">
        <v>0</v>
      </c>
      <c r="E131" s="70">
        <v>0</v>
      </c>
      <c r="F131" s="70">
        <v>0</v>
      </c>
      <c r="G131" s="70">
        <v>0</v>
      </c>
      <c r="H131" s="70">
        <v>0</v>
      </c>
      <c r="I131" s="70">
        <v>0</v>
      </c>
      <c r="J131" s="70">
        <v>71</v>
      </c>
      <c r="K131" s="70">
        <v>72</v>
      </c>
      <c r="L131" s="70">
        <v>107</v>
      </c>
      <c r="M131" s="70">
        <v>54</v>
      </c>
      <c r="N131" s="70">
        <v>0</v>
      </c>
      <c r="O131" s="71">
        <f t="shared" si="33"/>
        <v>304</v>
      </c>
    </row>
    <row r="132" spans="1:15" ht="12.75">
      <c r="A132" s="322"/>
      <c r="B132" s="248" t="s">
        <v>228</v>
      </c>
      <c r="C132" s="70">
        <v>0</v>
      </c>
      <c r="D132" s="70">
        <v>0</v>
      </c>
      <c r="E132" s="70">
        <v>0</v>
      </c>
      <c r="F132" s="70">
        <v>0</v>
      </c>
      <c r="G132" s="70">
        <v>0</v>
      </c>
      <c r="H132" s="70">
        <v>0</v>
      </c>
      <c r="I132" s="70">
        <v>52</v>
      </c>
      <c r="J132" s="70">
        <v>81</v>
      </c>
      <c r="K132" s="70">
        <v>89</v>
      </c>
      <c r="L132" s="70">
        <v>0</v>
      </c>
      <c r="M132" s="70">
        <v>0</v>
      </c>
      <c r="N132" s="70">
        <v>46</v>
      </c>
      <c r="O132" s="71">
        <f t="shared" si="33"/>
        <v>268</v>
      </c>
    </row>
    <row r="133" spans="1:15" ht="12.75">
      <c r="A133" s="322"/>
      <c r="B133" s="248" t="s">
        <v>75</v>
      </c>
      <c r="C133" s="70">
        <v>30</v>
      </c>
      <c r="D133" s="70">
        <v>0</v>
      </c>
      <c r="E133" s="70">
        <v>0</v>
      </c>
      <c r="F133" s="70">
        <v>0</v>
      </c>
      <c r="G133" s="70">
        <v>133</v>
      </c>
      <c r="H133" s="70">
        <v>0</v>
      </c>
      <c r="I133" s="70">
        <v>0</v>
      </c>
      <c r="J133" s="70">
        <v>0</v>
      </c>
      <c r="K133" s="70">
        <v>0</v>
      </c>
      <c r="L133" s="70">
        <v>0</v>
      </c>
      <c r="M133" s="70">
        <v>0</v>
      </c>
      <c r="N133" s="70">
        <v>0</v>
      </c>
      <c r="O133" s="71">
        <f t="shared" si="33"/>
        <v>163</v>
      </c>
    </row>
    <row r="134" spans="1:15" ht="12.75">
      <c r="A134" s="322"/>
      <c r="B134" s="250" t="s">
        <v>58</v>
      </c>
      <c r="C134" s="72">
        <v>0</v>
      </c>
      <c r="D134" s="72">
        <v>42</v>
      </c>
      <c r="E134" s="72">
        <v>0</v>
      </c>
      <c r="F134" s="72">
        <v>0</v>
      </c>
      <c r="G134" s="72">
        <v>0</v>
      </c>
      <c r="H134" s="72">
        <v>0</v>
      </c>
      <c r="I134" s="72">
        <v>0</v>
      </c>
      <c r="J134" s="72">
        <v>0</v>
      </c>
      <c r="K134" s="72">
        <v>0</v>
      </c>
      <c r="L134" s="72">
        <v>0</v>
      </c>
      <c r="M134" s="72">
        <v>0</v>
      </c>
      <c r="N134" s="72">
        <v>72</v>
      </c>
      <c r="O134" s="71">
        <f t="shared" si="33"/>
        <v>114</v>
      </c>
    </row>
    <row r="135" spans="1:15" ht="12.75">
      <c r="A135" s="322"/>
      <c r="B135" s="250" t="s">
        <v>21</v>
      </c>
      <c r="C135" s="72">
        <v>0</v>
      </c>
      <c r="D135" s="72">
        <v>0</v>
      </c>
      <c r="E135" s="72">
        <v>0</v>
      </c>
      <c r="F135" s="72">
        <v>46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1">
        <f t="shared" si="33"/>
        <v>46</v>
      </c>
    </row>
    <row r="136" spans="1:15" ht="13.5" thickBot="1">
      <c r="A136" s="322"/>
      <c r="B136" s="250" t="s">
        <v>389</v>
      </c>
      <c r="C136" s="72">
        <v>0</v>
      </c>
      <c r="D136" s="72">
        <v>0</v>
      </c>
      <c r="E136" s="72">
        <v>39</v>
      </c>
      <c r="F136" s="72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274">
        <f t="shared" si="33"/>
        <v>39</v>
      </c>
    </row>
    <row r="137" spans="1:15" ht="13.5" thickBot="1">
      <c r="A137" s="322"/>
      <c r="B137" s="31" t="s">
        <v>230</v>
      </c>
      <c r="C137" s="67">
        <f>C138</f>
        <v>0</v>
      </c>
      <c r="D137" s="67">
        <f aca="true" t="shared" si="34" ref="D137:N137">D138</f>
        <v>0</v>
      </c>
      <c r="E137" s="67">
        <f t="shared" si="34"/>
        <v>0</v>
      </c>
      <c r="F137" s="67">
        <f t="shared" si="34"/>
        <v>0</v>
      </c>
      <c r="G137" s="67">
        <f t="shared" si="34"/>
        <v>0</v>
      </c>
      <c r="H137" s="67">
        <f t="shared" si="34"/>
        <v>73</v>
      </c>
      <c r="I137" s="67">
        <f t="shared" si="34"/>
        <v>0</v>
      </c>
      <c r="J137" s="67">
        <f t="shared" si="34"/>
        <v>0</v>
      </c>
      <c r="K137" s="67">
        <f t="shared" si="34"/>
        <v>0</v>
      </c>
      <c r="L137" s="67">
        <f t="shared" si="34"/>
        <v>0</v>
      </c>
      <c r="M137" s="67">
        <f t="shared" si="34"/>
        <v>0</v>
      </c>
      <c r="N137" s="67">
        <f t="shared" si="34"/>
        <v>0</v>
      </c>
      <c r="O137" s="67">
        <f t="shared" si="33"/>
        <v>73</v>
      </c>
    </row>
    <row r="138" spans="1:15" ht="13.5" thickBot="1">
      <c r="A138" s="322"/>
      <c r="B138" s="247" t="s">
        <v>243</v>
      </c>
      <c r="C138" s="68">
        <v>0</v>
      </c>
      <c r="D138" s="68">
        <v>0</v>
      </c>
      <c r="E138" s="68">
        <v>0</v>
      </c>
      <c r="F138" s="68">
        <v>0</v>
      </c>
      <c r="G138" s="68">
        <v>0</v>
      </c>
      <c r="H138" s="68">
        <v>73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v>0</v>
      </c>
      <c r="O138" s="67">
        <f t="shared" si="33"/>
        <v>73</v>
      </c>
    </row>
    <row r="139" spans="1:15" ht="13.5" thickBot="1">
      <c r="A139" s="322"/>
      <c r="B139" s="252" t="s">
        <v>231</v>
      </c>
      <c r="C139" s="67">
        <f>C140</f>
        <v>0</v>
      </c>
      <c r="D139" s="67">
        <f aca="true" t="shared" si="35" ref="D139:N139">D140</f>
        <v>44</v>
      </c>
      <c r="E139" s="67">
        <f t="shared" si="35"/>
        <v>0</v>
      </c>
      <c r="F139" s="67">
        <f t="shared" si="35"/>
        <v>0</v>
      </c>
      <c r="G139" s="67">
        <f t="shared" si="35"/>
        <v>134</v>
      </c>
      <c r="H139" s="67">
        <f t="shared" si="35"/>
        <v>0</v>
      </c>
      <c r="I139" s="67">
        <f t="shared" si="35"/>
        <v>0</v>
      </c>
      <c r="J139" s="67">
        <f t="shared" si="35"/>
        <v>0</v>
      </c>
      <c r="K139" s="67">
        <f t="shared" si="35"/>
        <v>0</v>
      </c>
      <c r="L139" s="67">
        <f t="shared" si="35"/>
        <v>0</v>
      </c>
      <c r="M139" s="67">
        <f t="shared" si="35"/>
        <v>0</v>
      </c>
      <c r="N139" s="67">
        <f t="shared" si="35"/>
        <v>0</v>
      </c>
      <c r="O139" s="67">
        <f t="shared" si="33"/>
        <v>178</v>
      </c>
    </row>
    <row r="140" spans="1:15" ht="13.5" thickBot="1">
      <c r="A140" s="322"/>
      <c r="B140" s="253" t="s">
        <v>70</v>
      </c>
      <c r="C140" s="70">
        <v>0</v>
      </c>
      <c r="D140" s="70">
        <v>44</v>
      </c>
      <c r="E140" s="70">
        <v>0</v>
      </c>
      <c r="F140" s="70">
        <v>0</v>
      </c>
      <c r="G140" s="70">
        <v>134</v>
      </c>
      <c r="H140" s="70">
        <v>0</v>
      </c>
      <c r="I140" s="70">
        <v>0</v>
      </c>
      <c r="J140" s="70">
        <v>0</v>
      </c>
      <c r="K140" s="70">
        <v>0</v>
      </c>
      <c r="L140" s="70">
        <v>0</v>
      </c>
      <c r="M140" s="70">
        <v>0</v>
      </c>
      <c r="N140" s="70">
        <v>0</v>
      </c>
      <c r="O140" s="67">
        <f t="shared" si="33"/>
        <v>178</v>
      </c>
    </row>
    <row r="141" spans="1:15" ht="13.5" thickBot="1">
      <c r="A141" s="322"/>
      <c r="B141" s="254" t="s">
        <v>232</v>
      </c>
      <c r="C141" s="67">
        <f>SUM(C142:C145)</f>
        <v>212</v>
      </c>
      <c r="D141" s="67">
        <f aca="true" t="shared" si="36" ref="D141:N141">SUM(D142:D145)</f>
        <v>167</v>
      </c>
      <c r="E141" s="67">
        <f t="shared" si="36"/>
        <v>146</v>
      </c>
      <c r="F141" s="67">
        <f t="shared" si="36"/>
        <v>145</v>
      </c>
      <c r="G141" s="67">
        <f t="shared" si="36"/>
        <v>0</v>
      </c>
      <c r="H141" s="67">
        <f t="shared" si="36"/>
        <v>288</v>
      </c>
      <c r="I141" s="67">
        <f t="shared" si="36"/>
        <v>334</v>
      </c>
      <c r="J141" s="67">
        <f t="shared" si="36"/>
        <v>349</v>
      </c>
      <c r="K141" s="67">
        <f t="shared" si="36"/>
        <v>257</v>
      </c>
      <c r="L141" s="67">
        <f t="shared" si="36"/>
        <v>485</v>
      </c>
      <c r="M141" s="67">
        <f t="shared" si="36"/>
        <v>427</v>
      </c>
      <c r="N141" s="67">
        <f t="shared" si="36"/>
        <v>219</v>
      </c>
      <c r="O141" s="67">
        <f t="shared" si="33"/>
        <v>3029</v>
      </c>
    </row>
    <row r="142" spans="1:15" ht="12.75">
      <c r="A142" s="322"/>
      <c r="B142" s="256" t="s">
        <v>66</v>
      </c>
      <c r="C142" s="68">
        <v>161</v>
      </c>
      <c r="D142" s="68">
        <v>167</v>
      </c>
      <c r="E142" s="68">
        <v>146</v>
      </c>
      <c r="F142" s="68">
        <v>145</v>
      </c>
      <c r="G142" s="68">
        <v>0</v>
      </c>
      <c r="H142" s="68">
        <v>159</v>
      </c>
      <c r="I142" s="68">
        <v>334</v>
      </c>
      <c r="J142" s="68">
        <v>320</v>
      </c>
      <c r="K142" s="68">
        <v>257</v>
      </c>
      <c r="L142" s="68">
        <v>218</v>
      </c>
      <c r="M142" s="68">
        <v>371</v>
      </c>
      <c r="N142" s="68">
        <v>100</v>
      </c>
      <c r="O142" s="75">
        <f t="shared" si="33"/>
        <v>2378</v>
      </c>
    </row>
    <row r="143" spans="1:15" ht="12.75">
      <c r="A143" s="322"/>
      <c r="B143" s="253" t="s">
        <v>69</v>
      </c>
      <c r="C143" s="70">
        <v>26</v>
      </c>
      <c r="D143" s="70">
        <v>0</v>
      </c>
      <c r="E143" s="70">
        <v>0</v>
      </c>
      <c r="F143" s="70">
        <v>0</v>
      </c>
      <c r="G143" s="70">
        <v>0</v>
      </c>
      <c r="H143" s="70">
        <v>129</v>
      </c>
      <c r="I143" s="70">
        <v>0</v>
      </c>
      <c r="J143" s="70">
        <v>0</v>
      </c>
      <c r="K143" s="70">
        <v>0</v>
      </c>
      <c r="L143" s="70">
        <v>267</v>
      </c>
      <c r="M143" s="70">
        <v>0</v>
      </c>
      <c r="N143" s="70">
        <v>119</v>
      </c>
      <c r="O143" s="71">
        <f t="shared" si="33"/>
        <v>541</v>
      </c>
    </row>
    <row r="144" spans="1:15" ht="12.75">
      <c r="A144" s="322"/>
      <c r="B144" s="253" t="s">
        <v>51</v>
      </c>
      <c r="C144" s="70">
        <v>0</v>
      </c>
      <c r="D144" s="70">
        <v>0</v>
      </c>
      <c r="E144" s="70">
        <v>0</v>
      </c>
      <c r="F144" s="70">
        <v>0</v>
      </c>
      <c r="G144" s="70">
        <v>0</v>
      </c>
      <c r="H144" s="70">
        <v>0</v>
      </c>
      <c r="I144" s="70">
        <v>0</v>
      </c>
      <c r="J144" s="70">
        <v>0</v>
      </c>
      <c r="K144" s="70">
        <v>0</v>
      </c>
      <c r="L144" s="70">
        <v>0</v>
      </c>
      <c r="M144" s="70">
        <v>56</v>
      </c>
      <c r="N144" s="70">
        <v>0</v>
      </c>
      <c r="O144" s="71">
        <f t="shared" si="33"/>
        <v>56</v>
      </c>
    </row>
    <row r="145" spans="1:15" ht="13.5" thickBot="1">
      <c r="A145" s="322"/>
      <c r="B145" s="253" t="s">
        <v>246</v>
      </c>
      <c r="C145" s="70">
        <v>25</v>
      </c>
      <c r="D145" s="70">
        <v>0</v>
      </c>
      <c r="E145" s="70">
        <v>0</v>
      </c>
      <c r="F145" s="70">
        <v>0</v>
      </c>
      <c r="G145" s="70">
        <v>0</v>
      </c>
      <c r="H145" s="70">
        <v>0</v>
      </c>
      <c r="I145" s="70">
        <v>0</v>
      </c>
      <c r="J145" s="70">
        <v>29</v>
      </c>
      <c r="K145" s="70">
        <v>0</v>
      </c>
      <c r="L145" s="70">
        <v>0</v>
      </c>
      <c r="M145" s="70">
        <v>0</v>
      </c>
      <c r="N145" s="70">
        <v>0</v>
      </c>
      <c r="O145" s="274">
        <f t="shared" si="33"/>
        <v>54</v>
      </c>
    </row>
    <row r="146" spans="1:15" ht="13.5" thickBot="1">
      <c r="A146" s="322"/>
      <c r="B146" s="255" t="s">
        <v>233</v>
      </c>
      <c r="C146" s="67">
        <f>SUM(C147:C152)</f>
        <v>78</v>
      </c>
      <c r="D146" s="67">
        <f aca="true" t="shared" si="37" ref="D146:N146">SUM(D147:D152)</f>
        <v>91</v>
      </c>
      <c r="E146" s="67">
        <f t="shared" si="37"/>
        <v>196</v>
      </c>
      <c r="F146" s="67">
        <f t="shared" si="37"/>
        <v>221</v>
      </c>
      <c r="G146" s="67">
        <f t="shared" si="37"/>
        <v>468</v>
      </c>
      <c r="H146" s="67">
        <f t="shared" si="37"/>
        <v>166</v>
      </c>
      <c r="I146" s="67">
        <f t="shared" si="37"/>
        <v>277</v>
      </c>
      <c r="J146" s="67">
        <f t="shared" si="37"/>
        <v>82</v>
      </c>
      <c r="K146" s="67">
        <f t="shared" si="37"/>
        <v>172</v>
      </c>
      <c r="L146" s="67">
        <f t="shared" si="37"/>
        <v>211</v>
      </c>
      <c r="M146" s="67">
        <f t="shared" si="37"/>
        <v>219</v>
      </c>
      <c r="N146" s="67">
        <f t="shared" si="37"/>
        <v>319</v>
      </c>
      <c r="O146" s="67">
        <f t="shared" si="33"/>
        <v>2500</v>
      </c>
    </row>
    <row r="147" spans="1:15" ht="12.75">
      <c r="A147" s="322"/>
      <c r="B147" s="256" t="s">
        <v>39</v>
      </c>
      <c r="C147" s="68">
        <v>78</v>
      </c>
      <c r="D147" s="68">
        <v>60</v>
      </c>
      <c r="E147" s="68">
        <v>112</v>
      </c>
      <c r="F147" s="68">
        <v>87</v>
      </c>
      <c r="G147" s="68">
        <v>77</v>
      </c>
      <c r="H147" s="68">
        <v>90</v>
      </c>
      <c r="I147" s="68">
        <v>87</v>
      </c>
      <c r="J147" s="68">
        <v>82</v>
      </c>
      <c r="K147" s="68">
        <v>105</v>
      </c>
      <c r="L147" s="68">
        <v>47</v>
      </c>
      <c r="M147" s="68">
        <v>80</v>
      </c>
      <c r="N147" s="68">
        <v>111</v>
      </c>
      <c r="O147" s="75">
        <f t="shared" si="33"/>
        <v>1016</v>
      </c>
    </row>
    <row r="148" spans="1:15" ht="12.75">
      <c r="A148" s="322"/>
      <c r="B148" s="253" t="s">
        <v>49</v>
      </c>
      <c r="C148" s="70">
        <v>0</v>
      </c>
      <c r="D148" s="70">
        <v>0</v>
      </c>
      <c r="E148" s="70">
        <v>0</v>
      </c>
      <c r="F148" s="70">
        <v>0</v>
      </c>
      <c r="G148" s="70">
        <v>157</v>
      </c>
      <c r="H148" s="70">
        <v>0</v>
      </c>
      <c r="I148" s="70">
        <v>0</v>
      </c>
      <c r="J148" s="70">
        <v>0</v>
      </c>
      <c r="K148" s="70">
        <v>0</v>
      </c>
      <c r="L148" s="70">
        <v>71</v>
      </c>
      <c r="M148" s="70">
        <v>0</v>
      </c>
      <c r="N148" s="70">
        <v>208</v>
      </c>
      <c r="O148" s="71">
        <f t="shared" si="33"/>
        <v>436</v>
      </c>
    </row>
    <row r="149" spans="1:15" ht="12.75">
      <c r="A149" s="322"/>
      <c r="B149" s="253" t="s">
        <v>26</v>
      </c>
      <c r="C149" s="70">
        <v>0</v>
      </c>
      <c r="D149" s="70">
        <v>0</v>
      </c>
      <c r="E149" s="70">
        <v>34</v>
      </c>
      <c r="F149" s="70">
        <v>51</v>
      </c>
      <c r="G149" s="70">
        <v>89</v>
      </c>
      <c r="H149" s="70">
        <v>0</v>
      </c>
      <c r="I149" s="70">
        <v>113</v>
      </c>
      <c r="J149" s="70">
        <v>0</v>
      </c>
      <c r="K149" s="70">
        <v>0</v>
      </c>
      <c r="L149" s="70">
        <v>93</v>
      </c>
      <c r="M149" s="70">
        <v>49</v>
      </c>
      <c r="N149" s="70">
        <v>0</v>
      </c>
      <c r="O149" s="71">
        <f t="shared" si="33"/>
        <v>429</v>
      </c>
    </row>
    <row r="150" spans="1:15" ht="12.75">
      <c r="A150" s="322"/>
      <c r="B150" s="253" t="s">
        <v>32</v>
      </c>
      <c r="C150" s="70">
        <v>0</v>
      </c>
      <c r="D150" s="70">
        <v>0</v>
      </c>
      <c r="E150" s="70">
        <v>0</v>
      </c>
      <c r="F150" s="70">
        <v>0</v>
      </c>
      <c r="G150" s="70">
        <v>145</v>
      </c>
      <c r="H150" s="70">
        <v>0</v>
      </c>
      <c r="I150" s="70">
        <v>77</v>
      </c>
      <c r="J150" s="70">
        <v>0</v>
      </c>
      <c r="K150" s="70">
        <v>67</v>
      </c>
      <c r="L150" s="70">
        <v>0</v>
      </c>
      <c r="M150" s="70">
        <v>0</v>
      </c>
      <c r="N150" s="70">
        <v>0</v>
      </c>
      <c r="O150" s="71">
        <f t="shared" si="33"/>
        <v>289</v>
      </c>
    </row>
    <row r="151" spans="1:15" ht="12.75">
      <c r="A151" s="322"/>
      <c r="B151" s="253" t="s">
        <v>52</v>
      </c>
      <c r="C151" s="70">
        <v>0</v>
      </c>
      <c r="D151" s="70">
        <v>31</v>
      </c>
      <c r="E151" s="70">
        <v>50</v>
      </c>
      <c r="F151" s="70">
        <v>0</v>
      </c>
      <c r="G151" s="70">
        <v>0</v>
      </c>
      <c r="H151" s="70">
        <v>76</v>
      </c>
      <c r="I151" s="70">
        <v>0</v>
      </c>
      <c r="J151" s="70">
        <v>0</v>
      </c>
      <c r="K151" s="70">
        <v>0</v>
      </c>
      <c r="L151" s="70">
        <v>0</v>
      </c>
      <c r="M151" s="70">
        <v>90</v>
      </c>
      <c r="N151" s="70">
        <v>0</v>
      </c>
      <c r="O151" s="71">
        <f t="shared" si="33"/>
        <v>247</v>
      </c>
    </row>
    <row r="152" spans="1:15" ht="13.5" thickBot="1">
      <c r="A152" s="322"/>
      <c r="B152" s="253" t="s">
        <v>23</v>
      </c>
      <c r="C152" s="70">
        <v>0</v>
      </c>
      <c r="D152" s="70">
        <v>0</v>
      </c>
      <c r="E152" s="70">
        <v>0</v>
      </c>
      <c r="F152" s="70">
        <v>83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274">
        <f t="shared" si="33"/>
        <v>83</v>
      </c>
    </row>
    <row r="153" spans="1:15" ht="14.25" thickBot="1">
      <c r="A153" s="326" t="s">
        <v>216</v>
      </c>
      <c r="B153" s="326"/>
      <c r="C153" s="326"/>
      <c r="D153" s="326"/>
      <c r="E153" s="326"/>
      <c r="F153" s="326"/>
      <c r="G153" s="326"/>
      <c r="H153" s="326"/>
      <c r="I153" s="326"/>
      <c r="J153" s="326"/>
      <c r="K153" s="326"/>
      <c r="L153" s="326"/>
      <c r="M153" s="327"/>
      <c r="N153" s="328"/>
      <c r="O153" s="327"/>
    </row>
    <row r="154" spans="1:15" s="293" customFormat="1" ht="14.25" customHeight="1" thickBot="1">
      <c r="A154" s="321" t="s">
        <v>237</v>
      </c>
      <c r="B154" s="291" t="s">
        <v>0</v>
      </c>
      <c r="C154" s="292">
        <f>C155+C164+C173+C175+C177</f>
        <v>800</v>
      </c>
      <c r="D154" s="292">
        <f aca="true" t="shared" si="38" ref="D154:N154">D155+D164+D173+D175+D177</f>
        <v>1809</v>
      </c>
      <c r="E154" s="292">
        <f t="shared" si="38"/>
        <v>1341</v>
      </c>
      <c r="F154" s="292">
        <f t="shared" si="38"/>
        <v>829</v>
      </c>
      <c r="G154" s="292">
        <f t="shared" si="38"/>
        <v>974</v>
      </c>
      <c r="H154" s="292">
        <f t="shared" si="38"/>
        <v>667</v>
      </c>
      <c r="I154" s="292">
        <f t="shared" si="38"/>
        <v>842</v>
      </c>
      <c r="J154" s="292">
        <f t="shared" si="38"/>
        <v>963</v>
      </c>
      <c r="K154" s="292">
        <f t="shared" si="38"/>
        <v>1041</v>
      </c>
      <c r="L154" s="292">
        <f t="shared" si="38"/>
        <v>1564</v>
      </c>
      <c r="M154" s="292">
        <f t="shared" si="38"/>
        <v>1571</v>
      </c>
      <c r="N154" s="292">
        <f t="shared" si="38"/>
        <v>1094</v>
      </c>
      <c r="O154" s="294">
        <f>SUM(C154:N154)</f>
        <v>13495</v>
      </c>
    </row>
    <row r="155" spans="1:15" ht="13.5" customHeight="1" thickBot="1">
      <c r="A155" s="322"/>
      <c r="B155" s="31" t="s">
        <v>226</v>
      </c>
      <c r="C155" s="67">
        <f>SUM(C156:C163)</f>
        <v>637</v>
      </c>
      <c r="D155" s="67">
        <f aca="true" t="shared" si="39" ref="D155:N155">SUM(D156:D163)</f>
        <v>1774</v>
      </c>
      <c r="E155" s="67">
        <f t="shared" si="39"/>
        <v>1200</v>
      </c>
      <c r="F155" s="67">
        <f t="shared" si="39"/>
        <v>701</v>
      </c>
      <c r="G155" s="67">
        <f t="shared" si="39"/>
        <v>887</v>
      </c>
      <c r="H155" s="67">
        <f t="shared" si="39"/>
        <v>496</v>
      </c>
      <c r="I155" s="67">
        <f t="shared" si="39"/>
        <v>715</v>
      </c>
      <c r="J155" s="67">
        <f t="shared" si="39"/>
        <v>642</v>
      </c>
      <c r="K155" s="67">
        <f t="shared" si="39"/>
        <v>816</v>
      </c>
      <c r="L155" s="67">
        <f t="shared" si="39"/>
        <v>1443</v>
      </c>
      <c r="M155" s="67">
        <f t="shared" si="39"/>
        <v>1527</v>
      </c>
      <c r="N155" s="67">
        <f t="shared" si="39"/>
        <v>954</v>
      </c>
      <c r="O155" s="67">
        <f>SUM(C155:N155)</f>
        <v>11792</v>
      </c>
    </row>
    <row r="156" spans="1:15" ht="12.75">
      <c r="A156" s="322"/>
      <c r="B156" s="262" t="s">
        <v>227</v>
      </c>
      <c r="C156" s="68">
        <v>300</v>
      </c>
      <c r="D156" s="68">
        <v>456</v>
      </c>
      <c r="E156" s="68">
        <v>160</v>
      </c>
      <c r="F156" s="68">
        <v>416</v>
      </c>
      <c r="G156" s="68">
        <v>155</v>
      </c>
      <c r="H156" s="68">
        <v>0</v>
      </c>
      <c r="I156" s="68">
        <v>180</v>
      </c>
      <c r="J156" s="68">
        <v>231</v>
      </c>
      <c r="K156" s="68">
        <v>205</v>
      </c>
      <c r="L156" s="68">
        <v>658</v>
      </c>
      <c r="M156" s="68">
        <v>803</v>
      </c>
      <c r="N156" s="68">
        <v>505</v>
      </c>
      <c r="O156" s="69">
        <f aca="true" t="shared" si="40" ref="O156:O172">SUM(C156:N156)</f>
        <v>4069</v>
      </c>
    </row>
    <row r="157" spans="1:15" ht="12.75">
      <c r="A157" s="322"/>
      <c r="B157" s="248" t="s">
        <v>21</v>
      </c>
      <c r="C157" s="70">
        <v>22</v>
      </c>
      <c r="D157" s="70">
        <v>700</v>
      </c>
      <c r="E157" s="70">
        <v>279</v>
      </c>
      <c r="F157" s="70">
        <v>73</v>
      </c>
      <c r="G157" s="70">
        <v>236</v>
      </c>
      <c r="H157" s="70">
        <v>115</v>
      </c>
      <c r="I157" s="70">
        <v>335</v>
      </c>
      <c r="J157" s="70">
        <v>116</v>
      </c>
      <c r="K157" s="70">
        <v>299</v>
      </c>
      <c r="L157" s="70">
        <v>153</v>
      </c>
      <c r="M157" s="70">
        <v>289</v>
      </c>
      <c r="N157" s="70">
        <v>203</v>
      </c>
      <c r="O157" s="71">
        <f t="shared" si="40"/>
        <v>2820</v>
      </c>
    </row>
    <row r="158" spans="1:15" ht="12.75">
      <c r="A158" s="322"/>
      <c r="B158" s="248" t="s">
        <v>44</v>
      </c>
      <c r="C158" s="70">
        <v>65</v>
      </c>
      <c r="D158" s="70">
        <v>323</v>
      </c>
      <c r="E158" s="70">
        <v>652</v>
      </c>
      <c r="F158" s="70">
        <v>155</v>
      </c>
      <c r="G158" s="70">
        <v>320</v>
      </c>
      <c r="H158" s="70">
        <v>189</v>
      </c>
      <c r="I158" s="70">
        <v>120</v>
      </c>
      <c r="J158" s="70">
        <v>133</v>
      </c>
      <c r="K158" s="70">
        <v>129</v>
      </c>
      <c r="L158" s="70">
        <v>167</v>
      </c>
      <c r="M158" s="70">
        <v>89</v>
      </c>
      <c r="N158" s="70">
        <v>105</v>
      </c>
      <c r="O158" s="71">
        <f t="shared" si="40"/>
        <v>2447</v>
      </c>
    </row>
    <row r="159" spans="1:15" ht="12.75">
      <c r="A159" s="322"/>
      <c r="B159" s="249" t="s">
        <v>27</v>
      </c>
      <c r="C159" s="70">
        <v>0</v>
      </c>
      <c r="D159" s="70">
        <v>56</v>
      </c>
      <c r="E159" s="70">
        <v>58</v>
      </c>
      <c r="F159" s="70">
        <v>42</v>
      </c>
      <c r="G159" s="70">
        <v>138</v>
      </c>
      <c r="H159" s="70">
        <v>53</v>
      </c>
      <c r="I159" s="70">
        <v>0</v>
      </c>
      <c r="J159" s="70">
        <v>62</v>
      </c>
      <c r="K159" s="70">
        <v>105</v>
      </c>
      <c r="L159" s="70">
        <v>215</v>
      </c>
      <c r="M159" s="70">
        <v>48</v>
      </c>
      <c r="N159" s="70">
        <v>0</v>
      </c>
      <c r="O159" s="71">
        <f t="shared" si="40"/>
        <v>777</v>
      </c>
    </row>
    <row r="160" spans="1:15" ht="12.75">
      <c r="A160" s="322"/>
      <c r="B160" s="248" t="s">
        <v>228</v>
      </c>
      <c r="C160" s="70">
        <v>250</v>
      </c>
      <c r="D160" s="70">
        <v>100</v>
      </c>
      <c r="E160" s="70">
        <v>51</v>
      </c>
      <c r="F160" s="70">
        <v>0</v>
      </c>
      <c r="G160" s="70">
        <v>0</v>
      </c>
      <c r="H160" s="70">
        <v>110</v>
      </c>
      <c r="I160" s="70">
        <v>0</v>
      </c>
      <c r="J160" s="70">
        <v>100</v>
      </c>
      <c r="K160" s="70">
        <v>78</v>
      </c>
      <c r="L160" s="70">
        <v>0</v>
      </c>
      <c r="M160" s="70">
        <v>28</v>
      </c>
      <c r="N160" s="70">
        <v>29</v>
      </c>
      <c r="O160" s="71">
        <f t="shared" si="40"/>
        <v>746</v>
      </c>
    </row>
    <row r="161" spans="1:15" ht="12.75">
      <c r="A161" s="322"/>
      <c r="B161" s="248" t="s">
        <v>229</v>
      </c>
      <c r="C161" s="70">
        <v>0</v>
      </c>
      <c r="D161" s="70">
        <v>107</v>
      </c>
      <c r="E161" s="70">
        <v>0</v>
      </c>
      <c r="F161" s="70">
        <v>15</v>
      </c>
      <c r="G161" s="70">
        <v>0</v>
      </c>
      <c r="H161" s="70">
        <v>0</v>
      </c>
      <c r="I161" s="70">
        <v>57</v>
      </c>
      <c r="J161" s="70">
        <v>0</v>
      </c>
      <c r="K161" s="70">
        <v>0</v>
      </c>
      <c r="L161" s="70">
        <v>146</v>
      </c>
      <c r="M161" s="70">
        <v>219</v>
      </c>
      <c r="N161" s="70">
        <v>112</v>
      </c>
      <c r="O161" s="71">
        <f t="shared" si="40"/>
        <v>656</v>
      </c>
    </row>
    <row r="162" spans="1:15" ht="12.75">
      <c r="A162" s="322"/>
      <c r="B162" s="250" t="s">
        <v>58</v>
      </c>
      <c r="C162" s="72">
        <v>0</v>
      </c>
      <c r="D162" s="72">
        <v>32</v>
      </c>
      <c r="E162" s="72">
        <v>0</v>
      </c>
      <c r="F162" s="72">
        <v>0</v>
      </c>
      <c r="G162" s="72">
        <v>20</v>
      </c>
      <c r="H162" s="72">
        <v>29</v>
      </c>
      <c r="I162" s="72">
        <v>0</v>
      </c>
      <c r="J162" s="72">
        <v>0</v>
      </c>
      <c r="K162" s="72">
        <v>0</v>
      </c>
      <c r="L162" s="72">
        <v>104</v>
      </c>
      <c r="M162" s="72">
        <v>51</v>
      </c>
      <c r="N162" s="72">
        <v>0</v>
      </c>
      <c r="O162" s="71">
        <f t="shared" si="40"/>
        <v>236</v>
      </c>
    </row>
    <row r="163" spans="1:15" ht="13.5" thickBot="1">
      <c r="A163" s="322"/>
      <c r="B163" s="250" t="s">
        <v>61</v>
      </c>
      <c r="C163" s="72">
        <v>0</v>
      </c>
      <c r="D163" s="72">
        <v>0</v>
      </c>
      <c r="E163" s="72">
        <v>0</v>
      </c>
      <c r="F163" s="72">
        <v>0</v>
      </c>
      <c r="G163" s="72">
        <v>18</v>
      </c>
      <c r="H163" s="72">
        <v>0</v>
      </c>
      <c r="I163" s="72">
        <v>23</v>
      </c>
      <c r="J163" s="72">
        <v>0</v>
      </c>
      <c r="K163" s="72">
        <v>0</v>
      </c>
      <c r="L163" s="72">
        <v>0</v>
      </c>
      <c r="M163" s="72">
        <v>0</v>
      </c>
      <c r="N163" s="72">
        <v>0</v>
      </c>
      <c r="O163" s="274">
        <f t="shared" si="40"/>
        <v>41</v>
      </c>
    </row>
    <row r="164" spans="1:15" ht="13.5" thickBot="1">
      <c r="A164" s="322"/>
      <c r="B164" s="31" t="s">
        <v>230</v>
      </c>
      <c r="C164" s="67">
        <f>SUM(C165:C172)</f>
        <v>163</v>
      </c>
      <c r="D164" s="67">
        <f aca="true" t="shared" si="41" ref="D164:N164">SUM(D165:D172)</f>
        <v>35</v>
      </c>
      <c r="E164" s="67">
        <f t="shared" si="41"/>
        <v>141</v>
      </c>
      <c r="F164" s="67">
        <f t="shared" si="41"/>
        <v>128</v>
      </c>
      <c r="G164" s="67">
        <f t="shared" si="41"/>
        <v>0</v>
      </c>
      <c r="H164" s="67">
        <f t="shared" si="41"/>
        <v>171</v>
      </c>
      <c r="I164" s="67">
        <f t="shared" si="41"/>
        <v>127</v>
      </c>
      <c r="J164" s="67">
        <f t="shared" si="41"/>
        <v>157</v>
      </c>
      <c r="K164" s="67">
        <f t="shared" si="41"/>
        <v>225</v>
      </c>
      <c r="L164" s="67">
        <f t="shared" si="41"/>
        <v>0</v>
      </c>
      <c r="M164" s="67">
        <f t="shared" si="41"/>
        <v>44</v>
      </c>
      <c r="N164" s="67">
        <f t="shared" si="41"/>
        <v>140</v>
      </c>
      <c r="O164" s="274">
        <f t="shared" si="40"/>
        <v>1331</v>
      </c>
    </row>
    <row r="165" spans="1:15" ht="12.75">
      <c r="A165" s="322"/>
      <c r="B165" s="247" t="s">
        <v>249</v>
      </c>
      <c r="C165" s="68">
        <v>43</v>
      </c>
      <c r="D165" s="68">
        <v>0</v>
      </c>
      <c r="E165" s="68">
        <v>70</v>
      </c>
      <c r="F165" s="68">
        <v>0</v>
      </c>
      <c r="G165" s="68">
        <v>0</v>
      </c>
      <c r="H165" s="68">
        <v>0</v>
      </c>
      <c r="I165" s="68">
        <v>26</v>
      </c>
      <c r="J165" s="68">
        <v>99</v>
      </c>
      <c r="K165" s="68">
        <v>49</v>
      </c>
      <c r="L165" s="68">
        <v>0</v>
      </c>
      <c r="M165" s="68">
        <v>44</v>
      </c>
      <c r="N165" s="68">
        <v>44</v>
      </c>
      <c r="O165" s="75">
        <f t="shared" si="40"/>
        <v>375</v>
      </c>
    </row>
    <row r="166" spans="1:15" ht="12.75">
      <c r="A166" s="322"/>
      <c r="B166" s="247" t="s">
        <v>240</v>
      </c>
      <c r="C166" s="68">
        <v>31</v>
      </c>
      <c r="D166" s="68">
        <v>35</v>
      </c>
      <c r="E166" s="68">
        <v>29</v>
      </c>
      <c r="F166" s="68">
        <v>15</v>
      </c>
      <c r="G166" s="68">
        <v>0</v>
      </c>
      <c r="H166" s="68">
        <v>62</v>
      </c>
      <c r="I166" s="68">
        <v>37</v>
      </c>
      <c r="J166" s="68">
        <v>0</v>
      </c>
      <c r="K166" s="68">
        <v>63</v>
      </c>
      <c r="L166" s="68">
        <v>0</v>
      </c>
      <c r="M166" s="68">
        <v>0</v>
      </c>
      <c r="N166" s="68">
        <v>37</v>
      </c>
      <c r="O166" s="71">
        <f t="shared" si="40"/>
        <v>309</v>
      </c>
    </row>
    <row r="167" spans="1:15" ht="12.75">
      <c r="A167" s="322"/>
      <c r="B167" s="247" t="s">
        <v>243</v>
      </c>
      <c r="C167" s="68">
        <v>68</v>
      </c>
      <c r="D167" s="68">
        <v>0</v>
      </c>
      <c r="E167" s="68">
        <v>0</v>
      </c>
      <c r="F167" s="68">
        <v>39</v>
      </c>
      <c r="G167" s="68">
        <v>0</v>
      </c>
      <c r="H167" s="68">
        <v>33</v>
      </c>
      <c r="I167" s="68">
        <v>0</v>
      </c>
      <c r="J167" s="68">
        <v>0</v>
      </c>
      <c r="K167" s="68">
        <v>0</v>
      </c>
      <c r="L167" s="68">
        <v>0</v>
      </c>
      <c r="M167" s="68">
        <v>0</v>
      </c>
      <c r="N167" s="68">
        <v>59</v>
      </c>
      <c r="O167" s="71">
        <f t="shared" si="40"/>
        <v>199</v>
      </c>
    </row>
    <row r="168" spans="1:15" ht="12.75">
      <c r="A168" s="322"/>
      <c r="B168" s="247" t="s">
        <v>264</v>
      </c>
      <c r="C168" s="68"/>
      <c r="D168" s="68"/>
      <c r="E168" s="68"/>
      <c r="F168" s="68"/>
      <c r="G168" s="68"/>
      <c r="H168" s="68">
        <v>76</v>
      </c>
      <c r="I168" s="68">
        <v>64</v>
      </c>
      <c r="J168" s="68"/>
      <c r="K168" s="68"/>
      <c r="L168" s="68"/>
      <c r="M168" s="68"/>
      <c r="N168" s="68"/>
      <c r="O168" s="71">
        <f t="shared" si="40"/>
        <v>140</v>
      </c>
    </row>
    <row r="169" spans="1:15" ht="12.75">
      <c r="A169" s="322"/>
      <c r="B169" s="248" t="s">
        <v>257</v>
      </c>
      <c r="C169" s="70">
        <v>0</v>
      </c>
      <c r="D169" s="70">
        <v>0</v>
      </c>
      <c r="E169" s="70">
        <v>42</v>
      </c>
      <c r="F169" s="70">
        <v>74</v>
      </c>
      <c r="G169" s="70">
        <v>0</v>
      </c>
      <c r="H169" s="70">
        <v>0</v>
      </c>
      <c r="I169" s="70">
        <v>0</v>
      </c>
      <c r="J169" s="70">
        <v>0</v>
      </c>
      <c r="K169" s="70">
        <v>0</v>
      </c>
      <c r="L169" s="70">
        <v>0</v>
      </c>
      <c r="M169" s="70">
        <v>0</v>
      </c>
      <c r="N169" s="70">
        <v>0</v>
      </c>
      <c r="O169" s="71">
        <f t="shared" si="40"/>
        <v>116</v>
      </c>
    </row>
    <row r="170" spans="1:15" ht="12.75">
      <c r="A170" s="322"/>
      <c r="B170" s="248" t="s">
        <v>239</v>
      </c>
      <c r="C170" s="70"/>
      <c r="D170" s="70"/>
      <c r="E170" s="70"/>
      <c r="F170" s="70"/>
      <c r="G170" s="70"/>
      <c r="H170" s="70"/>
      <c r="I170" s="70"/>
      <c r="J170" s="70"/>
      <c r="K170" s="70">
        <v>113</v>
      </c>
      <c r="L170" s="70"/>
      <c r="M170" s="70"/>
      <c r="N170" s="70"/>
      <c r="O170" s="71">
        <f t="shared" si="40"/>
        <v>113</v>
      </c>
    </row>
    <row r="171" spans="1:15" ht="12.75">
      <c r="A171" s="322"/>
      <c r="B171" s="248" t="s">
        <v>390</v>
      </c>
      <c r="C171" s="70"/>
      <c r="D171" s="70"/>
      <c r="E171" s="70"/>
      <c r="F171" s="70"/>
      <c r="G171" s="70"/>
      <c r="H171" s="70"/>
      <c r="I171" s="70"/>
      <c r="J171" s="70">
        <v>58</v>
      </c>
      <c r="K171" s="70"/>
      <c r="L171" s="70"/>
      <c r="M171" s="70"/>
      <c r="N171" s="70"/>
      <c r="O171" s="71">
        <f t="shared" si="40"/>
        <v>58</v>
      </c>
    </row>
    <row r="172" spans="1:15" ht="13.5" thickBot="1">
      <c r="A172" s="322"/>
      <c r="B172" s="248" t="s">
        <v>391</v>
      </c>
      <c r="C172" s="70">
        <v>21</v>
      </c>
      <c r="D172" s="70">
        <v>0</v>
      </c>
      <c r="E172" s="70">
        <v>0</v>
      </c>
      <c r="F172" s="70">
        <v>0</v>
      </c>
      <c r="G172" s="70">
        <v>0</v>
      </c>
      <c r="H172" s="70">
        <v>0</v>
      </c>
      <c r="I172" s="70">
        <v>0</v>
      </c>
      <c r="J172" s="70">
        <v>0</v>
      </c>
      <c r="K172" s="70">
        <v>0</v>
      </c>
      <c r="L172" s="70">
        <v>0</v>
      </c>
      <c r="M172" s="70">
        <v>0</v>
      </c>
      <c r="N172" s="70">
        <v>0</v>
      </c>
      <c r="O172" s="274">
        <f t="shared" si="40"/>
        <v>21</v>
      </c>
    </row>
    <row r="173" spans="1:15" ht="13.5" thickBot="1">
      <c r="A173" s="322"/>
      <c r="B173" s="252" t="s">
        <v>231</v>
      </c>
      <c r="C173" s="67">
        <f>C174</f>
        <v>0</v>
      </c>
      <c r="D173" s="67">
        <f aca="true" t="shared" si="42" ref="D173:N173">D174</f>
        <v>0</v>
      </c>
      <c r="E173" s="67">
        <f t="shared" si="42"/>
        <v>0</v>
      </c>
      <c r="F173" s="67">
        <f t="shared" si="42"/>
        <v>0</v>
      </c>
      <c r="G173" s="67">
        <f t="shared" si="42"/>
        <v>45</v>
      </c>
      <c r="H173" s="67">
        <f t="shared" si="42"/>
        <v>0</v>
      </c>
      <c r="I173" s="67">
        <f t="shared" si="42"/>
        <v>0</v>
      </c>
      <c r="J173" s="67">
        <f t="shared" si="42"/>
        <v>0</v>
      </c>
      <c r="K173" s="67">
        <f t="shared" si="42"/>
        <v>0</v>
      </c>
      <c r="L173" s="67">
        <f t="shared" si="42"/>
        <v>0</v>
      </c>
      <c r="M173" s="67">
        <f t="shared" si="42"/>
        <v>0</v>
      </c>
      <c r="N173" s="67">
        <f t="shared" si="42"/>
        <v>0</v>
      </c>
      <c r="O173" s="67">
        <f>SUM(C173:N173)</f>
        <v>45</v>
      </c>
    </row>
    <row r="174" spans="1:15" ht="13.5" thickBot="1">
      <c r="A174" s="322"/>
      <c r="B174" s="253" t="s">
        <v>70</v>
      </c>
      <c r="C174" s="70">
        <v>0</v>
      </c>
      <c r="D174" s="70">
        <v>0</v>
      </c>
      <c r="E174" s="70">
        <v>0</v>
      </c>
      <c r="F174" s="70">
        <v>0</v>
      </c>
      <c r="G174" s="70">
        <v>45</v>
      </c>
      <c r="H174" s="70">
        <v>0</v>
      </c>
      <c r="I174" s="70">
        <v>0</v>
      </c>
      <c r="J174" s="70">
        <v>0</v>
      </c>
      <c r="K174" s="70">
        <v>0</v>
      </c>
      <c r="L174" s="70">
        <v>0</v>
      </c>
      <c r="M174" s="70">
        <v>0</v>
      </c>
      <c r="N174" s="70">
        <v>0</v>
      </c>
      <c r="O174" s="67">
        <f aca="true" t="shared" si="43" ref="O174:O179">SUM(C174:N174)</f>
        <v>45</v>
      </c>
    </row>
    <row r="175" spans="1:15" ht="13.5" thickBot="1">
      <c r="A175" s="322"/>
      <c r="B175" s="254" t="s">
        <v>232</v>
      </c>
      <c r="C175" s="67">
        <f>C176</f>
        <v>0</v>
      </c>
      <c r="D175" s="67">
        <f aca="true" t="shared" si="44" ref="D175:N175">D176</f>
        <v>0</v>
      </c>
      <c r="E175" s="67">
        <f t="shared" si="44"/>
        <v>0</v>
      </c>
      <c r="F175" s="67">
        <f t="shared" si="44"/>
        <v>0</v>
      </c>
      <c r="G175" s="67">
        <f t="shared" si="44"/>
        <v>0</v>
      </c>
      <c r="H175" s="67">
        <f t="shared" si="44"/>
        <v>0</v>
      </c>
      <c r="I175" s="67">
        <f t="shared" si="44"/>
        <v>0</v>
      </c>
      <c r="J175" s="67">
        <f t="shared" si="44"/>
        <v>0</v>
      </c>
      <c r="K175" s="67">
        <f t="shared" si="44"/>
        <v>0</v>
      </c>
      <c r="L175" s="67">
        <f t="shared" si="44"/>
        <v>41</v>
      </c>
      <c r="M175" s="67">
        <f t="shared" si="44"/>
        <v>0</v>
      </c>
      <c r="N175" s="67">
        <f t="shared" si="44"/>
        <v>0</v>
      </c>
      <c r="O175" s="67">
        <f t="shared" si="43"/>
        <v>41</v>
      </c>
    </row>
    <row r="176" spans="1:15" ht="13.5" thickBot="1">
      <c r="A176" s="322"/>
      <c r="B176" s="256" t="s">
        <v>51</v>
      </c>
      <c r="C176" s="68">
        <v>0</v>
      </c>
      <c r="D176" s="68">
        <v>0</v>
      </c>
      <c r="E176" s="68">
        <v>0</v>
      </c>
      <c r="F176" s="68">
        <v>0</v>
      </c>
      <c r="G176" s="68">
        <v>0</v>
      </c>
      <c r="H176" s="68">
        <v>0</v>
      </c>
      <c r="I176" s="68">
        <v>0</v>
      </c>
      <c r="J176" s="68">
        <v>0</v>
      </c>
      <c r="K176" s="68">
        <v>0</v>
      </c>
      <c r="L176" s="68">
        <v>41</v>
      </c>
      <c r="M176" s="68">
        <v>0</v>
      </c>
      <c r="N176" s="68">
        <v>0</v>
      </c>
      <c r="O176" s="67">
        <f t="shared" si="43"/>
        <v>41</v>
      </c>
    </row>
    <row r="177" spans="1:15" ht="13.5" thickBot="1">
      <c r="A177" s="322"/>
      <c r="B177" s="255" t="s">
        <v>233</v>
      </c>
      <c r="C177" s="67">
        <f>C178+C179</f>
        <v>0</v>
      </c>
      <c r="D177" s="67">
        <f aca="true" t="shared" si="45" ref="D177:N177">D178+D179</f>
        <v>0</v>
      </c>
      <c r="E177" s="67">
        <f t="shared" si="45"/>
        <v>0</v>
      </c>
      <c r="F177" s="67">
        <f t="shared" si="45"/>
        <v>0</v>
      </c>
      <c r="G177" s="67">
        <f t="shared" si="45"/>
        <v>42</v>
      </c>
      <c r="H177" s="67">
        <f t="shared" si="45"/>
        <v>0</v>
      </c>
      <c r="I177" s="67">
        <f t="shared" si="45"/>
        <v>0</v>
      </c>
      <c r="J177" s="67">
        <f t="shared" si="45"/>
        <v>164</v>
      </c>
      <c r="K177" s="67">
        <f t="shared" si="45"/>
        <v>0</v>
      </c>
      <c r="L177" s="67">
        <f t="shared" si="45"/>
        <v>80</v>
      </c>
      <c r="M177" s="67">
        <f t="shared" si="45"/>
        <v>0</v>
      </c>
      <c r="N177" s="67">
        <f t="shared" si="45"/>
        <v>0</v>
      </c>
      <c r="O177" s="67">
        <f t="shared" si="43"/>
        <v>286</v>
      </c>
    </row>
    <row r="178" spans="1:15" ht="12.75">
      <c r="A178" s="322"/>
      <c r="B178" s="253" t="s">
        <v>52</v>
      </c>
      <c r="C178" s="70">
        <v>0</v>
      </c>
      <c r="D178" s="70">
        <v>0</v>
      </c>
      <c r="E178" s="70">
        <v>0</v>
      </c>
      <c r="F178" s="70">
        <v>0</v>
      </c>
      <c r="G178" s="70">
        <v>42</v>
      </c>
      <c r="H178" s="70">
        <v>0</v>
      </c>
      <c r="I178" s="70">
        <v>0</v>
      </c>
      <c r="J178" s="70">
        <v>164</v>
      </c>
      <c r="K178" s="70">
        <v>0</v>
      </c>
      <c r="L178" s="70">
        <v>0</v>
      </c>
      <c r="M178" s="70">
        <v>0</v>
      </c>
      <c r="N178" s="70">
        <v>0</v>
      </c>
      <c r="O178" s="75">
        <f t="shared" si="43"/>
        <v>206</v>
      </c>
    </row>
    <row r="179" spans="1:15" ht="13.5" thickBot="1">
      <c r="A179" s="322"/>
      <c r="B179" s="253" t="s">
        <v>81</v>
      </c>
      <c r="C179" s="70">
        <v>0</v>
      </c>
      <c r="D179" s="70">
        <v>0</v>
      </c>
      <c r="E179" s="70">
        <v>0</v>
      </c>
      <c r="F179" s="70">
        <v>0</v>
      </c>
      <c r="G179" s="70">
        <v>0</v>
      </c>
      <c r="H179" s="70">
        <v>0</v>
      </c>
      <c r="I179" s="70">
        <v>0</v>
      </c>
      <c r="J179" s="70">
        <v>0</v>
      </c>
      <c r="K179" s="70">
        <v>0</v>
      </c>
      <c r="L179" s="70">
        <v>80</v>
      </c>
      <c r="M179" s="70">
        <v>0</v>
      </c>
      <c r="N179" s="70">
        <v>0</v>
      </c>
      <c r="O179" s="274">
        <f t="shared" si="43"/>
        <v>80</v>
      </c>
    </row>
    <row r="180" spans="1:15" ht="14.25" thickBot="1">
      <c r="A180" s="326" t="s">
        <v>271</v>
      </c>
      <c r="B180" s="326"/>
      <c r="C180" s="326"/>
      <c r="D180" s="326"/>
      <c r="E180" s="326"/>
      <c r="F180" s="326"/>
      <c r="G180" s="326"/>
      <c r="H180" s="326"/>
      <c r="I180" s="326"/>
      <c r="J180" s="326"/>
      <c r="K180" s="326"/>
      <c r="L180" s="326"/>
      <c r="M180" s="326"/>
      <c r="N180" s="326"/>
      <c r="O180" s="326"/>
    </row>
    <row r="181" spans="1:15" s="293" customFormat="1" ht="13.5" thickBot="1">
      <c r="A181" s="321" t="s">
        <v>237</v>
      </c>
      <c r="B181" s="295" t="s">
        <v>0</v>
      </c>
      <c r="C181" s="292">
        <f>C182+C191+C193</f>
        <v>9630</v>
      </c>
      <c r="D181" s="292">
        <f aca="true" t="shared" si="46" ref="D181:N181">D182+D191+D193</f>
        <v>10190</v>
      </c>
      <c r="E181" s="292">
        <f t="shared" si="46"/>
        <v>14793</v>
      </c>
      <c r="F181" s="292">
        <f t="shared" si="46"/>
        <v>10069</v>
      </c>
      <c r="G181" s="292">
        <f t="shared" si="46"/>
        <v>18070</v>
      </c>
      <c r="H181" s="292">
        <f t="shared" si="46"/>
        <v>10522</v>
      </c>
      <c r="I181" s="292">
        <f t="shared" si="46"/>
        <v>14824</v>
      </c>
      <c r="J181" s="292">
        <f t="shared" si="46"/>
        <v>14593</v>
      </c>
      <c r="K181" s="292">
        <f t="shared" si="46"/>
        <v>11078</v>
      </c>
      <c r="L181" s="292">
        <f t="shared" si="46"/>
        <v>13029</v>
      </c>
      <c r="M181" s="292">
        <f t="shared" si="46"/>
        <v>10891</v>
      </c>
      <c r="N181" s="292">
        <f t="shared" si="46"/>
        <v>13878</v>
      </c>
      <c r="O181" s="296">
        <f aca="true" t="shared" si="47" ref="O181:O196">SUM(C181:N181)</f>
        <v>151567</v>
      </c>
    </row>
    <row r="182" spans="1:15" ht="13.5" customHeight="1" thickBot="1">
      <c r="A182" s="322"/>
      <c r="B182" s="31" t="s">
        <v>226</v>
      </c>
      <c r="C182" s="67">
        <f aca="true" t="shared" si="48" ref="C182:N182">SUM(C183:C190)</f>
        <v>7289</v>
      </c>
      <c r="D182" s="67">
        <f t="shared" si="48"/>
        <v>8697</v>
      </c>
      <c r="E182" s="67">
        <f t="shared" si="48"/>
        <v>13492</v>
      </c>
      <c r="F182" s="67">
        <f t="shared" si="48"/>
        <v>9195</v>
      </c>
      <c r="G182" s="67">
        <f t="shared" si="48"/>
        <v>16931</v>
      </c>
      <c r="H182" s="67">
        <f t="shared" si="48"/>
        <v>9636</v>
      </c>
      <c r="I182" s="67">
        <f t="shared" si="48"/>
        <v>13386</v>
      </c>
      <c r="J182" s="67">
        <f t="shared" si="48"/>
        <v>11519</v>
      </c>
      <c r="K182" s="67">
        <f t="shared" si="48"/>
        <v>8488</v>
      </c>
      <c r="L182" s="67">
        <f t="shared" si="48"/>
        <v>10177</v>
      </c>
      <c r="M182" s="67">
        <f t="shared" si="48"/>
        <v>8966</v>
      </c>
      <c r="N182" s="67">
        <f t="shared" si="48"/>
        <v>10731</v>
      </c>
      <c r="O182" s="274">
        <f t="shared" si="47"/>
        <v>128507</v>
      </c>
    </row>
    <row r="183" spans="1:15" ht="12.75">
      <c r="A183" s="322"/>
      <c r="B183" s="247" t="s">
        <v>229</v>
      </c>
      <c r="C183" s="68">
        <v>1849</v>
      </c>
      <c r="D183" s="68">
        <v>2509</v>
      </c>
      <c r="E183" s="68">
        <v>5351</v>
      </c>
      <c r="F183" s="68">
        <v>2007</v>
      </c>
      <c r="G183" s="68">
        <v>2220</v>
      </c>
      <c r="H183" s="68">
        <v>2032</v>
      </c>
      <c r="I183" s="68">
        <v>5663</v>
      </c>
      <c r="J183" s="68">
        <v>6070</v>
      </c>
      <c r="K183" s="68">
        <v>2207</v>
      </c>
      <c r="L183" s="68">
        <v>2565</v>
      </c>
      <c r="M183" s="68">
        <v>2657</v>
      </c>
      <c r="N183" s="68">
        <v>3043</v>
      </c>
      <c r="O183" s="75">
        <f t="shared" si="47"/>
        <v>38173</v>
      </c>
    </row>
    <row r="184" spans="1:15" ht="12.75">
      <c r="A184" s="322"/>
      <c r="B184" s="247" t="s">
        <v>44</v>
      </c>
      <c r="C184" s="68">
        <v>1629</v>
      </c>
      <c r="D184" s="68">
        <v>2895</v>
      </c>
      <c r="E184" s="68">
        <v>2857</v>
      </c>
      <c r="F184" s="68">
        <v>2604</v>
      </c>
      <c r="G184" s="68">
        <v>3124</v>
      </c>
      <c r="H184" s="68">
        <v>3049</v>
      </c>
      <c r="I184" s="68">
        <v>3088</v>
      </c>
      <c r="J184" s="68">
        <v>1802</v>
      </c>
      <c r="K184" s="68">
        <v>2926</v>
      </c>
      <c r="L184" s="68">
        <v>2083</v>
      </c>
      <c r="M184" s="68">
        <v>1849</v>
      </c>
      <c r="N184" s="68">
        <v>2718</v>
      </c>
      <c r="O184" s="71">
        <f t="shared" si="47"/>
        <v>30624</v>
      </c>
    </row>
    <row r="185" spans="1:15" ht="12.75">
      <c r="A185" s="322"/>
      <c r="B185" s="249" t="s">
        <v>227</v>
      </c>
      <c r="C185" s="70">
        <v>2574</v>
      </c>
      <c r="D185" s="70">
        <v>1050</v>
      </c>
      <c r="E185" s="70">
        <v>2040</v>
      </c>
      <c r="F185" s="70">
        <v>1279</v>
      </c>
      <c r="G185" s="70">
        <v>7796</v>
      </c>
      <c r="H185" s="70">
        <v>1532</v>
      </c>
      <c r="I185" s="70">
        <v>608</v>
      </c>
      <c r="J185" s="70">
        <v>885</v>
      </c>
      <c r="K185" s="70">
        <v>575</v>
      </c>
      <c r="L185" s="70">
        <v>601</v>
      </c>
      <c r="M185" s="70">
        <v>0</v>
      </c>
      <c r="N185" s="70">
        <v>1105</v>
      </c>
      <c r="O185" s="71">
        <f t="shared" si="47"/>
        <v>20045</v>
      </c>
    </row>
    <row r="186" spans="1:15" ht="12.75">
      <c r="A186" s="322"/>
      <c r="B186" s="248" t="s">
        <v>21</v>
      </c>
      <c r="C186" s="70">
        <v>144</v>
      </c>
      <c r="D186" s="70">
        <v>1116</v>
      </c>
      <c r="E186" s="70">
        <v>1403</v>
      </c>
      <c r="F186" s="70">
        <v>1370</v>
      </c>
      <c r="G186" s="70">
        <v>1546</v>
      </c>
      <c r="H186" s="70">
        <v>929</v>
      </c>
      <c r="I186" s="70">
        <v>1320</v>
      </c>
      <c r="J186" s="70">
        <v>1536</v>
      </c>
      <c r="K186" s="70">
        <v>1538</v>
      </c>
      <c r="L186" s="70">
        <v>3183</v>
      </c>
      <c r="M186" s="70">
        <v>1611</v>
      </c>
      <c r="N186" s="70">
        <v>2407</v>
      </c>
      <c r="O186" s="71">
        <f t="shared" si="47"/>
        <v>18103</v>
      </c>
    </row>
    <row r="187" spans="1:15" ht="12.75">
      <c r="A187" s="322"/>
      <c r="B187" s="249" t="s">
        <v>27</v>
      </c>
      <c r="C187" s="70">
        <v>551</v>
      </c>
      <c r="D187" s="70">
        <v>681</v>
      </c>
      <c r="E187" s="70">
        <v>803</v>
      </c>
      <c r="F187" s="70">
        <v>846</v>
      </c>
      <c r="G187" s="70">
        <v>826</v>
      </c>
      <c r="H187" s="70">
        <v>675</v>
      </c>
      <c r="I187" s="70">
        <v>1141</v>
      </c>
      <c r="J187" s="70">
        <v>0</v>
      </c>
      <c r="K187" s="70">
        <v>688</v>
      </c>
      <c r="L187" s="70">
        <v>1745</v>
      </c>
      <c r="M187" s="70">
        <v>1355</v>
      </c>
      <c r="N187" s="70">
        <v>1458</v>
      </c>
      <c r="O187" s="71">
        <f t="shared" si="47"/>
        <v>10769</v>
      </c>
    </row>
    <row r="188" spans="1:15" ht="12.75">
      <c r="A188" s="322"/>
      <c r="B188" s="248" t="s">
        <v>61</v>
      </c>
      <c r="C188" s="70">
        <v>542</v>
      </c>
      <c r="D188" s="70">
        <v>0</v>
      </c>
      <c r="E188" s="70">
        <v>553</v>
      </c>
      <c r="F188" s="70">
        <v>0</v>
      </c>
      <c r="G188" s="70">
        <v>0</v>
      </c>
      <c r="H188" s="70">
        <v>784</v>
      </c>
      <c r="I188" s="70">
        <v>697</v>
      </c>
      <c r="J188" s="70">
        <v>642</v>
      </c>
      <c r="K188" s="70">
        <v>554</v>
      </c>
      <c r="L188" s="70">
        <v>0</v>
      </c>
      <c r="M188" s="70">
        <v>765</v>
      </c>
      <c r="N188" s="70">
        <v>0</v>
      </c>
      <c r="O188" s="71">
        <f t="shared" si="47"/>
        <v>4537</v>
      </c>
    </row>
    <row r="189" spans="1:15" ht="12.75">
      <c r="A189" s="322"/>
      <c r="B189" s="248" t="s">
        <v>91</v>
      </c>
      <c r="C189" s="70">
        <v>0</v>
      </c>
      <c r="D189" s="70">
        <v>446</v>
      </c>
      <c r="E189" s="70">
        <v>0</v>
      </c>
      <c r="F189" s="70">
        <v>510</v>
      </c>
      <c r="G189" s="70">
        <v>752</v>
      </c>
      <c r="H189" s="70">
        <v>0</v>
      </c>
      <c r="I189" s="70">
        <v>869</v>
      </c>
      <c r="J189" s="70">
        <v>584</v>
      </c>
      <c r="K189" s="70">
        <v>0</v>
      </c>
      <c r="L189" s="70">
        <v>0</v>
      </c>
      <c r="M189" s="70">
        <v>729</v>
      </c>
      <c r="N189" s="70">
        <v>0</v>
      </c>
      <c r="O189" s="71">
        <f t="shared" si="47"/>
        <v>3890</v>
      </c>
    </row>
    <row r="190" spans="1:15" ht="13.5" thickBot="1">
      <c r="A190" s="322"/>
      <c r="B190" s="250" t="s">
        <v>259</v>
      </c>
      <c r="C190" s="72">
        <v>0</v>
      </c>
      <c r="D190" s="72">
        <v>0</v>
      </c>
      <c r="E190" s="72">
        <v>485</v>
      </c>
      <c r="F190" s="72">
        <v>579</v>
      </c>
      <c r="G190" s="72">
        <v>667</v>
      </c>
      <c r="H190" s="72">
        <v>635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  <c r="N190" s="72">
        <v>0</v>
      </c>
      <c r="O190" s="274">
        <f t="shared" si="47"/>
        <v>2366</v>
      </c>
    </row>
    <row r="191" spans="1:15" ht="13.5" thickBot="1">
      <c r="A191" s="322"/>
      <c r="B191" s="31" t="s">
        <v>230</v>
      </c>
      <c r="C191" s="67">
        <f>C192</f>
        <v>0</v>
      </c>
      <c r="D191" s="67">
        <f aca="true" t="shared" si="49" ref="D191:N191">D192</f>
        <v>0</v>
      </c>
      <c r="E191" s="67">
        <f t="shared" si="49"/>
        <v>0</v>
      </c>
      <c r="F191" s="67">
        <f t="shared" si="49"/>
        <v>0</v>
      </c>
      <c r="G191" s="67">
        <f t="shared" si="49"/>
        <v>0</v>
      </c>
      <c r="H191" s="67">
        <f t="shared" si="49"/>
        <v>0</v>
      </c>
      <c r="I191" s="67">
        <f t="shared" si="49"/>
        <v>0</v>
      </c>
      <c r="J191" s="67">
        <f t="shared" si="49"/>
        <v>751</v>
      </c>
      <c r="K191" s="67">
        <f t="shared" si="49"/>
        <v>929</v>
      </c>
      <c r="L191" s="67">
        <f t="shared" si="49"/>
        <v>577</v>
      </c>
      <c r="M191" s="67">
        <f t="shared" si="49"/>
        <v>0</v>
      </c>
      <c r="N191" s="67">
        <f t="shared" si="49"/>
        <v>930</v>
      </c>
      <c r="O191" s="274">
        <f t="shared" si="47"/>
        <v>3187</v>
      </c>
    </row>
    <row r="192" spans="1:15" ht="13.5" thickBot="1">
      <c r="A192" s="322"/>
      <c r="B192" s="247" t="s">
        <v>2</v>
      </c>
      <c r="C192" s="68">
        <v>0</v>
      </c>
      <c r="D192" s="68">
        <v>0</v>
      </c>
      <c r="E192" s="68">
        <v>0</v>
      </c>
      <c r="F192" s="68">
        <v>0</v>
      </c>
      <c r="G192" s="68">
        <v>0</v>
      </c>
      <c r="H192" s="68">
        <v>0</v>
      </c>
      <c r="I192" s="68">
        <v>0</v>
      </c>
      <c r="J192" s="68">
        <v>751</v>
      </c>
      <c r="K192" s="68">
        <v>929</v>
      </c>
      <c r="L192" s="68">
        <v>577</v>
      </c>
      <c r="M192" s="68">
        <v>0</v>
      </c>
      <c r="N192" s="68">
        <v>930</v>
      </c>
      <c r="O192" s="274">
        <f t="shared" si="47"/>
        <v>3187</v>
      </c>
    </row>
    <row r="193" spans="1:15" ht="13.5" thickBot="1">
      <c r="A193" s="322"/>
      <c r="B193" s="255" t="s">
        <v>233</v>
      </c>
      <c r="C193" s="67">
        <f>SUM(C194:C196)</f>
        <v>2341</v>
      </c>
      <c r="D193" s="67">
        <f aca="true" t="shared" si="50" ref="D193:N193">SUM(D194:D196)</f>
        <v>1493</v>
      </c>
      <c r="E193" s="67">
        <f t="shared" si="50"/>
        <v>1301</v>
      </c>
      <c r="F193" s="67">
        <f t="shared" si="50"/>
        <v>874</v>
      </c>
      <c r="G193" s="67">
        <f t="shared" si="50"/>
        <v>1139</v>
      </c>
      <c r="H193" s="67">
        <f t="shared" si="50"/>
        <v>886</v>
      </c>
      <c r="I193" s="67">
        <f t="shared" si="50"/>
        <v>1438</v>
      </c>
      <c r="J193" s="67">
        <f t="shared" si="50"/>
        <v>2323</v>
      </c>
      <c r="K193" s="67">
        <f t="shared" si="50"/>
        <v>1661</v>
      </c>
      <c r="L193" s="67">
        <f t="shared" si="50"/>
        <v>2275</v>
      </c>
      <c r="M193" s="67">
        <f t="shared" si="50"/>
        <v>1925</v>
      </c>
      <c r="N193" s="67">
        <f t="shared" si="50"/>
        <v>2217</v>
      </c>
      <c r="O193" s="274">
        <f t="shared" si="47"/>
        <v>19873</v>
      </c>
    </row>
    <row r="194" spans="1:15" ht="12.75">
      <c r="A194" s="322"/>
      <c r="B194" s="253" t="s">
        <v>63</v>
      </c>
      <c r="C194" s="70">
        <v>1799</v>
      </c>
      <c r="D194" s="70">
        <v>884</v>
      </c>
      <c r="E194" s="70">
        <v>1301</v>
      </c>
      <c r="F194" s="70">
        <v>874</v>
      </c>
      <c r="G194" s="70">
        <v>1139</v>
      </c>
      <c r="H194" s="70">
        <v>886</v>
      </c>
      <c r="I194" s="70">
        <v>1438</v>
      </c>
      <c r="J194" s="70">
        <v>2323</v>
      </c>
      <c r="K194" s="70">
        <v>1661</v>
      </c>
      <c r="L194" s="70">
        <v>1544</v>
      </c>
      <c r="M194" s="70">
        <v>1349</v>
      </c>
      <c r="N194" s="70">
        <v>1187</v>
      </c>
      <c r="O194" s="75">
        <f t="shared" si="47"/>
        <v>16385</v>
      </c>
    </row>
    <row r="195" spans="1:15" ht="12.75">
      <c r="A195" s="322"/>
      <c r="B195" s="253" t="s">
        <v>72</v>
      </c>
      <c r="C195" s="70">
        <v>542</v>
      </c>
      <c r="D195" s="70">
        <v>0</v>
      </c>
      <c r="E195" s="70">
        <v>0</v>
      </c>
      <c r="F195" s="70">
        <v>0</v>
      </c>
      <c r="G195" s="70">
        <v>0</v>
      </c>
      <c r="H195" s="70">
        <v>0</v>
      </c>
      <c r="I195" s="70">
        <v>0</v>
      </c>
      <c r="J195" s="70">
        <v>0</v>
      </c>
      <c r="K195" s="70">
        <v>0</v>
      </c>
      <c r="L195" s="70">
        <v>731</v>
      </c>
      <c r="M195" s="70">
        <v>0</v>
      </c>
      <c r="N195" s="70">
        <v>1030</v>
      </c>
      <c r="O195" s="71">
        <f t="shared" si="47"/>
        <v>2303</v>
      </c>
    </row>
    <row r="196" spans="1:15" ht="13.5" thickBot="1">
      <c r="A196" s="322"/>
      <c r="B196" s="253" t="s">
        <v>55</v>
      </c>
      <c r="C196" s="70">
        <v>0</v>
      </c>
      <c r="D196" s="70">
        <v>609</v>
      </c>
      <c r="E196" s="70">
        <v>0</v>
      </c>
      <c r="F196" s="70">
        <v>0</v>
      </c>
      <c r="G196" s="70">
        <v>0</v>
      </c>
      <c r="H196" s="70">
        <v>0</v>
      </c>
      <c r="I196" s="70">
        <v>0</v>
      </c>
      <c r="J196" s="70">
        <v>0</v>
      </c>
      <c r="K196" s="70">
        <v>0</v>
      </c>
      <c r="L196" s="70">
        <v>0</v>
      </c>
      <c r="M196" s="70">
        <v>576</v>
      </c>
      <c r="N196" s="70">
        <v>0</v>
      </c>
      <c r="O196" s="274">
        <f t="shared" si="47"/>
        <v>1185</v>
      </c>
    </row>
    <row r="197" spans="1:15" ht="14.25" thickBot="1">
      <c r="A197" s="326" t="s">
        <v>221</v>
      </c>
      <c r="B197" s="326"/>
      <c r="C197" s="326"/>
      <c r="D197" s="326"/>
      <c r="E197" s="326"/>
      <c r="F197" s="326"/>
      <c r="G197" s="326"/>
      <c r="H197" s="326"/>
      <c r="I197" s="326"/>
      <c r="J197" s="326"/>
      <c r="K197" s="326"/>
      <c r="L197" s="326"/>
      <c r="M197" s="327"/>
      <c r="N197" s="328"/>
      <c r="O197" s="327"/>
    </row>
    <row r="198" spans="1:15" s="293" customFormat="1" ht="14.25" customHeight="1" thickBot="1">
      <c r="A198" s="321" t="s">
        <v>237</v>
      </c>
      <c r="B198" s="291" t="s">
        <v>0</v>
      </c>
      <c r="C198" s="292">
        <f>C199+C209+C211+C214</f>
        <v>5980</v>
      </c>
      <c r="D198" s="292">
        <f aca="true" t="shared" si="51" ref="D198:N198">D199+D209+D211+D214</f>
        <v>5188</v>
      </c>
      <c r="E198" s="292">
        <f t="shared" si="51"/>
        <v>6904</v>
      </c>
      <c r="F198" s="292">
        <f t="shared" si="51"/>
        <v>9172</v>
      </c>
      <c r="G198" s="292">
        <f t="shared" si="51"/>
        <v>9281</v>
      </c>
      <c r="H198" s="292">
        <f t="shared" si="51"/>
        <v>8759</v>
      </c>
      <c r="I198" s="292">
        <f t="shared" si="51"/>
        <v>6882</v>
      </c>
      <c r="J198" s="292">
        <f t="shared" si="51"/>
        <v>6587</v>
      </c>
      <c r="K198" s="292">
        <f t="shared" si="51"/>
        <v>6408</v>
      </c>
      <c r="L198" s="292">
        <f t="shared" si="51"/>
        <v>7405</v>
      </c>
      <c r="M198" s="292">
        <f t="shared" si="51"/>
        <v>5416</v>
      </c>
      <c r="N198" s="292">
        <f t="shared" si="51"/>
        <v>7463</v>
      </c>
      <c r="O198" s="292">
        <f aca="true" t="shared" si="52" ref="O198:O219">SUM(C198:N198)</f>
        <v>85445</v>
      </c>
    </row>
    <row r="199" spans="1:15" ht="13.5" customHeight="1" thickBot="1">
      <c r="A199" s="322"/>
      <c r="B199" s="31" t="s">
        <v>226</v>
      </c>
      <c r="C199" s="67">
        <f>SUM(C200:C208)</f>
        <v>4287</v>
      </c>
      <c r="D199" s="67">
        <f aca="true" t="shared" si="53" ref="D199:N199">SUM(D200:D208)</f>
        <v>4361</v>
      </c>
      <c r="E199" s="67">
        <f t="shared" si="53"/>
        <v>5615</v>
      </c>
      <c r="F199" s="67">
        <f t="shared" si="53"/>
        <v>4706</v>
      </c>
      <c r="G199" s="67">
        <f t="shared" si="53"/>
        <v>5619</v>
      </c>
      <c r="H199" s="67">
        <f t="shared" si="53"/>
        <v>6135</v>
      </c>
      <c r="I199" s="67">
        <f t="shared" si="53"/>
        <v>6070</v>
      </c>
      <c r="J199" s="67">
        <f t="shared" si="53"/>
        <v>4870</v>
      </c>
      <c r="K199" s="67">
        <f t="shared" si="53"/>
        <v>5141</v>
      </c>
      <c r="L199" s="67">
        <f t="shared" si="53"/>
        <v>6145</v>
      </c>
      <c r="M199" s="67">
        <f t="shared" si="53"/>
        <v>3578</v>
      </c>
      <c r="N199" s="67">
        <f t="shared" si="53"/>
        <v>6508</v>
      </c>
      <c r="O199" s="29">
        <f t="shared" si="52"/>
        <v>63035</v>
      </c>
    </row>
    <row r="200" spans="1:15" ht="12.75">
      <c r="A200" s="322"/>
      <c r="B200" s="262" t="s">
        <v>27</v>
      </c>
      <c r="C200" s="68">
        <v>1999</v>
      </c>
      <c r="D200" s="68">
        <v>1599</v>
      </c>
      <c r="E200" s="68">
        <v>2304</v>
      </c>
      <c r="F200" s="68">
        <v>2454</v>
      </c>
      <c r="G200" s="68">
        <v>3041</v>
      </c>
      <c r="H200" s="68">
        <v>2408</v>
      </c>
      <c r="I200" s="68">
        <v>1419</v>
      </c>
      <c r="J200" s="68">
        <v>1679</v>
      </c>
      <c r="K200" s="68">
        <v>2235</v>
      </c>
      <c r="L200" s="68">
        <v>1791</v>
      </c>
      <c r="M200" s="68">
        <v>1262</v>
      </c>
      <c r="N200" s="68">
        <v>2110</v>
      </c>
      <c r="O200" s="69">
        <f t="shared" si="52"/>
        <v>24301</v>
      </c>
    </row>
    <row r="201" spans="1:15" ht="12.75">
      <c r="A201" s="322"/>
      <c r="B201" s="248" t="s">
        <v>44</v>
      </c>
      <c r="C201" s="70">
        <v>1037</v>
      </c>
      <c r="D201" s="70">
        <v>1119</v>
      </c>
      <c r="E201" s="70">
        <v>1317</v>
      </c>
      <c r="F201" s="70">
        <v>1781</v>
      </c>
      <c r="G201" s="70">
        <v>1602</v>
      </c>
      <c r="H201" s="70">
        <v>1848</v>
      </c>
      <c r="I201" s="70">
        <v>2025</v>
      </c>
      <c r="J201" s="70">
        <v>1557</v>
      </c>
      <c r="K201" s="70">
        <v>1334</v>
      </c>
      <c r="L201" s="70">
        <v>1810</v>
      </c>
      <c r="M201" s="70">
        <v>831</v>
      </c>
      <c r="N201" s="70">
        <v>1522</v>
      </c>
      <c r="O201" s="69">
        <f t="shared" si="52"/>
        <v>17783</v>
      </c>
    </row>
    <row r="202" spans="1:15" ht="12.75">
      <c r="A202" s="322"/>
      <c r="B202" s="248" t="s">
        <v>58</v>
      </c>
      <c r="C202" s="70">
        <v>0</v>
      </c>
      <c r="D202" s="70">
        <v>568</v>
      </c>
      <c r="E202" s="70">
        <v>657</v>
      </c>
      <c r="F202" s="70">
        <v>0</v>
      </c>
      <c r="G202" s="70">
        <v>528</v>
      </c>
      <c r="H202" s="70">
        <v>635</v>
      </c>
      <c r="I202" s="70">
        <v>532</v>
      </c>
      <c r="J202" s="70">
        <v>638</v>
      </c>
      <c r="K202" s="70">
        <v>577</v>
      </c>
      <c r="L202" s="70">
        <v>1012</v>
      </c>
      <c r="M202" s="70">
        <v>0</v>
      </c>
      <c r="N202" s="70">
        <v>742</v>
      </c>
      <c r="O202" s="69">
        <f t="shared" si="52"/>
        <v>5889</v>
      </c>
    </row>
    <row r="203" spans="1:15" ht="12.75">
      <c r="A203" s="322"/>
      <c r="B203" s="248" t="s">
        <v>21</v>
      </c>
      <c r="C203" s="70">
        <v>503</v>
      </c>
      <c r="D203" s="70">
        <v>385</v>
      </c>
      <c r="E203" s="70">
        <v>0</v>
      </c>
      <c r="F203" s="70">
        <v>0</v>
      </c>
      <c r="G203" s="70">
        <v>448</v>
      </c>
      <c r="H203" s="70">
        <v>705</v>
      </c>
      <c r="I203" s="70">
        <v>819</v>
      </c>
      <c r="J203" s="70">
        <v>557</v>
      </c>
      <c r="K203" s="70">
        <v>0</v>
      </c>
      <c r="L203" s="70">
        <v>463</v>
      </c>
      <c r="M203" s="70">
        <v>956</v>
      </c>
      <c r="N203" s="70">
        <v>646</v>
      </c>
      <c r="O203" s="69">
        <f t="shared" si="52"/>
        <v>5482</v>
      </c>
    </row>
    <row r="204" spans="1:15" ht="12.75">
      <c r="A204" s="322"/>
      <c r="B204" s="248" t="s">
        <v>228</v>
      </c>
      <c r="C204" s="70">
        <v>0</v>
      </c>
      <c r="D204" s="70">
        <v>411</v>
      </c>
      <c r="E204" s="70">
        <v>0</v>
      </c>
      <c r="F204" s="70">
        <v>471</v>
      </c>
      <c r="G204" s="70">
        <v>0</v>
      </c>
      <c r="H204" s="70">
        <v>539</v>
      </c>
      <c r="I204" s="70">
        <v>903</v>
      </c>
      <c r="J204" s="70">
        <v>439</v>
      </c>
      <c r="K204" s="70">
        <v>340</v>
      </c>
      <c r="L204" s="70">
        <v>0</v>
      </c>
      <c r="M204" s="70">
        <v>529</v>
      </c>
      <c r="N204" s="70">
        <v>992</v>
      </c>
      <c r="O204" s="69">
        <f t="shared" si="52"/>
        <v>4624</v>
      </c>
    </row>
    <row r="205" spans="1:15" ht="12.75">
      <c r="A205" s="322"/>
      <c r="B205" s="249" t="s">
        <v>227</v>
      </c>
      <c r="C205" s="70">
        <v>432</v>
      </c>
      <c r="D205" s="70">
        <v>279</v>
      </c>
      <c r="E205" s="70">
        <v>445</v>
      </c>
      <c r="F205" s="70">
        <v>0</v>
      </c>
      <c r="G205" s="70">
        <v>0</v>
      </c>
      <c r="H205" s="70">
        <v>0</v>
      </c>
      <c r="I205" s="70">
        <v>0</v>
      </c>
      <c r="J205" s="70">
        <v>0</v>
      </c>
      <c r="K205" s="70">
        <v>332</v>
      </c>
      <c r="L205" s="70">
        <v>0</v>
      </c>
      <c r="M205" s="70">
        <v>0</v>
      </c>
      <c r="N205" s="70">
        <v>496</v>
      </c>
      <c r="O205" s="69">
        <f t="shared" si="52"/>
        <v>1984</v>
      </c>
    </row>
    <row r="206" spans="1:15" ht="12.75">
      <c r="A206" s="322"/>
      <c r="B206" s="250" t="s">
        <v>75</v>
      </c>
      <c r="C206" s="72">
        <v>0</v>
      </c>
      <c r="D206" s="72">
        <v>0</v>
      </c>
      <c r="E206" s="72">
        <v>444</v>
      </c>
      <c r="F206" s="72">
        <v>0</v>
      </c>
      <c r="G206" s="72">
        <v>0</v>
      </c>
      <c r="H206" s="72">
        <v>0</v>
      </c>
      <c r="I206" s="72">
        <v>372</v>
      </c>
      <c r="J206" s="72">
        <v>0</v>
      </c>
      <c r="K206" s="72">
        <v>323</v>
      </c>
      <c r="L206" s="72">
        <v>433</v>
      </c>
      <c r="M206" s="72">
        <v>0</v>
      </c>
      <c r="N206" s="72">
        <v>0</v>
      </c>
      <c r="O206" s="69">
        <f t="shared" si="52"/>
        <v>1572</v>
      </c>
    </row>
    <row r="207" spans="1:15" ht="12.75">
      <c r="A207" s="322"/>
      <c r="B207" s="250" t="s">
        <v>229</v>
      </c>
      <c r="C207" s="72">
        <v>316</v>
      </c>
      <c r="D207" s="72">
        <v>0</v>
      </c>
      <c r="E207" s="72">
        <v>448</v>
      </c>
      <c r="F207" s="72">
        <v>0</v>
      </c>
      <c r="G207" s="72">
        <v>0</v>
      </c>
      <c r="H207" s="72">
        <v>0</v>
      </c>
      <c r="I207" s="72">
        <v>0</v>
      </c>
      <c r="J207" s="72">
        <v>0</v>
      </c>
      <c r="K207" s="72">
        <v>0</v>
      </c>
      <c r="L207" s="72">
        <v>0</v>
      </c>
      <c r="M207" s="72">
        <v>0</v>
      </c>
      <c r="N207" s="72">
        <v>0</v>
      </c>
      <c r="O207" s="69">
        <f t="shared" si="52"/>
        <v>764</v>
      </c>
    </row>
    <row r="208" spans="1:15" ht="13.5" thickBot="1">
      <c r="A208" s="322"/>
      <c r="B208" s="250" t="s">
        <v>61</v>
      </c>
      <c r="C208" s="72">
        <v>0</v>
      </c>
      <c r="D208" s="72">
        <v>0</v>
      </c>
      <c r="E208" s="72">
        <v>0</v>
      </c>
      <c r="F208" s="72">
        <v>0</v>
      </c>
      <c r="G208" s="72">
        <v>0</v>
      </c>
      <c r="H208" s="72">
        <v>0</v>
      </c>
      <c r="I208" s="72">
        <v>0</v>
      </c>
      <c r="J208" s="72">
        <v>0</v>
      </c>
      <c r="K208" s="72">
        <v>0</v>
      </c>
      <c r="L208" s="72">
        <v>636</v>
      </c>
      <c r="M208" s="72">
        <v>0</v>
      </c>
      <c r="N208" s="72">
        <v>0</v>
      </c>
      <c r="O208" s="69">
        <f t="shared" si="52"/>
        <v>636</v>
      </c>
    </row>
    <row r="209" spans="1:15" ht="13.5" thickBot="1">
      <c r="A209" s="322"/>
      <c r="B209" s="31" t="s">
        <v>230</v>
      </c>
      <c r="C209" s="67">
        <f>C210</f>
        <v>817</v>
      </c>
      <c r="D209" s="67">
        <f aca="true" t="shared" si="54" ref="D209:N209">D210</f>
        <v>0</v>
      </c>
      <c r="E209" s="67">
        <f t="shared" si="54"/>
        <v>713</v>
      </c>
      <c r="F209" s="67">
        <f t="shared" si="54"/>
        <v>2211</v>
      </c>
      <c r="G209" s="67">
        <f t="shared" si="54"/>
        <v>1651</v>
      </c>
      <c r="H209" s="67">
        <f t="shared" si="54"/>
        <v>777</v>
      </c>
      <c r="I209" s="67">
        <f t="shared" si="54"/>
        <v>0</v>
      </c>
      <c r="J209" s="67">
        <f t="shared" si="54"/>
        <v>0</v>
      </c>
      <c r="K209" s="67">
        <f t="shared" si="54"/>
        <v>0</v>
      </c>
      <c r="L209" s="67">
        <f t="shared" si="54"/>
        <v>0</v>
      </c>
      <c r="M209" s="67">
        <f t="shared" si="54"/>
        <v>0</v>
      </c>
      <c r="N209" s="67">
        <f t="shared" si="54"/>
        <v>0</v>
      </c>
      <c r="O209" s="29">
        <f t="shared" si="52"/>
        <v>6169</v>
      </c>
    </row>
    <row r="210" spans="1:15" ht="13.5" thickBot="1">
      <c r="A210" s="322"/>
      <c r="B210" s="247" t="s">
        <v>243</v>
      </c>
      <c r="C210" s="68">
        <v>817</v>
      </c>
      <c r="D210" s="68">
        <v>0</v>
      </c>
      <c r="E210" s="68">
        <v>713</v>
      </c>
      <c r="F210" s="68">
        <v>2211</v>
      </c>
      <c r="G210" s="68">
        <v>1651</v>
      </c>
      <c r="H210" s="68">
        <v>777</v>
      </c>
      <c r="I210" s="68">
        <v>0</v>
      </c>
      <c r="J210" s="68">
        <v>0</v>
      </c>
      <c r="K210" s="68">
        <v>0</v>
      </c>
      <c r="L210" s="68">
        <v>0</v>
      </c>
      <c r="M210" s="68">
        <v>0</v>
      </c>
      <c r="N210" s="68">
        <v>0</v>
      </c>
      <c r="O210" s="69">
        <f t="shared" si="52"/>
        <v>6169</v>
      </c>
    </row>
    <row r="211" spans="1:15" ht="13.5" thickBot="1">
      <c r="A211" s="322"/>
      <c r="B211" s="252" t="s">
        <v>231</v>
      </c>
      <c r="C211" s="67">
        <f>SUM(C212:C213)</f>
        <v>0</v>
      </c>
      <c r="D211" s="67">
        <f aca="true" t="shared" si="55" ref="D211:N211">SUM(D212:D213)</f>
        <v>0</v>
      </c>
      <c r="E211" s="67">
        <f t="shared" si="55"/>
        <v>0</v>
      </c>
      <c r="F211" s="67">
        <f t="shared" si="55"/>
        <v>479</v>
      </c>
      <c r="G211" s="67">
        <f t="shared" si="55"/>
        <v>823</v>
      </c>
      <c r="H211" s="67">
        <f t="shared" si="55"/>
        <v>0</v>
      </c>
      <c r="I211" s="67">
        <f t="shared" si="55"/>
        <v>0</v>
      </c>
      <c r="J211" s="67">
        <f t="shared" si="55"/>
        <v>1334</v>
      </c>
      <c r="K211" s="67">
        <f t="shared" si="55"/>
        <v>471</v>
      </c>
      <c r="L211" s="67">
        <f t="shared" si="55"/>
        <v>0</v>
      </c>
      <c r="M211" s="67">
        <f t="shared" si="55"/>
        <v>0</v>
      </c>
      <c r="N211" s="67">
        <f t="shared" si="55"/>
        <v>0</v>
      </c>
      <c r="O211" s="67">
        <f t="shared" si="52"/>
        <v>3107</v>
      </c>
    </row>
    <row r="212" spans="1:15" ht="12.75">
      <c r="A212" s="322"/>
      <c r="B212" s="253" t="s">
        <v>70</v>
      </c>
      <c r="C212" s="70">
        <v>0</v>
      </c>
      <c r="D212" s="70">
        <v>0</v>
      </c>
      <c r="E212" s="70">
        <v>0</v>
      </c>
      <c r="F212" s="70">
        <v>479</v>
      </c>
      <c r="G212" s="70">
        <v>823</v>
      </c>
      <c r="H212" s="70">
        <v>0</v>
      </c>
      <c r="I212" s="70">
        <v>0</v>
      </c>
      <c r="J212" s="70">
        <v>496</v>
      </c>
      <c r="K212" s="70">
        <v>471</v>
      </c>
      <c r="L212" s="70">
        <v>0</v>
      </c>
      <c r="M212" s="70">
        <v>0</v>
      </c>
      <c r="N212" s="70">
        <v>0</v>
      </c>
      <c r="O212" s="69">
        <f t="shared" si="52"/>
        <v>2269</v>
      </c>
    </row>
    <row r="213" spans="1:15" ht="13.5" thickBot="1">
      <c r="A213" s="322"/>
      <c r="B213" s="261" t="s">
        <v>392</v>
      </c>
      <c r="C213" s="72"/>
      <c r="D213" s="72"/>
      <c r="E213" s="72"/>
      <c r="F213" s="72"/>
      <c r="G213" s="72"/>
      <c r="H213" s="72"/>
      <c r="I213" s="72"/>
      <c r="J213" s="72">
        <v>838</v>
      </c>
      <c r="K213" s="72"/>
      <c r="L213" s="72"/>
      <c r="M213" s="72"/>
      <c r="N213" s="72"/>
      <c r="O213" s="69">
        <f t="shared" si="52"/>
        <v>838</v>
      </c>
    </row>
    <row r="214" spans="1:15" ht="13.5" thickBot="1">
      <c r="A214" s="322"/>
      <c r="B214" s="255" t="s">
        <v>233</v>
      </c>
      <c r="C214" s="67">
        <f>SUM(C215:C219)</f>
        <v>876</v>
      </c>
      <c r="D214" s="67">
        <f aca="true" t="shared" si="56" ref="D214:N214">SUM(D215:D219)</f>
        <v>827</v>
      </c>
      <c r="E214" s="67">
        <f t="shared" si="56"/>
        <v>576</v>
      </c>
      <c r="F214" s="67">
        <f t="shared" si="56"/>
        <v>1776</v>
      </c>
      <c r="G214" s="67">
        <f t="shared" si="56"/>
        <v>1188</v>
      </c>
      <c r="H214" s="67">
        <f t="shared" si="56"/>
        <v>1847</v>
      </c>
      <c r="I214" s="67">
        <f t="shared" si="56"/>
        <v>812</v>
      </c>
      <c r="J214" s="67">
        <f t="shared" si="56"/>
        <v>383</v>
      </c>
      <c r="K214" s="67">
        <f t="shared" si="56"/>
        <v>796</v>
      </c>
      <c r="L214" s="67">
        <f t="shared" si="56"/>
        <v>1260</v>
      </c>
      <c r="M214" s="67">
        <f t="shared" si="56"/>
        <v>1838</v>
      </c>
      <c r="N214" s="67">
        <f t="shared" si="56"/>
        <v>955</v>
      </c>
      <c r="O214" s="67">
        <f t="shared" si="52"/>
        <v>13134</v>
      </c>
    </row>
    <row r="215" spans="1:15" ht="12.75">
      <c r="A215" s="322"/>
      <c r="B215" s="256" t="s">
        <v>52</v>
      </c>
      <c r="C215" s="68">
        <v>285</v>
      </c>
      <c r="D215" s="68">
        <v>402</v>
      </c>
      <c r="E215" s="68">
        <v>576</v>
      </c>
      <c r="F215" s="68">
        <v>0</v>
      </c>
      <c r="G215" s="68">
        <v>611</v>
      </c>
      <c r="H215" s="68">
        <v>759</v>
      </c>
      <c r="I215" s="68">
        <v>459</v>
      </c>
      <c r="J215" s="68">
        <v>383</v>
      </c>
      <c r="K215" s="68">
        <v>796</v>
      </c>
      <c r="L215" s="68">
        <v>797</v>
      </c>
      <c r="M215" s="68">
        <v>541</v>
      </c>
      <c r="N215" s="68">
        <v>599</v>
      </c>
      <c r="O215" s="69">
        <f t="shared" si="52"/>
        <v>6208</v>
      </c>
    </row>
    <row r="216" spans="1:15" ht="12.75">
      <c r="A216" s="322"/>
      <c r="B216" s="253" t="s">
        <v>26</v>
      </c>
      <c r="C216" s="70">
        <v>591</v>
      </c>
      <c r="D216" s="70">
        <v>425</v>
      </c>
      <c r="E216" s="70">
        <v>0</v>
      </c>
      <c r="F216" s="70">
        <v>682</v>
      </c>
      <c r="G216" s="70">
        <v>0</v>
      </c>
      <c r="H216" s="70">
        <v>1088</v>
      </c>
      <c r="I216" s="70">
        <v>0</v>
      </c>
      <c r="J216" s="70">
        <v>0</v>
      </c>
      <c r="K216" s="70">
        <v>0</v>
      </c>
      <c r="L216" s="70">
        <v>463</v>
      </c>
      <c r="M216" s="70">
        <v>720</v>
      </c>
      <c r="N216" s="70">
        <v>356</v>
      </c>
      <c r="O216" s="69">
        <f t="shared" si="52"/>
        <v>4325</v>
      </c>
    </row>
    <row r="217" spans="1:15" ht="12.75">
      <c r="A217" s="322"/>
      <c r="B217" s="253" t="s">
        <v>39</v>
      </c>
      <c r="C217" s="70">
        <v>0</v>
      </c>
      <c r="D217" s="70">
        <v>0</v>
      </c>
      <c r="E217" s="70">
        <v>0</v>
      </c>
      <c r="F217" s="70">
        <v>610</v>
      </c>
      <c r="G217" s="70">
        <v>577</v>
      </c>
      <c r="H217" s="70">
        <v>0</v>
      </c>
      <c r="I217" s="70">
        <v>0</v>
      </c>
      <c r="J217" s="70">
        <v>0</v>
      </c>
      <c r="K217" s="70">
        <v>0</v>
      </c>
      <c r="L217" s="70">
        <v>0</v>
      </c>
      <c r="M217" s="70">
        <v>288</v>
      </c>
      <c r="N217" s="70">
        <v>0</v>
      </c>
      <c r="O217" s="69">
        <f t="shared" si="52"/>
        <v>1475</v>
      </c>
    </row>
    <row r="218" spans="1:15" ht="12.75">
      <c r="A218" s="322"/>
      <c r="B218" s="253" t="s">
        <v>23</v>
      </c>
      <c r="C218" s="70">
        <v>0</v>
      </c>
      <c r="D218" s="70">
        <v>0</v>
      </c>
      <c r="E218" s="70">
        <v>0</v>
      </c>
      <c r="F218" s="70">
        <v>484</v>
      </c>
      <c r="G218" s="70">
        <v>0</v>
      </c>
      <c r="H218" s="70">
        <v>0</v>
      </c>
      <c r="I218" s="70">
        <v>0</v>
      </c>
      <c r="J218" s="70">
        <v>0</v>
      </c>
      <c r="K218" s="70">
        <v>0</v>
      </c>
      <c r="L218" s="70">
        <v>0</v>
      </c>
      <c r="M218" s="70">
        <v>289</v>
      </c>
      <c r="N218" s="70">
        <v>0</v>
      </c>
      <c r="O218" s="69">
        <f t="shared" si="52"/>
        <v>773</v>
      </c>
    </row>
    <row r="219" spans="1:15" ht="13.5" thickBot="1">
      <c r="A219" s="322"/>
      <c r="B219" s="253" t="s">
        <v>43</v>
      </c>
      <c r="C219" s="70">
        <v>0</v>
      </c>
      <c r="D219" s="70">
        <v>0</v>
      </c>
      <c r="E219" s="70">
        <v>0</v>
      </c>
      <c r="F219" s="70">
        <v>0</v>
      </c>
      <c r="G219" s="70">
        <v>0</v>
      </c>
      <c r="H219" s="70">
        <v>0</v>
      </c>
      <c r="I219" s="70">
        <v>353</v>
      </c>
      <c r="J219" s="70">
        <v>0</v>
      </c>
      <c r="K219" s="70">
        <v>0</v>
      </c>
      <c r="L219" s="70">
        <v>0</v>
      </c>
      <c r="M219" s="70">
        <v>0</v>
      </c>
      <c r="N219" s="70">
        <v>0</v>
      </c>
      <c r="O219" s="69">
        <f t="shared" si="52"/>
        <v>353</v>
      </c>
    </row>
    <row r="220" spans="1:15" ht="14.25" thickBot="1">
      <c r="A220" s="326" t="s">
        <v>219</v>
      </c>
      <c r="B220" s="326"/>
      <c r="C220" s="326"/>
      <c r="D220" s="326"/>
      <c r="E220" s="326"/>
      <c r="F220" s="326"/>
      <c r="G220" s="326"/>
      <c r="H220" s="326"/>
      <c r="I220" s="326"/>
      <c r="J220" s="326"/>
      <c r="K220" s="326"/>
      <c r="L220" s="326"/>
      <c r="M220" s="327"/>
      <c r="N220" s="328"/>
      <c r="O220" s="327"/>
    </row>
    <row r="221" spans="1:15" s="293" customFormat="1" ht="14.25" customHeight="1" thickBot="1">
      <c r="A221" s="321" t="s">
        <v>237</v>
      </c>
      <c r="B221" s="291" t="s">
        <v>0</v>
      </c>
      <c r="C221" s="292">
        <f>C222+C232+C237+C240</f>
        <v>1635</v>
      </c>
      <c r="D221" s="292">
        <f aca="true" t="shared" si="57" ref="D221:N221">D222+D232+D237+D240</f>
        <v>1221</v>
      </c>
      <c r="E221" s="292">
        <f t="shared" si="57"/>
        <v>1879</v>
      </c>
      <c r="F221" s="292">
        <f t="shared" si="57"/>
        <v>2085</v>
      </c>
      <c r="G221" s="292">
        <f t="shared" si="57"/>
        <v>1725</v>
      </c>
      <c r="H221" s="292">
        <f t="shared" si="57"/>
        <v>1851</v>
      </c>
      <c r="I221" s="292">
        <f t="shared" si="57"/>
        <v>2577</v>
      </c>
      <c r="J221" s="292">
        <f t="shared" si="57"/>
        <v>1761</v>
      </c>
      <c r="K221" s="292">
        <f t="shared" si="57"/>
        <v>1206</v>
      </c>
      <c r="L221" s="292">
        <f t="shared" si="57"/>
        <v>2604</v>
      </c>
      <c r="M221" s="292">
        <f t="shared" si="57"/>
        <v>1078</v>
      </c>
      <c r="N221" s="292">
        <f t="shared" si="57"/>
        <v>1728</v>
      </c>
      <c r="O221" s="292">
        <f aca="true" t="shared" si="58" ref="O221:O248">SUM(C221:N221)</f>
        <v>21350</v>
      </c>
    </row>
    <row r="222" spans="1:15" ht="13.5" customHeight="1" thickBot="1">
      <c r="A222" s="322"/>
      <c r="B222" s="31" t="s">
        <v>226</v>
      </c>
      <c r="C222" s="67">
        <f>SUM(C223:C231)</f>
        <v>1518</v>
      </c>
      <c r="D222" s="67">
        <f aca="true" t="shared" si="59" ref="D222:N222">SUM(D223:D231)</f>
        <v>1187</v>
      </c>
      <c r="E222" s="67">
        <f t="shared" si="59"/>
        <v>1629</v>
      </c>
      <c r="F222" s="67">
        <f t="shared" si="59"/>
        <v>1860</v>
      </c>
      <c r="G222" s="67">
        <f t="shared" si="59"/>
        <v>1534</v>
      </c>
      <c r="H222" s="67">
        <f t="shared" si="59"/>
        <v>1592</v>
      </c>
      <c r="I222" s="67">
        <f t="shared" si="59"/>
        <v>2523</v>
      </c>
      <c r="J222" s="67">
        <f t="shared" si="59"/>
        <v>1606</v>
      </c>
      <c r="K222" s="67">
        <f t="shared" si="59"/>
        <v>1154</v>
      </c>
      <c r="L222" s="67">
        <f t="shared" si="59"/>
        <v>2506</v>
      </c>
      <c r="M222" s="67">
        <f t="shared" si="59"/>
        <v>973</v>
      </c>
      <c r="N222" s="67">
        <f t="shared" si="59"/>
        <v>1701</v>
      </c>
      <c r="O222" s="29">
        <f t="shared" si="58"/>
        <v>19783</v>
      </c>
    </row>
    <row r="223" spans="1:15" ht="12.75">
      <c r="A223" s="322"/>
      <c r="B223" s="247" t="s">
        <v>44</v>
      </c>
      <c r="C223" s="68">
        <v>952</v>
      </c>
      <c r="D223" s="68">
        <v>809</v>
      </c>
      <c r="E223" s="68">
        <v>1053</v>
      </c>
      <c r="F223" s="68">
        <v>1095</v>
      </c>
      <c r="G223" s="68">
        <v>824</v>
      </c>
      <c r="H223" s="68">
        <v>1019</v>
      </c>
      <c r="I223" s="68">
        <v>1696</v>
      </c>
      <c r="J223" s="68">
        <v>853</v>
      </c>
      <c r="K223" s="68">
        <v>777</v>
      </c>
      <c r="L223" s="68">
        <v>1184</v>
      </c>
      <c r="M223" s="68">
        <v>582</v>
      </c>
      <c r="N223" s="68">
        <v>1077</v>
      </c>
      <c r="O223" s="230">
        <f t="shared" si="58"/>
        <v>11921</v>
      </c>
    </row>
    <row r="224" spans="1:15" ht="12.75">
      <c r="A224" s="322"/>
      <c r="B224" s="249" t="s">
        <v>27</v>
      </c>
      <c r="C224" s="70">
        <v>364</v>
      </c>
      <c r="D224" s="70">
        <v>128</v>
      </c>
      <c r="E224" s="70">
        <v>234</v>
      </c>
      <c r="F224" s="70">
        <v>299</v>
      </c>
      <c r="G224" s="70">
        <v>144</v>
      </c>
      <c r="H224" s="70">
        <v>235</v>
      </c>
      <c r="I224" s="70">
        <v>227</v>
      </c>
      <c r="J224" s="70">
        <v>321</v>
      </c>
      <c r="K224" s="70">
        <v>231</v>
      </c>
      <c r="L224" s="70">
        <v>418</v>
      </c>
      <c r="M224" s="70">
        <v>104</v>
      </c>
      <c r="N224" s="70">
        <v>340</v>
      </c>
      <c r="O224" s="26">
        <f t="shared" si="58"/>
        <v>3045</v>
      </c>
    </row>
    <row r="225" spans="1:15" ht="12.75">
      <c r="A225" s="322"/>
      <c r="B225" s="248" t="s">
        <v>58</v>
      </c>
      <c r="C225" s="70">
        <v>0</v>
      </c>
      <c r="D225" s="70">
        <v>104</v>
      </c>
      <c r="E225" s="70">
        <v>74</v>
      </c>
      <c r="F225" s="70">
        <v>134</v>
      </c>
      <c r="G225" s="70">
        <v>154</v>
      </c>
      <c r="H225" s="70">
        <v>215</v>
      </c>
      <c r="I225" s="70">
        <v>167</v>
      </c>
      <c r="J225" s="70">
        <v>49</v>
      </c>
      <c r="K225" s="70">
        <v>30</v>
      </c>
      <c r="L225" s="70">
        <v>377</v>
      </c>
      <c r="M225" s="70">
        <v>54</v>
      </c>
      <c r="N225" s="70">
        <v>155</v>
      </c>
      <c r="O225" s="26">
        <f t="shared" si="58"/>
        <v>1513</v>
      </c>
    </row>
    <row r="226" spans="1:15" ht="12.75">
      <c r="A226" s="322"/>
      <c r="B226" s="248" t="s">
        <v>21</v>
      </c>
      <c r="C226" s="70">
        <v>146</v>
      </c>
      <c r="D226" s="70">
        <v>34</v>
      </c>
      <c r="E226" s="70">
        <v>175</v>
      </c>
      <c r="F226" s="70">
        <v>257</v>
      </c>
      <c r="G226" s="70">
        <v>149</v>
      </c>
      <c r="H226" s="70">
        <v>47</v>
      </c>
      <c r="I226" s="70">
        <v>87</v>
      </c>
      <c r="J226" s="70">
        <v>79</v>
      </c>
      <c r="K226" s="70">
        <v>31</v>
      </c>
      <c r="L226" s="70">
        <v>168</v>
      </c>
      <c r="M226" s="70">
        <v>150</v>
      </c>
      <c r="N226" s="70">
        <v>43</v>
      </c>
      <c r="O226" s="26">
        <f t="shared" si="58"/>
        <v>1366</v>
      </c>
    </row>
    <row r="227" spans="1:15" ht="12.75">
      <c r="A227" s="322"/>
      <c r="B227" s="248" t="s">
        <v>228</v>
      </c>
      <c r="C227" s="70">
        <v>31</v>
      </c>
      <c r="D227" s="70">
        <v>79</v>
      </c>
      <c r="E227" s="70">
        <v>34</v>
      </c>
      <c r="F227" s="70">
        <v>0</v>
      </c>
      <c r="G227" s="70">
        <v>108</v>
      </c>
      <c r="H227" s="70">
        <v>76</v>
      </c>
      <c r="I227" s="70">
        <v>237</v>
      </c>
      <c r="J227" s="70">
        <v>240</v>
      </c>
      <c r="K227" s="70">
        <v>26</v>
      </c>
      <c r="L227" s="70">
        <v>128</v>
      </c>
      <c r="M227" s="70">
        <v>0</v>
      </c>
      <c r="N227" s="70">
        <v>67</v>
      </c>
      <c r="O227" s="26">
        <f t="shared" si="58"/>
        <v>1026</v>
      </c>
    </row>
    <row r="228" spans="1:15" ht="12.75">
      <c r="A228" s="322"/>
      <c r="B228" s="248" t="s">
        <v>229</v>
      </c>
      <c r="C228" s="70">
        <v>25</v>
      </c>
      <c r="D228" s="70">
        <v>0</v>
      </c>
      <c r="E228" s="70">
        <v>59</v>
      </c>
      <c r="F228" s="70">
        <v>75</v>
      </c>
      <c r="G228" s="70">
        <v>81</v>
      </c>
      <c r="H228" s="70">
        <v>0</v>
      </c>
      <c r="I228" s="70">
        <v>0</v>
      </c>
      <c r="J228" s="70">
        <v>0</v>
      </c>
      <c r="K228" s="70">
        <v>59</v>
      </c>
      <c r="L228" s="70">
        <v>231</v>
      </c>
      <c r="M228" s="70">
        <v>39</v>
      </c>
      <c r="N228" s="70">
        <v>19</v>
      </c>
      <c r="O228" s="26">
        <f t="shared" si="58"/>
        <v>588</v>
      </c>
    </row>
    <row r="229" spans="1:15" ht="12.75">
      <c r="A229" s="322"/>
      <c r="B229" s="250" t="s">
        <v>61</v>
      </c>
      <c r="C229" s="72">
        <v>0</v>
      </c>
      <c r="D229" s="72">
        <v>0</v>
      </c>
      <c r="E229" s="72">
        <v>0</v>
      </c>
      <c r="F229" s="72">
        <v>0</v>
      </c>
      <c r="G229" s="72">
        <v>0</v>
      </c>
      <c r="H229" s="72">
        <v>0</v>
      </c>
      <c r="I229" s="72">
        <v>68</v>
      </c>
      <c r="J229" s="72">
        <v>0</v>
      </c>
      <c r="K229" s="72">
        <v>0</v>
      </c>
      <c r="L229" s="72">
        <v>0</v>
      </c>
      <c r="M229" s="72">
        <v>44</v>
      </c>
      <c r="N229" s="72">
        <v>0</v>
      </c>
      <c r="O229" s="26">
        <f t="shared" si="58"/>
        <v>112</v>
      </c>
    </row>
    <row r="230" spans="1:15" ht="12.75">
      <c r="A230" s="322"/>
      <c r="B230" s="263" t="s">
        <v>227</v>
      </c>
      <c r="C230" s="72">
        <v>0</v>
      </c>
      <c r="D230" s="72">
        <v>33</v>
      </c>
      <c r="E230" s="72">
        <v>0</v>
      </c>
      <c r="F230" s="72">
        <v>0</v>
      </c>
      <c r="G230" s="72">
        <v>74</v>
      </c>
      <c r="H230" s="72">
        <v>0</v>
      </c>
      <c r="I230" s="72">
        <v>0</v>
      </c>
      <c r="J230" s="72">
        <v>0</v>
      </c>
      <c r="K230" s="72">
        <v>0</v>
      </c>
      <c r="L230" s="72">
        <v>0</v>
      </c>
      <c r="M230" s="72">
        <v>0</v>
      </c>
      <c r="N230" s="72">
        <v>0</v>
      </c>
      <c r="O230" s="26">
        <f t="shared" si="58"/>
        <v>107</v>
      </c>
    </row>
    <row r="231" spans="1:15" ht="13.5" thickBot="1">
      <c r="A231" s="322"/>
      <c r="B231" s="250" t="s">
        <v>75</v>
      </c>
      <c r="C231" s="72">
        <v>0</v>
      </c>
      <c r="D231" s="72">
        <v>0</v>
      </c>
      <c r="E231" s="72">
        <v>0</v>
      </c>
      <c r="F231" s="72">
        <v>0</v>
      </c>
      <c r="G231" s="72">
        <v>0</v>
      </c>
      <c r="H231" s="72">
        <v>0</v>
      </c>
      <c r="I231" s="72">
        <v>41</v>
      </c>
      <c r="J231" s="72">
        <v>64</v>
      </c>
      <c r="K231" s="72">
        <v>0</v>
      </c>
      <c r="L231" s="72">
        <v>0</v>
      </c>
      <c r="M231" s="72">
        <v>0</v>
      </c>
      <c r="N231" s="72">
        <v>0</v>
      </c>
      <c r="O231" s="232">
        <f t="shared" si="58"/>
        <v>105</v>
      </c>
    </row>
    <row r="232" spans="1:15" ht="13.5" thickBot="1">
      <c r="A232" s="322"/>
      <c r="B232" s="31" t="s">
        <v>230</v>
      </c>
      <c r="C232" s="67">
        <f>SUM(C233:C236)</f>
        <v>41</v>
      </c>
      <c r="D232" s="67">
        <f aca="true" t="shared" si="60" ref="D232:N232">SUM(D233:D236)</f>
        <v>0</v>
      </c>
      <c r="E232" s="67">
        <f t="shared" si="60"/>
        <v>0</v>
      </c>
      <c r="F232" s="67">
        <f t="shared" si="60"/>
        <v>0</v>
      </c>
      <c r="G232" s="67">
        <f t="shared" si="60"/>
        <v>0</v>
      </c>
      <c r="H232" s="67">
        <f t="shared" si="60"/>
        <v>221</v>
      </c>
      <c r="I232" s="67">
        <f t="shared" si="60"/>
        <v>0</v>
      </c>
      <c r="J232" s="67">
        <f t="shared" si="60"/>
        <v>0</v>
      </c>
      <c r="K232" s="67">
        <f t="shared" si="60"/>
        <v>0</v>
      </c>
      <c r="L232" s="67">
        <f t="shared" si="60"/>
        <v>0</v>
      </c>
      <c r="M232" s="67">
        <f t="shared" si="60"/>
        <v>40</v>
      </c>
      <c r="N232" s="67">
        <f t="shared" si="60"/>
        <v>0</v>
      </c>
      <c r="O232" s="29">
        <f t="shared" si="58"/>
        <v>302</v>
      </c>
    </row>
    <row r="233" spans="1:15" ht="12.75">
      <c r="A233" s="322"/>
      <c r="B233" s="247" t="s">
        <v>243</v>
      </c>
      <c r="C233" s="68">
        <v>0</v>
      </c>
      <c r="D233" s="68">
        <v>0</v>
      </c>
      <c r="E233" s="68">
        <v>0</v>
      </c>
      <c r="F233" s="68">
        <v>0</v>
      </c>
      <c r="G233" s="68">
        <v>0</v>
      </c>
      <c r="H233" s="68">
        <v>152</v>
      </c>
      <c r="I233" s="68">
        <v>0</v>
      </c>
      <c r="J233" s="68">
        <v>0</v>
      </c>
      <c r="K233" s="68">
        <v>0</v>
      </c>
      <c r="L233" s="68">
        <v>0</v>
      </c>
      <c r="M233" s="68">
        <v>0</v>
      </c>
      <c r="N233" s="68">
        <v>0</v>
      </c>
      <c r="O233" s="230">
        <f t="shared" si="58"/>
        <v>152</v>
      </c>
    </row>
    <row r="234" spans="1:15" ht="12.75">
      <c r="A234" s="322"/>
      <c r="B234" s="247" t="s">
        <v>235</v>
      </c>
      <c r="C234" s="68">
        <v>0</v>
      </c>
      <c r="D234" s="68">
        <v>0</v>
      </c>
      <c r="E234" s="68">
        <v>0</v>
      </c>
      <c r="F234" s="68">
        <v>0</v>
      </c>
      <c r="G234" s="68">
        <v>0</v>
      </c>
      <c r="H234" s="68">
        <v>69</v>
      </c>
      <c r="I234" s="68">
        <v>0</v>
      </c>
      <c r="J234" s="68">
        <v>0</v>
      </c>
      <c r="K234" s="68">
        <v>0</v>
      </c>
      <c r="L234" s="68">
        <v>0</v>
      </c>
      <c r="M234" s="68">
        <v>0</v>
      </c>
      <c r="N234" s="68">
        <v>0</v>
      </c>
      <c r="O234" s="26">
        <f t="shared" si="58"/>
        <v>69</v>
      </c>
    </row>
    <row r="235" spans="1:15" ht="12.75">
      <c r="A235" s="322"/>
      <c r="B235" s="247" t="s">
        <v>264</v>
      </c>
      <c r="C235" s="68">
        <v>41</v>
      </c>
      <c r="D235" s="68">
        <v>0</v>
      </c>
      <c r="E235" s="68">
        <v>0</v>
      </c>
      <c r="F235" s="68">
        <v>0</v>
      </c>
      <c r="G235" s="68">
        <v>0</v>
      </c>
      <c r="H235" s="68">
        <v>0</v>
      </c>
      <c r="I235" s="68">
        <v>0</v>
      </c>
      <c r="J235" s="68">
        <v>0</v>
      </c>
      <c r="K235" s="68">
        <v>0</v>
      </c>
      <c r="L235" s="68">
        <v>0</v>
      </c>
      <c r="M235" s="68">
        <v>0</v>
      </c>
      <c r="N235" s="68">
        <v>0</v>
      </c>
      <c r="O235" s="26">
        <f t="shared" si="58"/>
        <v>41</v>
      </c>
    </row>
    <row r="236" spans="1:15" ht="13.5" thickBot="1">
      <c r="A236" s="322"/>
      <c r="B236" s="247" t="s">
        <v>241</v>
      </c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>
        <v>40</v>
      </c>
      <c r="N236" s="68"/>
      <c r="O236" s="232">
        <f t="shared" si="58"/>
        <v>40</v>
      </c>
    </row>
    <row r="237" spans="1:15" ht="13.5" thickBot="1">
      <c r="A237" s="322"/>
      <c r="B237" s="252" t="s">
        <v>231</v>
      </c>
      <c r="C237" s="67">
        <f>SUM(C238:C239)</f>
        <v>0</v>
      </c>
      <c r="D237" s="67">
        <f aca="true" t="shared" si="61" ref="D237:N237">SUM(D238:D239)</f>
        <v>0</v>
      </c>
      <c r="E237" s="67">
        <f t="shared" si="61"/>
        <v>200</v>
      </c>
      <c r="F237" s="67">
        <f t="shared" si="61"/>
        <v>0</v>
      </c>
      <c r="G237" s="67">
        <f t="shared" si="61"/>
        <v>0</v>
      </c>
      <c r="H237" s="67">
        <f t="shared" si="61"/>
        <v>0</v>
      </c>
      <c r="I237" s="67">
        <f t="shared" si="61"/>
        <v>0</v>
      </c>
      <c r="J237" s="67">
        <f t="shared" si="61"/>
        <v>82</v>
      </c>
      <c r="K237" s="67">
        <f t="shared" si="61"/>
        <v>20</v>
      </c>
      <c r="L237" s="67">
        <f t="shared" si="61"/>
        <v>0</v>
      </c>
      <c r="M237" s="67">
        <f t="shared" si="61"/>
        <v>0</v>
      </c>
      <c r="N237" s="67">
        <f t="shared" si="61"/>
        <v>0</v>
      </c>
      <c r="O237" s="29">
        <f t="shared" si="58"/>
        <v>302</v>
      </c>
    </row>
    <row r="238" spans="1:15" ht="12.75">
      <c r="A238" s="322"/>
      <c r="B238" s="147" t="s">
        <v>56</v>
      </c>
      <c r="C238" s="68">
        <v>0</v>
      </c>
      <c r="D238" s="68">
        <v>0</v>
      </c>
      <c r="E238" s="68">
        <v>200</v>
      </c>
      <c r="F238" s="68">
        <v>0</v>
      </c>
      <c r="G238" s="68">
        <v>0</v>
      </c>
      <c r="H238" s="68">
        <v>0</v>
      </c>
      <c r="I238" s="68">
        <v>0</v>
      </c>
      <c r="J238" s="68">
        <v>0</v>
      </c>
      <c r="K238" s="68">
        <v>20</v>
      </c>
      <c r="L238" s="68">
        <v>0</v>
      </c>
      <c r="M238" s="68">
        <v>0</v>
      </c>
      <c r="N238" s="68">
        <v>0</v>
      </c>
      <c r="O238" s="230">
        <f t="shared" si="58"/>
        <v>220</v>
      </c>
    </row>
    <row r="239" spans="1:15" ht="13.5" thickBot="1">
      <c r="A239" s="322"/>
      <c r="B239" s="253" t="s">
        <v>70</v>
      </c>
      <c r="C239" s="70">
        <v>0</v>
      </c>
      <c r="D239" s="70">
        <v>0</v>
      </c>
      <c r="E239" s="70">
        <v>0</v>
      </c>
      <c r="F239" s="70">
        <v>0</v>
      </c>
      <c r="G239" s="70">
        <v>0</v>
      </c>
      <c r="H239" s="70">
        <v>0</v>
      </c>
      <c r="I239" s="70">
        <v>0</v>
      </c>
      <c r="J239" s="70">
        <v>82</v>
      </c>
      <c r="K239" s="70">
        <v>0</v>
      </c>
      <c r="L239" s="70">
        <v>0</v>
      </c>
      <c r="M239" s="70">
        <v>0</v>
      </c>
      <c r="N239" s="70">
        <v>0</v>
      </c>
      <c r="O239" s="232">
        <f t="shared" si="58"/>
        <v>82</v>
      </c>
    </row>
    <row r="240" spans="1:15" ht="13.5" thickBot="1">
      <c r="A240" s="322"/>
      <c r="B240" s="255" t="s">
        <v>233</v>
      </c>
      <c r="C240" s="67">
        <f>SUM(C241:C248)</f>
        <v>76</v>
      </c>
      <c r="D240" s="67">
        <f aca="true" t="shared" si="62" ref="D240:N240">SUM(D241:D248)</f>
        <v>34</v>
      </c>
      <c r="E240" s="67">
        <f t="shared" si="62"/>
        <v>50</v>
      </c>
      <c r="F240" s="67">
        <f t="shared" si="62"/>
        <v>225</v>
      </c>
      <c r="G240" s="67">
        <f t="shared" si="62"/>
        <v>191</v>
      </c>
      <c r="H240" s="67">
        <f t="shared" si="62"/>
        <v>38</v>
      </c>
      <c r="I240" s="67">
        <f t="shared" si="62"/>
        <v>54</v>
      </c>
      <c r="J240" s="67">
        <f t="shared" si="62"/>
        <v>73</v>
      </c>
      <c r="K240" s="67">
        <f t="shared" si="62"/>
        <v>32</v>
      </c>
      <c r="L240" s="67">
        <f t="shared" si="62"/>
        <v>98</v>
      </c>
      <c r="M240" s="67">
        <f t="shared" si="62"/>
        <v>65</v>
      </c>
      <c r="N240" s="67">
        <f t="shared" si="62"/>
        <v>27</v>
      </c>
      <c r="O240" s="29">
        <f t="shared" si="58"/>
        <v>963</v>
      </c>
    </row>
    <row r="241" spans="1:15" ht="12.75">
      <c r="A241" s="322"/>
      <c r="B241" s="256" t="s">
        <v>52</v>
      </c>
      <c r="C241" s="68">
        <v>48</v>
      </c>
      <c r="D241" s="68">
        <v>0</v>
      </c>
      <c r="E241" s="68">
        <v>0</v>
      </c>
      <c r="F241" s="68">
        <v>63</v>
      </c>
      <c r="G241" s="68">
        <v>0</v>
      </c>
      <c r="H241" s="68">
        <v>0</v>
      </c>
      <c r="I241" s="68">
        <v>0</v>
      </c>
      <c r="J241" s="68">
        <v>73</v>
      </c>
      <c r="K241" s="68">
        <v>0</v>
      </c>
      <c r="L241" s="68">
        <v>39</v>
      </c>
      <c r="M241" s="68">
        <v>65</v>
      </c>
      <c r="N241" s="68">
        <v>0</v>
      </c>
      <c r="O241" s="230">
        <f t="shared" si="58"/>
        <v>288</v>
      </c>
    </row>
    <row r="242" spans="1:15" ht="12.75">
      <c r="A242" s="322"/>
      <c r="B242" s="253" t="s">
        <v>49</v>
      </c>
      <c r="C242" s="70">
        <v>0</v>
      </c>
      <c r="D242" s="70">
        <v>0</v>
      </c>
      <c r="E242" s="70">
        <v>0</v>
      </c>
      <c r="F242" s="70">
        <v>0</v>
      </c>
      <c r="G242" s="70">
        <v>191</v>
      </c>
      <c r="H242" s="70">
        <v>0</v>
      </c>
      <c r="I242" s="70">
        <v>0</v>
      </c>
      <c r="J242" s="70">
        <v>0</v>
      </c>
      <c r="K242" s="70">
        <v>0</v>
      </c>
      <c r="L242" s="70">
        <v>0</v>
      </c>
      <c r="M242" s="70">
        <v>0</v>
      </c>
      <c r="N242" s="70">
        <v>0</v>
      </c>
      <c r="O242" s="26">
        <f t="shared" si="58"/>
        <v>191</v>
      </c>
    </row>
    <row r="243" spans="1:15" ht="12.75">
      <c r="A243" s="322"/>
      <c r="B243" s="253" t="s">
        <v>32</v>
      </c>
      <c r="C243" s="70">
        <v>0</v>
      </c>
      <c r="D243" s="70">
        <v>20</v>
      </c>
      <c r="E243" s="70">
        <v>0</v>
      </c>
      <c r="F243" s="70">
        <v>61</v>
      </c>
      <c r="G243" s="70">
        <v>0</v>
      </c>
      <c r="H243" s="70">
        <v>0</v>
      </c>
      <c r="I243" s="70">
        <v>54</v>
      </c>
      <c r="J243" s="70">
        <v>0</v>
      </c>
      <c r="K243" s="70">
        <v>0</v>
      </c>
      <c r="L243" s="70">
        <v>0</v>
      </c>
      <c r="M243" s="70">
        <v>0</v>
      </c>
      <c r="N243" s="70">
        <v>0</v>
      </c>
      <c r="O243" s="26">
        <f t="shared" si="58"/>
        <v>135</v>
      </c>
    </row>
    <row r="244" spans="1:15" ht="12.75">
      <c r="A244" s="322"/>
      <c r="B244" s="253" t="s">
        <v>23</v>
      </c>
      <c r="C244" s="70">
        <v>0</v>
      </c>
      <c r="D244" s="70">
        <v>0</v>
      </c>
      <c r="E244" s="70">
        <v>0</v>
      </c>
      <c r="F244" s="70">
        <v>101</v>
      </c>
      <c r="G244" s="70">
        <v>0</v>
      </c>
      <c r="H244" s="70">
        <v>0</v>
      </c>
      <c r="I244" s="70">
        <v>0</v>
      </c>
      <c r="J244" s="70">
        <v>0</v>
      </c>
      <c r="K244" s="70">
        <v>0</v>
      </c>
      <c r="L244" s="70">
        <v>0</v>
      </c>
      <c r="M244" s="70">
        <v>0</v>
      </c>
      <c r="N244" s="70">
        <v>14</v>
      </c>
      <c r="O244" s="26">
        <f t="shared" si="58"/>
        <v>115</v>
      </c>
    </row>
    <row r="245" spans="1:15" ht="12.75">
      <c r="A245" s="322"/>
      <c r="B245" s="253" t="s">
        <v>55</v>
      </c>
      <c r="C245" s="70">
        <v>0</v>
      </c>
      <c r="D245" s="70">
        <v>0</v>
      </c>
      <c r="E245" s="70">
        <v>0</v>
      </c>
      <c r="F245" s="70">
        <v>0</v>
      </c>
      <c r="G245" s="70">
        <v>0</v>
      </c>
      <c r="H245" s="70">
        <v>38</v>
      </c>
      <c r="I245" s="70">
        <v>0</v>
      </c>
      <c r="J245" s="70">
        <v>0</v>
      </c>
      <c r="K245" s="70">
        <v>0</v>
      </c>
      <c r="L245" s="70">
        <v>59</v>
      </c>
      <c r="M245" s="70">
        <v>0</v>
      </c>
      <c r="N245" s="70">
        <v>0</v>
      </c>
      <c r="O245" s="26">
        <f t="shared" si="58"/>
        <v>97</v>
      </c>
    </row>
    <row r="246" spans="1:15" ht="12.75">
      <c r="A246" s="322"/>
      <c r="B246" s="253" t="s">
        <v>35</v>
      </c>
      <c r="C246" s="70">
        <v>28</v>
      </c>
      <c r="D246" s="70">
        <v>14</v>
      </c>
      <c r="E246" s="70">
        <v>50</v>
      </c>
      <c r="F246" s="70">
        <v>0</v>
      </c>
      <c r="G246" s="70">
        <v>0</v>
      </c>
      <c r="H246" s="70">
        <v>0</v>
      </c>
      <c r="I246" s="70">
        <v>0</v>
      </c>
      <c r="J246" s="70">
        <v>0</v>
      </c>
      <c r="K246" s="70">
        <v>0</v>
      </c>
      <c r="L246" s="70">
        <v>0</v>
      </c>
      <c r="M246" s="70">
        <v>0</v>
      </c>
      <c r="N246" s="70">
        <v>0</v>
      </c>
      <c r="O246" s="26">
        <f t="shared" si="58"/>
        <v>92</v>
      </c>
    </row>
    <row r="247" spans="1:15" ht="12.75">
      <c r="A247" s="322"/>
      <c r="B247" s="253" t="s">
        <v>72</v>
      </c>
      <c r="C247" s="70">
        <v>0</v>
      </c>
      <c r="D247" s="70">
        <v>0</v>
      </c>
      <c r="E247" s="70">
        <v>0</v>
      </c>
      <c r="F247" s="70">
        <v>0</v>
      </c>
      <c r="G247" s="70">
        <v>0</v>
      </c>
      <c r="H247" s="70">
        <v>0</v>
      </c>
      <c r="I247" s="70">
        <v>0</v>
      </c>
      <c r="J247" s="70">
        <v>0</v>
      </c>
      <c r="K247" s="70">
        <v>32</v>
      </c>
      <c r="L247" s="70">
        <v>0</v>
      </c>
      <c r="M247" s="70">
        <v>0</v>
      </c>
      <c r="N247" s="70">
        <v>0</v>
      </c>
      <c r="O247" s="26">
        <f t="shared" si="58"/>
        <v>32</v>
      </c>
    </row>
    <row r="248" spans="1:15" ht="13.5" thickBot="1">
      <c r="A248" s="322"/>
      <c r="B248" s="253" t="s">
        <v>26</v>
      </c>
      <c r="C248" s="70">
        <v>0</v>
      </c>
      <c r="D248" s="70">
        <v>0</v>
      </c>
      <c r="E248" s="70">
        <v>0</v>
      </c>
      <c r="F248" s="70">
        <v>0</v>
      </c>
      <c r="G248" s="70">
        <v>0</v>
      </c>
      <c r="H248" s="70">
        <v>0</v>
      </c>
      <c r="I248" s="70">
        <v>0</v>
      </c>
      <c r="J248" s="70">
        <v>0</v>
      </c>
      <c r="K248" s="70">
        <v>0</v>
      </c>
      <c r="L248" s="70">
        <v>0</v>
      </c>
      <c r="M248" s="70">
        <v>0</v>
      </c>
      <c r="N248" s="70">
        <v>13</v>
      </c>
      <c r="O248" s="232">
        <f t="shared" si="58"/>
        <v>13</v>
      </c>
    </row>
    <row r="249" spans="1:15" ht="14.25" thickBot="1">
      <c r="A249" s="326" t="s">
        <v>272</v>
      </c>
      <c r="B249" s="326"/>
      <c r="C249" s="326"/>
      <c r="D249" s="326"/>
      <c r="E249" s="326"/>
      <c r="F249" s="326"/>
      <c r="G249" s="326"/>
      <c r="H249" s="326"/>
      <c r="I249" s="326"/>
      <c r="J249" s="326"/>
      <c r="K249" s="326"/>
      <c r="L249" s="326"/>
      <c r="M249" s="327"/>
      <c r="N249" s="328"/>
      <c r="O249" s="327"/>
    </row>
    <row r="250" spans="1:15" s="293" customFormat="1" ht="14.25" customHeight="1" thickBot="1">
      <c r="A250" s="321" t="s">
        <v>237</v>
      </c>
      <c r="B250" s="291" t="s">
        <v>0</v>
      </c>
      <c r="C250" s="292">
        <f>C251+C260+C268+C270+C273+C278</f>
        <v>2357</v>
      </c>
      <c r="D250" s="292">
        <f aca="true" t="shared" si="63" ref="D250:N250">D251+D260+D268+D270+D273+D278</f>
        <v>1396</v>
      </c>
      <c r="E250" s="292">
        <f t="shared" si="63"/>
        <v>2787</v>
      </c>
      <c r="F250" s="292">
        <f t="shared" si="63"/>
        <v>2035</v>
      </c>
      <c r="G250" s="292">
        <f t="shared" si="63"/>
        <v>1638</v>
      </c>
      <c r="H250" s="292">
        <f t="shared" si="63"/>
        <v>1750</v>
      </c>
      <c r="I250" s="292">
        <f t="shared" si="63"/>
        <v>2084</v>
      </c>
      <c r="J250" s="292">
        <f t="shared" si="63"/>
        <v>3051</v>
      </c>
      <c r="K250" s="292">
        <f t="shared" si="63"/>
        <v>2659</v>
      </c>
      <c r="L250" s="292">
        <f t="shared" si="63"/>
        <v>2423</v>
      </c>
      <c r="M250" s="292">
        <f t="shared" si="63"/>
        <v>2233</v>
      </c>
      <c r="N250" s="292">
        <f t="shared" si="63"/>
        <v>2531</v>
      </c>
      <c r="O250" s="292">
        <f aca="true" t="shared" si="64" ref="O250:O267">SUM(C250:N250)</f>
        <v>26944</v>
      </c>
    </row>
    <row r="251" spans="1:15" ht="13.5" customHeight="1" thickBot="1">
      <c r="A251" s="322"/>
      <c r="B251" s="31" t="s">
        <v>226</v>
      </c>
      <c r="C251" s="67">
        <f aca="true" t="shared" si="65" ref="C251:N251">SUM(C252:C259)</f>
        <v>1903</v>
      </c>
      <c r="D251" s="67">
        <f t="shared" si="65"/>
        <v>943</v>
      </c>
      <c r="E251" s="67">
        <f t="shared" si="65"/>
        <v>2394</v>
      </c>
      <c r="F251" s="67">
        <f t="shared" si="65"/>
        <v>1845</v>
      </c>
      <c r="G251" s="67">
        <f t="shared" si="65"/>
        <v>1192</v>
      </c>
      <c r="H251" s="67">
        <f t="shared" si="65"/>
        <v>1375</v>
      </c>
      <c r="I251" s="67">
        <f t="shared" si="65"/>
        <v>1867</v>
      </c>
      <c r="J251" s="67">
        <f t="shared" si="65"/>
        <v>2323</v>
      </c>
      <c r="K251" s="67">
        <f t="shared" si="65"/>
        <v>2009</v>
      </c>
      <c r="L251" s="67">
        <f t="shared" si="65"/>
        <v>1907</v>
      </c>
      <c r="M251" s="67">
        <f t="shared" si="65"/>
        <v>1880</v>
      </c>
      <c r="N251" s="67">
        <f t="shared" si="65"/>
        <v>2133</v>
      </c>
      <c r="O251" s="29">
        <f t="shared" si="64"/>
        <v>21771</v>
      </c>
    </row>
    <row r="252" spans="1:15" ht="12.75">
      <c r="A252" s="322"/>
      <c r="B252" s="247" t="s">
        <v>228</v>
      </c>
      <c r="C252" s="68">
        <v>597</v>
      </c>
      <c r="D252" s="68">
        <v>447</v>
      </c>
      <c r="E252" s="68">
        <v>875</v>
      </c>
      <c r="F252" s="68">
        <v>638</v>
      </c>
      <c r="G252" s="68">
        <v>490</v>
      </c>
      <c r="H252" s="68">
        <v>305</v>
      </c>
      <c r="I252" s="68">
        <v>447</v>
      </c>
      <c r="J252" s="68">
        <v>965</v>
      </c>
      <c r="K252" s="68">
        <v>538</v>
      </c>
      <c r="L252" s="68">
        <v>710</v>
      </c>
      <c r="M252" s="68">
        <v>275</v>
      </c>
      <c r="N252" s="68">
        <v>301</v>
      </c>
      <c r="O252" s="230">
        <f t="shared" si="64"/>
        <v>6588</v>
      </c>
    </row>
    <row r="253" spans="1:15" ht="12.75">
      <c r="A253" s="322"/>
      <c r="B253" s="248" t="s">
        <v>44</v>
      </c>
      <c r="C253" s="70">
        <v>691</v>
      </c>
      <c r="D253" s="70">
        <v>107</v>
      </c>
      <c r="E253" s="70">
        <v>640</v>
      </c>
      <c r="F253" s="70">
        <v>295</v>
      </c>
      <c r="G253" s="70">
        <v>146</v>
      </c>
      <c r="H253" s="70">
        <v>200</v>
      </c>
      <c r="I253" s="70">
        <v>586</v>
      </c>
      <c r="J253" s="70">
        <v>488</v>
      </c>
      <c r="K253" s="70">
        <v>507</v>
      </c>
      <c r="L253" s="70">
        <v>347</v>
      </c>
      <c r="M253" s="70">
        <v>936</v>
      </c>
      <c r="N253" s="70">
        <v>1128</v>
      </c>
      <c r="O253" s="26">
        <f t="shared" si="64"/>
        <v>6071</v>
      </c>
    </row>
    <row r="254" spans="1:15" ht="12.75">
      <c r="A254" s="322"/>
      <c r="B254" s="248" t="s">
        <v>58</v>
      </c>
      <c r="C254" s="70">
        <v>197</v>
      </c>
      <c r="D254" s="70">
        <v>137</v>
      </c>
      <c r="E254" s="70">
        <v>225</v>
      </c>
      <c r="F254" s="70">
        <v>190</v>
      </c>
      <c r="G254" s="70">
        <v>152</v>
      </c>
      <c r="H254" s="70">
        <v>233</v>
      </c>
      <c r="I254" s="70">
        <v>158</v>
      </c>
      <c r="J254" s="70">
        <v>401</v>
      </c>
      <c r="K254" s="70">
        <v>237</v>
      </c>
      <c r="L254" s="70">
        <v>246</v>
      </c>
      <c r="M254" s="70">
        <v>420</v>
      </c>
      <c r="N254" s="70">
        <v>209</v>
      </c>
      <c r="O254" s="26">
        <f t="shared" si="64"/>
        <v>2805</v>
      </c>
    </row>
    <row r="255" spans="1:15" ht="12.75">
      <c r="A255" s="322"/>
      <c r="B255" s="248" t="s">
        <v>21</v>
      </c>
      <c r="C255" s="70">
        <v>323</v>
      </c>
      <c r="D255" s="70">
        <v>0</v>
      </c>
      <c r="E255" s="70">
        <v>100</v>
      </c>
      <c r="F255" s="70">
        <v>191</v>
      </c>
      <c r="G255" s="70">
        <v>244</v>
      </c>
      <c r="H255" s="70">
        <v>298</v>
      </c>
      <c r="I255" s="70">
        <v>355</v>
      </c>
      <c r="J255" s="70">
        <v>326</v>
      </c>
      <c r="K255" s="70">
        <v>215</v>
      </c>
      <c r="L255" s="70">
        <v>409</v>
      </c>
      <c r="M255" s="70">
        <v>120</v>
      </c>
      <c r="N255" s="70">
        <v>177</v>
      </c>
      <c r="O255" s="26">
        <f t="shared" si="64"/>
        <v>2758</v>
      </c>
    </row>
    <row r="256" spans="1:15" ht="12.75">
      <c r="A256" s="322"/>
      <c r="B256" s="249" t="s">
        <v>27</v>
      </c>
      <c r="C256" s="70">
        <v>95</v>
      </c>
      <c r="D256" s="70">
        <v>116</v>
      </c>
      <c r="E256" s="70">
        <v>428</v>
      </c>
      <c r="F256" s="70">
        <v>151</v>
      </c>
      <c r="G256" s="70">
        <v>160</v>
      </c>
      <c r="H256" s="70">
        <v>159</v>
      </c>
      <c r="I256" s="70">
        <v>187</v>
      </c>
      <c r="J256" s="70">
        <v>143</v>
      </c>
      <c r="K256" s="70">
        <v>209</v>
      </c>
      <c r="L256" s="70">
        <v>195</v>
      </c>
      <c r="M256" s="70">
        <v>129</v>
      </c>
      <c r="N256" s="70">
        <v>191</v>
      </c>
      <c r="O256" s="26">
        <f t="shared" si="64"/>
        <v>2163</v>
      </c>
    </row>
    <row r="257" spans="1:15" ht="12.75">
      <c r="A257" s="322"/>
      <c r="B257" s="248" t="s">
        <v>229</v>
      </c>
      <c r="C257" s="70">
        <v>0</v>
      </c>
      <c r="D257" s="70">
        <v>0</v>
      </c>
      <c r="E257" s="70">
        <v>0</v>
      </c>
      <c r="F257" s="70">
        <v>197</v>
      </c>
      <c r="G257" s="70">
        <v>0</v>
      </c>
      <c r="H257" s="70">
        <v>180</v>
      </c>
      <c r="I257" s="70">
        <v>134</v>
      </c>
      <c r="J257" s="70">
        <v>0</v>
      </c>
      <c r="K257" s="70">
        <v>303</v>
      </c>
      <c r="L257" s="70">
        <v>0</v>
      </c>
      <c r="M257" s="70">
        <v>0</v>
      </c>
      <c r="N257" s="70">
        <v>127</v>
      </c>
      <c r="O257" s="26">
        <f t="shared" si="64"/>
        <v>941</v>
      </c>
    </row>
    <row r="258" spans="1:15" ht="12.75">
      <c r="A258" s="322"/>
      <c r="B258" s="263" t="s">
        <v>227</v>
      </c>
      <c r="C258" s="72">
        <v>0</v>
      </c>
      <c r="D258" s="72">
        <v>136</v>
      </c>
      <c r="E258" s="72">
        <v>126</v>
      </c>
      <c r="F258" s="72">
        <v>0</v>
      </c>
      <c r="G258" s="72">
        <v>0</v>
      </c>
      <c r="H258" s="72">
        <v>0</v>
      </c>
      <c r="I258" s="72">
        <v>0</v>
      </c>
      <c r="J258" s="72">
        <v>0</v>
      </c>
      <c r="K258" s="72">
        <v>0</v>
      </c>
      <c r="L258" s="72">
        <v>0</v>
      </c>
      <c r="M258" s="72">
        <v>0</v>
      </c>
      <c r="N258" s="72">
        <v>0</v>
      </c>
      <c r="O258" s="26">
        <f t="shared" si="64"/>
        <v>262</v>
      </c>
    </row>
    <row r="259" spans="1:15" ht="13.5" thickBot="1">
      <c r="A259" s="322"/>
      <c r="B259" s="250" t="s">
        <v>389</v>
      </c>
      <c r="C259" s="72"/>
      <c r="D259" s="72"/>
      <c r="E259" s="72"/>
      <c r="F259" s="72">
        <v>183</v>
      </c>
      <c r="G259" s="72"/>
      <c r="H259" s="72"/>
      <c r="I259" s="72"/>
      <c r="J259" s="72"/>
      <c r="K259" s="72"/>
      <c r="L259" s="72"/>
      <c r="M259" s="72"/>
      <c r="N259" s="72"/>
      <c r="O259" s="232">
        <f t="shared" si="64"/>
        <v>183</v>
      </c>
    </row>
    <row r="260" spans="1:15" ht="13.5" thickBot="1">
      <c r="A260" s="322"/>
      <c r="B260" s="31" t="s">
        <v>230</v>
      </c>
      <c r="C260" s="67">
        <f>SUM(C261:C267)</f>
        <v>230</v>
      </c>
      <c r="D260" s="67">
        <f aca="true" t="shared" si="66" ref="D260:N260">SUM(D261:D267)</f>
        <v>125</v>
      </c>
      <c r="E260" s="67">
        <f t="shared" si="66"/>
        <v>231</v>
      </c>
      <c r="F260" s="67">
        <f t="shared" si="66"/>
        <v>190</v>
      </c>
      <c r="G260" s="67">
        <f t="shared" si="66"/>
        <v>105</v>
      </c>
      <c r="H260" s="67">
        <f t="shared" si="66"/>
        <v>0</v>
      </c>
      <c r="I260" s="67">
        <f t="shared" si="66"/>
        <v>0</v>
      </c>
      <c r="J260" s="67">
        <f t="shared" si="66"/>
        <v>325</v>
      </c>
      <c r="K260" s="67">
        <f t="shared" si="66"/>
        <v>507</v>
      </c>
      <c r="L260" s="67">
        <f t="shared" si="66"/>
        <v>381</v>
      </c>
      <c r="M260" s="67">
        <f t="shared" si="66"/>
        <v>0</v>
      </c>
      <c r="N260" s="67">
        <f t="shared" si="66"/>
        <v>131</v>
      </c>
      <c r="O260" s="29">
        <f t="shared" si="64"/>
        <v>2225</v>
      </c>
    </row>
    <row r="261" spans="1:15" ht="12.75">
      <c r="A261" s="322"/>
      <c r="B261" s="247" t="s">
        <v>249</v>
      </c>
      <c r="C261" s="68">
        <v>105</v>
      </c>
      <c r="D261" s="68">
        <v>0</v>
      </c>
      <c r="E261" s="68">
        <v>231</v>
      </c>
      <c r="F261" s="68">
        <v>0</v>
      </c>
      <c r="G261" s="68">
        <v>0</v>
      </c>
      <c r="H261" s="68">
        <v>0</v>
      </c>
      <c r="I261" s="68">
        <v>0</v>
      </c>
      <c r="J261" s="68">
        <v>325</v>
      </c>
      <c r="K261" s="68">
        <v>0</v>
      </c>
      <c r="L261" s="68">
        <v>145</v>
      </c>
      <c r="M261" s="68">
        <v>0</v>
      </c>
      <c r="N261" s="68">
        <v>0</v>
      </c>
      <c r="O261" s="230">
        <f t="shared" si="64"/>
        <v>806</v>
      </c>
    </row>
    <row r="262" spans="1:15" ht="12.75">
      <c r="A262" s="322"/>
      <c r="B262" s="247" t="s">
        <v>239</v>
      </c>
      <c r="C262" s="68"/>
      <c r="D262" s="68"/>
      <c r="E262" s="68"/>
      <c r="F262" s="68"/>
      <c r="G262" s="68"/>
      <c r="H262" s="68"/>
      <c r="I262" s="68"/>
      <c r="J262" s="68"/>
      <c r="K262" s="68">
        <v>507</v>
      </c>
      <c r="L262" s="68"/>
      <c r="M262" s="68"/>
      <c r="N262" s="68"/>
      <c r="O262" s="26">
        <f t="shared" si="64"/>
        <v>507</v>
      </c>
    </row>
    <row r="263" spans="1:15" ht="12.75">
      <c r="A263" s="322"/>
      <c r="B263" s="247" t="s">
        <v>264</v>
      </c>
      <c r="C263" s="68">
        <v>125</v>
      </c>
      <c r="D263" s="68">
        <v>0</v>
      </c>
      <c r="E263" s="68">
        <v>0</v>
      </c>
      <c r="F263" s="68">
        <v>0</v>
      </c>
      <c r="G263" s="68">
        <v>0</v>
      </c>
      <c r="H263" s="68">
        <v>0</v>
      </c>
      <c r="I263" s="68">
        <v>0</v>
      </c>
      <c r="J263" s="68">
        <v>0</v>
      </c>
      <c r="K263" s="68">
        <v>0</v>
      </c>
      <c r="L263" s="68">
        <v>0</v>
      </c>
      <c r="M263" s="68">
        <v>0</v>
      </c>
      <c r="N263" s="68">
        <v>131</v>
      </c>
      <c r="O263" s="26">
        <f t="shared" si="64"/>
        <v>256</v>
      </c>
    </row>
    <row r="264" spans="1:15" ht="12.75">
      <c r="A264" s="322"/>
      <c r="B264" s="247" t="s">
        <v>2</v>
      </c>
      <c r="C264" s="68"/>
      <c r="D264" s="68"/>
      <c r="E264" s="68"/>
      <c r="F264" s="68"/>
      <c r="G264" s="68"/>
      <c r="H264" s="68"/>
      <c r="I264" s="68"/>
      <c r="J264" s="68"/>
      <c r="K264" s="68"/>
      <c r="L264" s="68">
        <v>236</v>
      </c>
      <c r="M264" s="68"/>
      <c r="N264" s="68"/>
      <c r="O264" s="26">
        <f t="shared" si="64"/>
        <v>236</v>
      </c>
    </row>
    <row r="265" spans="1:15" ht="12.75">
      <c r="A265" s="322"/>
      <c r="B265" s="247" t="s">
        <v>240</v>
      </c>
      <c r="C265" s="68">
        <v>0</v>
      </c>
      <c r="D265" s="68">
        <v>0</v>
      </c>
      <c r="E265" s="68">
        <v>0</v>
      </c>
      <c r="F265" s="68">
        <v>190</v>
      </c>
      <c r="G265" s="68">
        <v>0</v>
      </c>
      <c r="H265" s="68">
        <v>0</v>
      </c>
      <c r="I265" s="68">
        <v>0</v>
      </c>
      <c r="J265" s="68">
        <v>0</v>
      </c>
      <c r="K265" s="68">
        <v>0</v>
      </c>
      <c r="L265" s="68">
        <v>0</v>
      </c>
      <c r="M265" s="68">
        <v>0</v>
      </c>
      <c r="N265" s="68">
        <v>0</v>
      </c>
      <c r="O265" s="26">
        <f t="shared" si="64"/>
        <v>190</v>
      </c>
    </row>
    <row r="266" spans="1:15" ht="12.75">
      <c r="A266" s="322"/>
      <c r="B266" s="248" t="s">
        <v>257</v>
      </c>
      <c r="C266" s="70">
        <v>0</v>
      </c>
      <c r="D266" s="70">
        <v>125</v>
      </c>
      <c r="E266" s="70">
        <v>0</v>
      </c>
      <c r="F266" s="70">
        <v>0</v>
      </c>
      <c r="G266" s="70">
        <v>0</v>
      </c>
      <c r="H266" s="70">
        <v>0</v>
      </c>
      <c r="I266" s="70">
        <v>0</v>
      </c>
      <c r="J266" s="70">
        <v>0</v>
      </c>
      <c r="K266" s="70">
        <v>0</v>
      </c>
      <c r="L266" s="70">
        <v>0</v>
      </c>
      <c r="M266" s="70">
        <v>0</v>
      </c>
      <c r="N266" s="70">
        <v>0</v>
      </c>
      <c r="O266" s="26">
        <f t="shared" si="64"/>
        <v>125</v>
      </c>
    </row>
    <row r="267" spans="1:15" ht="13.5" thickBot="1">
      <c r="A267" s="322"/>
      <c r="B267" s="248" t="s">
        <v>241</v>
      </c>
      <c r="C267" s="70"/>
      <c r="D267" s="70"/>
      <c r="E267" s="70"/>
      <c r="F267" s="70"/>
      <c r="G267" s="70">
        <v>105</v>
      </c>
      <c r="H267" s="70"/>
      <c r="I267" s="70"/>
      <c r="J267" s="70"/>
      <c r="K267" s="70"/>
      <c r="L267" s="70"/>
      <c r="M267" s="70"/>
      <c r="N267" s="70"/>
      <c r="O267" s="232">
        <f t="shared" si="64"/>
        <v>105</v>
      </c>
    </row>
    <row r="268" spans="1:15" ht="13.5" thickBot="1">
      <c r="A268" s="322"/>
      <c r="B268" s="252" t="s">
        <v>231</v>
      </c>
      <c r="C268" s="67">
        <f>C269</f>
        <v>0</v>
      </c>
      <c r="D268" s="67">
        <f aca="true" t="shared" si="67" ref="D268:N268">D269</f>
        <v>0</v>
      </c>
      <c r="E268" s="67">
        <f t="shared" si="67"/>
        <v>0</v>
      </c>
      <c r="F268" s="67">
        <f t="shared" si="67"/>
        <v>0</v>
      </c>
      <c r="G268" s="67">
        <f t="shared" si="67"/>
        <v>169</v>
      </c>
      <c r="H268" s="67">
        <f t="shared" si="67"/>
        <v>0</v>
      </c>
      <c r="I268" s="67">
        <f t="shared" si="67"/>
        <v>133</v>
      </c>
      <c r="J268" s="67">
        <f t="shared" si="67"/>
        <v>0</v>
      </c>
      <c r="K268" s="67">
        <f t="shared" si="67"/>
        <v>0</v>
      </c>
      <c r="L268" s="67">
        <f t="shared" si="67"/>
        <v>0</v>
      </c>
      <c r="M268" s="67">
        <f t="shared" si="67"/>
        <v>0</v>
      </c>
      <c r="N268" s="67">
        <f t="shared" si="67"/>
        <v>0</v>
      </c>
      <c r="O268" s="29">
        <f aca="true" t="shared" si="68" ref="O268:O273">SUM(C268:N268)</f>
        <v>302</v>
      </c>
    </row>
    <row r="269" spans="1:15" ht="13.5" thickBot="1">
      <c r="A269" s="322"/>
      <c r="B269" s="253" t="s">
        <v>70</v>
      </c>
      <c r="C269" s="70">
        <v>0</v>
      </c>
      <c r="D269" s="70">
        <v>0</v>
      </c>
      <c r="E269" s="70">
        <v>0</v>
      </c>
      <c r="F269" s="70">
        <v>0</v>
      </c>
      <c r="G269" s="70">
        <v>169</v>
      </c>
      <c r="H269" s="70">
        <v>0</v>
      </c>
      <c r="I269" s="70">
        <v>133</v>
      </c>
      <c r="J269" s="70">
        <v>0</v>
      </c>
      <c r="K269" s="70">
        <v>0</v>
      </c>
      <c r="L269" s="70">
        <v>0</v>
      </c>
      <c r="M269" s="70">
        <v>0</v>
      </c>
      <c r="N269" s="70">
        <v>0</v>
      </c>
      <c r="O269" s="29">
        <f t="shared" si="68"/>
        <v>302</v>
      </c>
    </row>
    <row r="270" spans="1:15" ht="13.5" thickBot="1">
      <c r="A270" s="322"/>
      <c r="B270" s="254" t="s">
        <v>232</v>
      </c>
      <c r="C270" s="67">
        <f>C271+C272</f>
        <v>0</v>
      </c>
      <c r="D270" s="67">
        <f aca="true" t="shared" si="69" ref="D270:N270">D271+D272</f>
        <v>213</v>
      </c>
      <c r="E270" s="67">
        <f t="shared" si="69"/>
        <v>0</v>
      </c>
      <c r="F270" s="67">
        <f t="shared" si="69"/>
        <v>0</v>
      </c>
      <c r="G270" s="67">
        <f t="shared" si="69"/>
        <v>0</v>
      </c>
      <c r="H270" s="67">
        <f t="shared" si="69"/>
        <v>0</v>
      </c>
      <c r="I270" s="67">
        <f t="shared" si="69"/>
        <v>0</v>
      </c>
      <c r="J270" s="67">
        <f t="shared" si="69"/>
        <v>103</v>
      </c>
      <c r="K270" s="67">
        <f t="shared" si="69"/>
        <v>0</v>
      </c>
      <c r="L270" s="67">
        <f t="shared" si="69"/>
        <v>0</v>
      </c>
      <c r="M270" s="67">
        <f t="shared" si="69"/>
        <v>0</v>
      </c>
      <c r="N270" s="67">
        <f t="shared" si="69"/>
        <v>0</v>
      </c>
      <c r="O270" s="29">
        <f t="shared" si="68"/>
        <v>316</v>
      </c>
    </row>
    <row r="271" spans="1:15" ht="12.75">
      <c r="A271" s="322"/>
      <c r="B271" s="256" t="s">
        <v>245</v>
      </c>
      <c r="C271" s="68">
        <v>0</v>
      </c>
      <c r="D271" s="68">
        <v>213</v>
      </c>
      <c r="E271" s="68">
        <v>0</v>
      </c>
      <c r="F271" s="68">
        <v>0</v>
      </c>
      <c r="G271" s="68">
        <v>0</v>
      </c>
      <c r="H271" s="68">
        <v>0</v>
      </c>
      <c r="I271" s="68">
        <v>0</v>
      </c>
      <c r="J271" s="68">
        <v>0</v>
      </c>
      <c r="K271" s="68">
        <v>0</v>
      </c>
      <c r="L271" s="68">
        <v>0</v>
      </c>
      <c r="M271" s="68">
        <v>0</v>
      </c>
      <c r="N271" s="68">
        <v>0</v>
      </c>
      <c r="O271" s="230">
        <f>SUM(C271:N271)</f>
        <v>213</v>
      </c>
    </row>
    <row r="272" spans="1:15" ht="13.5" thickBot="1">
      <c r="A272" s="322"/>
      <c r="B272" s="253" t="s">
        <v>51</v>
      </c>
      <c r="C272" s="70">
        <v>0</v>
      </c>
      <c r="D272" s="70">
        <v>0</v>
      </c>
      <c r="E272" s="70">
        <v>0</v>
      </c>
      <c r="F272" s="70">
        <v>0</v>
      </c>
      <c r="G272" s="70">
        <v>0</v>
      </c>
      <c r="H272" s="70">
        <v>0</v>
      </c>
      <c r="I272" s="70">
        <v>0</v>
      </c>
      <c r="J272" s="70">
        <v>103</v>
      </c>
      <c r="K272" s="70">
        <v>0</v>
      </c>
      <c r="L272" s="70">
        <v>0</v>
      </c>
      <c r="M272" s="70">
        <v>0</v>
      </c>
      <c r="N272" s="70">
        <v>0</v>
      </c>
      <c r="O272" s="232">
        <f>SUM(C272:N272)</f>
        <v>103</v>
      </c>
    </row>
    <row r="273" spans="1:15" ht="13.5" thickBot="1">
      <c r="A273" s="322"/>
      <c r="B273" s="255" t="s">
        <v>233</v>
      </c>
      <c r="C273" s="67">
        <f>SUM(C274:C277)</f>
        <v>224</v>
      </c>
      <c r="D273" s="67">
        <f aca="true" t="shared" si="70" ref="D273:N273">SUM(D274:D277)</f>
        <v>115</v>
      </c>
      <c r="E273" s="67">
        <f t="shared" si="70"/>
        <v>162</v>
      </c>
      <c r="F273" s="67">
        <f t="shared" si="70"/>
        <v>0</v>
      </c>
      <c r="G273" s="67">
        <f t="shared" si="70"/>
        <v>172</v>
      </c>
      <c r="H273" s="67">
        <f t="shared" si="70"/>
        <v>375</v>
      </c>
      <c r="I273" s="67">
        <f t="shared" si="70"/>
        <v>84</v>
      </c>
      <c r="J273" s="67">
        <f t="shared" si="70"/>
        <v>300</v>
      </c>
      <c r="K273" s="67">
        <f t="shared" si="70"/>
        <v>143</v>
      </c>
      <c r="L273" s="67">
        <f t="shared" si="70"/>
        <v>135</v>
      </c>
      <c r="M273" s="67">
        <f t="shared" si="70"/>
        <v>246</v>
      </c>
      <c r="N273" s="67">
        <f t="shared" si="70"/>
        <v>267</v>
      </c>
      <c r="O273" s="29">
        <f t="shared" si="68"/>
        <v>2223</v>
      </c>
    </row>
    <row r="274" spans="1:15" ht="12.75">
      <c r="A274" s="322"/>
      <c r="B274" s="256" t="s">
        <v>35</v>
      </c>
      <c r="C274" s="68">
        <v>224</v>
      </c>
      <c r="D274" s="68">
        <v>115</v>
      </c>
      <c r="E274" s="68">
        <v>162</v>
      </c>
      <c r="F274" s="68">
        <v>0</v>
      </c>
      <c r="G274" s="68">
        <v>172</v>
      </c>
      <c r="H274" s="68">
        <v>240</v>
      </c>
      <c r="I274" s="68">
        <v>0</v>
      </c>
      <c r="J274" s="68">
        <v>300</v>
      </c>
      <c r="K274" s="68">
        <v>143</v>
      </c>
      <c r="L274" s="68">
        <v>0</v>
      </c>
      <c r="M274" s="68">
        <v>114</v>
      </c>
      <c r="N274" s="68">
        <v>0</v>
      </c>
      <c r="O274" s="230">
        <f aca="true" t="shared" si="71" ref="O274:O279">SUM(C274:N274)</f>
        <v>1470</v>
      </c>
    </row>
    <row r="275" spans="1:15" ht="12.75">
      <c r="A275" s="322"/>
      <c r="B275" s="253" t="s">
        <v>32</v>
      </c>
      <c r="C275" s="70">
        <v>0</v>
      </c>
      <c r="D275" s="70">
        <v>0</v>
      </c>
      <c r="E275" s="70">
        <v>0</v>
      </c>
      <c r="F275" s="70">
        <v>0</v>
      </c>
      <c r="G275" s="70">
        <v>0</v>
      </c>
      <c r="H275" s="70">
        <v>135</v>
      </c>
      <c r="I275" s="70">
        <v>84</v>
      </c>
      <c r="J275" s="70">
        <v>0</v>
      </c>
      <c r="K275" s="70">
        <v>0</v>
      </c>
      <c r="L275" s="70">
        <v>135</v>
      </c>
      <c r="M275" s="70">
        <v>0</v>
      </c>
      <c r="N275" s="70">
        <v>0</v>
      </c>
      <c r="O275" s="26">
        <f t="shared" si="71"/>
        <v>354</v>
      </c>
    </row>
    <row r="276" spans="1:15" ht="12.75">
      <c r="A276" s="322"/>
      <c r="B276" s="253" t="s">
        <v>26</v>
      </c>
      <c r="C276" s="70">
        <v>0</v>
      </c>
      <c r="D276" s="70">
        <v>0</v>
      </c>
      <c r="E276" s="70">
        <v>0</v>
      </c>
      <c r="F276" s="70">
        <v>0</v>
      </c>
      <c r="G276" s="70">
        <v>0</v>
      </c>
      <c r="H276" s="70">
        <v>0</v>
      </c>
      <c r="I276" s="70">
        <v>0</v>
      </c>
      <c r="J276" s="70">
        <v>0</v>
      </c>
      <c r="K276" s="70">
        <v>0</v>
      </c>
      <c r="L276" s="70">
        <v>0</v>
      </c>
      <c r="M276" s="70">
        <v>0</v>
      </c>
      <c r="N276" s="70">
        <v>267</v>
      </c>
      <c r="O276" s="26">
        <f t="shared" si="71"/>
        <v>267</v>
      </c>
    </row>
    <row r="277" spans="1:15" ht="13.5" thickBot="1">
      <c r="A277" s="322"/>
      <c r="B277" s="253" t="s">
        <v>63</v>
      </c>
      <c r="C277" s="70">
        <v>0</v>
      </c>
      <c r="D277" s="70">
        <v>0</v>
      </c>
      <c r="E277" s="70">
        <v>0</v>
      </c>
      <c r="F277" s="70">
        <v>0</v>
      </c>
      <c r="G277" s="70">
        <v>0</v>
      </c>
      <c r="H277" s="70">
        <v>0</v>
      </c>
      <c r="I277" s="70">
        <v>0</v>
      </c>
      <c r="J277" s="70">
        <v>0</v>
      </c>
      <c r="K277" s="70">
        <v>0</v>
      </c>
      <c r="L277" s="70">
        <v>0</v>
      </c>
      <c r="M277" s="70">
        <v>132</v>
      </c>
      <c r="N277" s="70">
        <v>0</v>
      </c>
      <c r="O277" s="232">
        <f t="shared" si="71"/>
        <v>132</v>
      </c>
    </row>
    <row r="278" spans="1:15" ht="13.5" thickBot="1">
      <c r="A278" s="322"/>
      <c r="B278" s="31" t="s">
        <v>234</v>
      </c>
      <c r="C278" s="67">
        <f>C279</f>
        <v>0</v>
      </c>
      <c r="D278" s="67">
        <f aca="true" t="shared" si="72" ref="D278:N278">D279</f>
        <v>0</v>
      </c>
      <c r="E278" s="67">
        <f t="shared" si="72"/>
        <v>0</v>
      </c>
      <c r="F278" s="67">
        <f t="shared" si="72"/>
        <v>0</v>
      </c>
      <c r="G278" s="67">
        <f t="shared" si="72"/>
        <v>0</v>
      </c>
      <c r="H278" s="67">
        <f t="shared" si="72"/>
        <v>0</v>
      </c>
      <c r="I278" s="67">
        <f t="shared" si="72"/>
        <v>0</v>
      </c>
      <c r="J278" s="67">
        <f t="shared" si="72"/>
        <v>0</v>
      </c>
      <c r="K278" s="67">
        <f t="shared" si="72"/>
        <v>0</v>
      </c>
      <c r="L278" s="67">
        <f t="shared" si="72"/>
        <v>0</v>
      </c>
      <c r="M278" s="67">
        <f t="shared" si="72"/>
        <v>107</v>
      </c>
      <c r="N278" s="67">
        <f t="shared" si="72"/>
        <v>0</v>
      </c>
      <c r="O278" s="29">
        <f t="shared" si="71"/>
        <v>107</v>
      </c>
    </row>
    <row r="279" spans="1:15" ht="13.5" thickBot="1">
      <c r="A279" s="323"/>
      <c r="B279" s="257" t="s">
        <v>24</v>
      </c>
      <c r="C279" s="74">
        <v>0</v>
      </c>
      <c r="D279" s="74">
        <v>0</v>
      </c>
      <c r="E279" s="74">
        <v>0</v>
      </c>
      <c r="F279" s="74">
        <v>0</v>
      </c>
      <c r="G279" s="74">
        <v>0</v>
      </c>
      <c r="H279" s="74">
        <v>0</v>
      </c>
      <c r="I279" s="74">
        <v>0</v>
      </c>
      <c r="J279" s="74">
        <v>0</v>
      </c>
      <c r="K279" s="74">
        <v>0</v>
      </c>
      <c r="L279" s="74">
        <v>0</v>
      </c>
      <c r="M279" s="74">
        <v>107</v>
      </c>
      <c r="N279" s="74">
        <v>0</v>
      </c>
      <c r="O279" s="29">
        <f t="shared" si="71"/>
        <v>107</v>
      </c>
    </row>
    <row r="280" spans="1:15" ht="14.25" thickBot="1">
      <c r="A280" s="325" t="s">
        <v>207</v>
      </c>
      <c r="B280" s="325"/>
      <c r="C280" s="325"/>
      <c r="D280" s="325"/>
      <c r="E280" s="325"/>
      <c r="F280" s="325"/>
      <c r="G280" s="325"/>
      <c r="H280" s="325"/>
      <c r="I280" s="325"/>
      <c r="J280" s="325"/>
      <c r="K280" s="325"/>
      <c r="L280" s="325"/>
      <c r="M280" s="329"/>
      <c r="N280" s="330"/>
      <c r="O280" s="329"/>
    </row>
    <row r="281" spans="1:15" ht="14.25" customHeight="1" thickBot="1">
      <c r="A281" s="321" t="s">
        <v>237</v>
      </c>
      <c r="B281" s="226" t="s">
        <v>0</v>
      </c>
      <c r="C281" s="292">
        <f>C282+C289+C291+C297</f>
        <v>38181</v>
      </c>
      <c r="D281" s="292">
        <f aca="true" t="shared" si="73" ref="D281:N281">D282+D289+D291+D297</f>
        <v>52917</v>
      </c>
      <c r="E281" s="292">
        <f t="shared" si="73"/>
        <v>73488</v>
      </c>
      <c r="F281" s="292">
        <f t="shared" si="73"/>
        <v>80178</v>
      </c>
      <c r="G281" s="292">
        <f t="shared" si="73"/>
        <v>62821</v>
      </c>
      <c r="H281" s="292">
        <f t="shared" si="73"/>
        <v>65580</v>
      </c>
      <c r="I281" s="292">
        <f t="shared" si="73"/>
        <v>97856</v>
      </c>
      <c r="J281" s="292">
        <f t="shared" si="73"/>
        <v>98261</v>
      </c>
      <c r="K281" s="292">
        <f t="shared" si="73"/>
        <v>82457</v>
      </c>
      <c r="L281" s="292">
        <f t="shared" si="73"/>
        <v>88949</v>
      </c>
      <c r="M281" s="292">
        <f t="shared" si="73"/>
        <v>102468</v>
      </c>
      <c r="N281" s="292">
        <f t="shared" si="73"/>
        <v>74342</v>
      </c>
      <c r="O281" s="29">
        <f aca="true" t="shared" si="74" ref="O281:O303">SUM(C281:N281)</f>
        <v>917498</v>
      </c>
    </row>
    <row r="282" spans="1:15" ht="13.5" customHeight="1" thickBot="1">
      <c r="A282" s="322"/>
      <c r="B282" s="31" t="s">
        <v>226</v>
      </c>
      <c r="C282" s="67">
        <f>SUM(C283:C288)</f>
        <v>19819</v>
      </c>
      <c r="D282" s="67">
        <f aca="true" t="shared" si="75" ref="D282:N282">SUM(D283:D288)</f>
        <v>18286</v>
      </c>
      <c r="E282" s="67">
        <f t="shared" si="75"/>
        <v>23025</v>
      </c>
      <c r="F282" s="67">
        <f t="shared" si="75"/>
        <v>21328</v>
      </c>
      <c r="G282" s="67">
        <f t="shared" si="75"/>
        <v>4067</v>
      </c>
      <c r="H282" s="67">
        <f t="shared" si="75"/>
        <v>8568</v>
      </c>
      <c r="I282" s="67">
        <f t="shared" si="75"/>
        <v>13887</v>
      </c>
      <c r="J282" s="67">
        <f t="shared" si="75"/>
        <v>12575</v>
      </c>
      <c r="K282" s="67">
        <f t="shared" si="75"/>
        <v>11511</v>
      </c>
      <c r="L282" s="67">
        <f t="shared" si="75"/>
        <v>24100</v>
      </c>
      <c r="M282" s="67">
        <f t="shared" si="75"/>
        <v>2790</v>
      </c>
      <c r="N282" s="67">
        <f t="shared" si="75"/>
        <v>13042</v>
      </c>
      <c r="O282" s="29">
        <f t="shared" si="74"/>
        <v>172998</v>
      </c>
    </row>
    <row r="283" spans="1:15" ht="12.75">
      <c r="A283" s="322"/>
      <c r="B283" s="262" t="s">
        <v>27</v>
      </c>
      <c r="C283" s="68">
        <v>18970</v>
      </c>
      <c r="D283" s="68">
        <v>14785</v>
      </c>
      <c r="E283" s="68">
        <v>19003</v>
      </c>
      <c r="F283" s="68">
        <v>18166</v>
      </c>
      <c r="G283" s="68">
        <v>1489</v>
      </c>
      <c r="H283" s="68">
        <v>5893</v>
      </c>
      <c r="I283" s="68">
        <v>13183</v>
      </c>
      <c r="J283" s="68">
        <v>10509</v>
      </c>
      <c r="K283" s="68">
        <v>10327</v>
      </c>
      <c r="L283" s="68">
        <v>23402</v>
      </c>
      <c r="M283" s="68">
        <v>2254</v>
      </c>
      <c r="N283" s="68">
        <v>12231</v>
      </c>
      <c r="O283" s="230">
        <f t="shared" si="74"/>
        <v>150212</v>
      </c>
    </row>
    <row r="284" spans="1:15" ht="12.75">
      <c r="A284" s="322"/>
      <c r="B284" s="248" t="s">
        <v>44</v>
      </c>
      <c r="C284" s="70">
        <v>849</v>
      </c>
      <c r="D284" s="70">
        <v>3021</v>
      </c>
      <c r="E284" s="70">
        <v>2885</v>
      </c>
      <c r="F284" s="70">
        <v>2742</v>
      </c>
      <c r="G284" s="70">
        <v>1910</v>
      </c>
      <c r="H284" s="70">
        <v>2184</v>
      </c>
      <c r="I284" s="70">
        <v>269</v>
      </c>
      <c r="J284" s="70">
        <v>1832</v>
      </c>
      <c r="K284" s="70">
        <v>810</v>
      </c>
      <c r="L284" s="70">
        <v>500</v>
      </c>
      <c r="M284" s="70">
        <v>536</v>
      </c>
      <c r="N284" s="70">
        <v>551</v>
      </c>
      <c r="O284" s="26">
        <f t="shared" si="74"/>
        <v>18089</v>
      </c>
    </row>
    <row r="285" spans="1:15" ht="12.75">
      <c r="A285" s="322"/>
      <c r="B285" s="248" t="s">
        <v>21</v>
      </c>
      <c r="C285" s="70">
        <v>0</v>
      </c>
      <c r="D285" s="70">
        <v>0</v>
      </c>
      <c r="E285" s="70">
        <v>636</v>
      </c>
      <c r="F285" s="70">
        <v>420</v>
      </c>
      <c r="G285" s="70">
        <v>357</v>
      </c>
      <c r="H285" s="70">
        <v>491</v>
      </c>
      <c r="I285" s="70">
        <v>435</v>
      </c>
      <c r="J285" s="70">
        <v>234</v>
      </c>
      <c r="K285" s="70">
        <v>374</v>
      </c>
      <c r="L285" s="70">
        <v>198</v>
      </c>
      <c r="M285" s="70">
        <v>0</v>
      </c>
      <c r="N285" s="70">
        <v>0</v>
      </c>
      <c r="O285" s="26">
        <f t="shared" si="74"/>
        <v>3145</v>
      </c>
    </row>
    <row r="286" spans="1:15" ht="12.75">
      <c r="A286" s="322"/>
      <c r="B286" s="248" t="s">
        <v>58</v>
      </c>
      <c r="C286" s="70">
        <v>0</v>
      </c>
      <c r="D286" s="70">
        <v>0</v>
      </c>
      <c r="E286" s="70">
        <v>501</v>
      </c>
      <c r="F286" s="70">
        <v>0</v>
      </c>
      <c r="G286" s="70">
        <v>311</v>
      </c>
      <c r="H286" s="70">
        <v>0</v>
      </c>
      <c r="I286" s="70">
        <v>0</v>
      </c>
      <c r="J286" s="70">
        <v>0</v>
      </c>
      <c r="K286" s="70">
        <v>0</v>
      </c>
      <c r="L286" s="70">
        <v>0</v>
      </c>
      <c r="M286" s="70">
        <v>0</v>
      </c>
      <c r="N286" s="70">
        <v>0</v>
      </c>
      <c r="O286" s="26">
        <f t="shared" si="74"/>
        <v>812</v>
      </c>
    </row>
    <row r="287" spans="1:15" ht="12.75">
      <c r="A287" s="322"/>
      <c r="B287" s="248" t="s">
        <v>389</v>
      </c>
      <c r="C287" s="70">
        <v>0</v>
      </c>
      <c r="D287" s="70">
        <v>480</v>
      </c>
      <c r="E287" s="70">
        <v>0</v>
      </c>
      <c r="F287" s="70">
        <v>0</v>
      </c>
      <c r="G287" s="70">
        <v>0</v>
      </c>
      <c r="H287" s="70">
        <v>0</v>
      </c>
      <c r="I287" s="70">
        <v>0</v>
      </c>
      <c r="J287" s="70">
        <v>0</v>
      </c>
      <c r="K287" s="70">
        <v>0</v>
      </c>
      <c r="L287" s="70">
        <v>0</v>
      </c>
      <c r="M287" s="70">
        <v>0</v>
      </c>
      <c r="N287" s="70">
        <v>0</v>
      </c>
      <c r="O287" s="26">
        <f t="shared" si="74"/>
        <v>480</v>
      </c>
    </row>
    <row r="288" spans="1:15" ht="13.5" thickBot="1">
      <c r="A288" s="322"/>
      <c r="B288" s="248" t="s">
        <v>228</v>
      </c>
      <c r="C288" s="70">
        <v>0</v>
      </c>
      <c r="D288" s="70">
        <v>0</v>
      </c>
      <c r="E288" s="70">
        <v>0</v>
      </c>
      <c r="F288" s="70">
        <v>0</v>
      </c>
      <c r="G288" s="70">
        <v>0</v>
      </c>
      <c r="H288" s="70">
        <v>0</v>
      </c>
      <c r="I288" s="70">
        <v>0</v>
      </c>
      <c r="J288" s="70">
        <v>0</v>
      </c>
      <c r="K288" s="70">
        <v>0</v>
      </c>
      <c r="L288" s="70">
        <v>0</v>
      </c>
      <c r="M288" s="70">
        <v>0</v>
      </c>
      <c r="N288" s="70">
        <v>260</v>
      </c>
      <c r="O288" s="232">
        <f t="shared" si="74"/>
        <v>260</v>
      </c>
    </row>
    <row r="289" spans="1:15" ht="13.5" thickBot="1">
      <c r="A289" s="322"/>
      <c r="B289" s="31" t="s">
        <v>230</v>
      </c>
      <c r="C289" s="67">
        <f>C290</f>
        <v>7965</v>
      </c>
      <c r="D289" s="67">
        <f aca="true" t="shared" si="76" ref="D289:N289">D290</f>
        <v>14250</v>
      </c>
      <c r="E289" s="67">
        <f t="shared" si="76"/>
        <v>22915</v>
      </c>
      <c r="F289" s="67">
        <f t="shared" si="76"/>
        <v>37455</v>
      </c>
      <c r="G289" s="67">
        <f t="shared" si="76"/>
        <v>28535</v>
      </c>
      <c r="H289" s="67">
        <f t="shared" si="76"/>
        <v>31520</v>
      </c>
      <c r="I289" s="67">
        <f t="shared" si="76"/>
        <v>47125</v>
      </c>
      <c r="J289" s="67">
        <f t="shared" si="76"/>
        <v>53241</v>
      </c>
      <c r="K289" s="67">
        <f t="shared" si="76"/>
        <v>11429</v>
      </c>
      <c r="L289" s="67">
        <f t="shared" si="76"/>
        <v>43550</v>
      </c>
      <c r="M289" s="67">
        <f t="shared" si="76"/>
        <v>53170</v>
      </c>
      <c r="N289" s="67">
        <f t="shared" si="76"/>
        <v>28900</v>
      </c>
      <c r="O289" s="29">
        <f t="shared" si="74"/>
        <v>380055</v>
      </c>
    </row>
    <row r="290" spans="1:15" ht="13.5" thickBot="1">
      <c r="A290" s="322"/>
      <c r="B290" s="247" t="s">
        <v>25</v>
      </c>
      <c r="C290" s="68">
        <v>7965</v>
      </c>
      <c r="D290" s="68">
        <v>14250</v>
      </c>
      <c r="E290" s="68">
        <v>22915</v>
      </c>
      <c r="F290" s="68">
        <v>37455</v>
      </c>
      <c r="G290" s="68">
        <v>28535</v>
      </c>
      <c r="H290" s="68">
        <v>31520</v>
      </c>
      <c r="I290" s="68">
        <v>47125</v>
      </c>
      <c r="J290" s="68">
        <v>53241</v>
      </c>
      <c r="K290" s="68">
        <v>11429</v>
      </c>
      <c r="L290" s="68">
        <v>43550</v>
      </c>
      <c r="M290" s="68">
        <v>53170</v>
      </c>
      <c r="N290" s="68">
        <v>28900</v>
      </c>
      <c r="O290" s="29">
        <f t="shared" si="74"/>
        <v>380055</v>
      </c>
    </row>
    <row r="291" spans="1:15" ht="13.5" thickBot="1">
      <c r="A291" s="322"/>
      <c r="B291" s="252" t="s">
        <v>231</v>
      </c>
      <c r="C291" s="67">
        <f>C292</f>
        <v>1312</v>
      </c>
      <c r="D291" s="67">
        <f aca="true" t="shared" si="77" ref="D291:N291">D292</f>
        <v>502</v>
      </c>
      <c r="E291" s="67">
        <f t="shared" si="77"/>
        <v>0</v>
      </c>
      <c r="F291" s="67">
        <f t="shared" si="77"/>
        <v>586</v>
      </c>
      <c r="G291" s="67">
        <f t="shared" si="77"/>
        <v>0</v>
      </c>
      <c r="H291" s="67">
        <f t="shared" si="77"/>
        <v>0</v>
      </c>
      <c r="I291" s="67">
        <f t="shared" si="77"/>
        <v>755</v>
      </c>
      <c r="J291" s="67">
        <f t="shared" si="77"/>
        <v>1023</v>
      </c>
      <c r="K291" s="67">
        <f t="shared" si="77"/>
        <v>522</v>
      </c>
      <c r="L291" s="67">
        <f t="shared" si="77"/>
        <v>886</v>
      </c>
      <c r="M291" s="67">
        <f t="shared" si="77"/>
        <v>1418</v>
      </c>
      <c r="N291" s="67">
        <f t="shared" si="77"/>
        <v>781</v>
      </c>
      <c r="O291" s="29">
        <f t="shared" si="74"/>
        <v>7785</v>
      </c>
    </row>
    <row r="292" spans="1:15" ht="13.5" thickBot="1">
      <c r="A292" s="322"/>
      <c r="B292" s="253" t="s">
        <v>70</v>
      </c>
      <c r="C292" s="70">
        <v>1312</v>
      </c>
      <c r="D292" s="70">
        <v>502</v>
      </c>
      <c r="E292" s="70">
        <v>0</v>
      </c>
      <c r="F292" s="70">
        <v>586</v>
      </c>
      <c r="G292" s="70">
        <v>0</v>
      </c>
      <c r="H292" s="70">
        <v>0</v>
      </c>
      <c r="I292" s="70">
        <v>755</v>
      </c>
      <c r="J292" s="70">
        <v>1023</v>
      </c>
      <c r="K292" s="70">
        <v>522</v>
      </c>
      <c r="L292" s="70">
        <v>886</v>
      </c>
      <c r="M292" s="70">
        <v>1418</v>
      </c>
      <c r="N292" s="70">
        <v>781</v>
      </c>
      <c r="O292" s="29">
        <f t="shared" si="74"/>
        <v>7785</v>
      </c>
    </row>
    <row r="293" spans="1:15" ht="13.5" thickBot="1">
      <c r="A293" s="322"/>
      <c r="B293" s="254" t="s">
        <v>232</v>
      </c>
      <c r="C293" s="67">
        <f>C294+C295+C296</f>
        <v>212</v>
      </c>
      <c r="D293" s="67">
        <f aca="true" t="shared" si="78" ref="D293:N293">D294+D295+D296</f>
        <v>0</v>
      </c>
      <c r="E293" s="67">
        <f t="shared" si="78"/>
        <v>0</v>
      </c>
      <c r="F293" s="67">
        <f t="shared" si="78"/>
        <v>0</v>
      </c>
      <c r="G293" s="67">
        <f t="shared" si="78"/>
        <v>0</v>
      </c>
      <c r="H293" s="67">
        <f t="shared" si="78"/>
        <v>195</v>
      </c>
      <c r="I293" s="67">
        <f t="shared" si="78"/>
        <v>0</v>
      </c>
      <c r="J293" s="67">
        <f t="shared" si="78"/>
        <v>245</v>
      </c>
      <c r="K293" s="67">
        <f t="shared" si="78"/>
        <v>2551</v>
      </c>
      <c r="L293" s="67">
        <f t="shared" si="78"/>
        <v>387</v>
      </c>
      <c r="M293" s="67">
        <f t="shared" si="78"/>
        <v>0</v>
      </c>
      <c r="N293" s="67">
        <f t="shared" si="78"/>
        <v>0</v>
      </c>
      <c r="O293" s="29">
        <f t="shared" si="74"/>
        <v>3590</v>
      </c>
    </row>
    <row r="294" spans="1:15" ht="12.75">
      <c r="A294" s="322"/>
      <c r="B294" s="256" t="s">
        <v>69</v>
      </c>
      <c r="C294" s="68">
        <v>0</v>
      </c>
      <c r="D294" s="68">
        <v>0</v>
      </c>
      <c r="E294" s="68">
        <v>0</v>
      </c>
      <c r="F294" s="68">
        <v>0</v>
      </c>
      <c r="G294" s="68">
        <v>0</v>
      </c>
      <c r="H294" s="68">
        <v>195</v>
      </c>
      <c r="I294" s="68">
        <v>0</v>
      </c>
      <c r="J294" s="68">
        <v>0</v>
      </c>
      <c r="K294" s="68">
        <v>2551</v>
      </c>
      <c r="L294" s="68">
        <v>0</v>
      </c>
      <c r="M294" s="68">
        <v>0</v>
      </c>
      <c r="N294" s="68">
        <v>0</v>
      </c>
      <c r="O294" s="230">
        <f t="shared" si="74"/>
        <v>2746</v>
      </c>
    </row>
    <row r="295" spans="1:15" ht="12.75">
      <c r="A295" s="322"/>
      <c r="B295" s="253" t="s">
        <v>38</v>
      </c>
      <c r="C295" s="70">
        <v>212</v>
      </c>
      <c r="D295" s="70">
        <v>0</v>
      </c>
      <c r="E295" s="70">
        <v>0</v>
      </c>
      <c r="F295" s="70">
        <v>0</v>
      </c>
      <c r="G295" s="70">
        <v>0</v>
      </c>
      <c r="H295" s="70">
        <v>0</v>
      </c>
      <c r="I295" s="70">
        <v>0</v>
      </c>
      <c r="J295" s="70">
        <v>0</v>
      </c>
      <c r="K295" s="70">
        <v>0</v>
      </c>
      <c r="L295" s="70">
        <v>387</v>
      </c>
      <c r="M295" s="70">
        <v>0</v>
      </c>
      <c r="N295" s="70">
        <v>0</v>
      </c>
      <c r="O295" s="26">
        <f t="shared" si="74"/>
        <v>599</v>
      </c>
    </row>
    <row r="296" spans="1:15" ht="13.5" thickBot="1">
      <c r="A296" s="322"/>
      <c r="B296" s="253" t="s">
        <v>66</v>
      </c>
      <c r="C296" s="70">
        <v>0</v>
      </c>
      <c r="D296" s="70">
        <v>0</v>
      </c>
      <c r="E296" s="70">
        <v>0</v>
      </c>
      <c r="F296" s="70">
        <v>0</v>
      </c>
      <c r="G296" s="70">
        <v>0</v>
      </c>
      <c r="H296" s="70">
        <v>0</v>
      </c>
      <c r="I296" s="70">
        <v>0</v>
      </c>
      <c r="J296" s="70">
        <v>245</v>
      </c>
      <c r="K296" s="70">
        <v>0</v>
      </c>
      <c r="L296" s="70">
        <v>0</v>
      </c>
      <c r="M296" s="70">
        <v>0</v>
      </c>
      <c r="N296" s="70">
        <v>0</v>
      </c>
      <c r="O296" s="232">
        <f t="shared" si="74"/>
        <v>245</v>
      </c>
    </row>
    <row r="297" spans="1:15" ht="13.5" thickBot="1">
      <c r="A297" s="322"/>
      <c r="B297" s="255" t="s">
        <v>233</v>
      </c>
      <c r="C297" s="67">
        <f>SUM(C298:C303)</f>
        <v>9085</v>
      </c>
      <c r="D297" s="67">
        <f aca="true" t="shared" si="79" ref="D297:N297">SUM(D298:D303)</f>
        <v>19879</v>
      </c>
      <c r="E297" s="67">
        <f t="shared" si="79"/>
        <v>27548</v>
      </c>
      <c r="F297" s="67">
        <f t="shared" si="79"/>
        <v>20809</v>
      </c>
      <c r="G297" s="67">
        <f t="shared" si="79"/>
        <v>30219</v>
      </c>
      <c r="H297" s="67">
        <f t="shared" si="79"/>
        <v>25492</v>
      </c>
      <c r="I297" s="67">
        <f t="shared" si="79"/>
        <v>36089</v>
      </c>
      <c r="J297" s="67">
        <f t="shared" si="79"/>
        <v>31422</v>
      </c>
      <c r="K297" s="67">
        <f t="shared" si="79"/>
        <v>58995</v>
      </c>
      <c r="L297" s="67">
        <f t="shared" si="79"/>
        <v>20413</v>
      </c>
      <c r="M297" s="67">
        <f t="shared" si="79"/>
        <v>45090</v>
      </c>
      <c r="N297" s="67">
        <f t="shared" si="79"/>
        <v>31619</v>
      </c>
      <c r="O297" s="29">
        <f t="shared" si="74"/>
        <v>356660</v>
      </c>
    </row>
    <row r="298" spans="1:15" ht="12.75">
      <c r="A298" s="322"/>
      <c r="B298" s="256" t="s">
        <v>49</v>
      </c>
      <c r="C298" s="68">
        <v>3020</v>
      </c>
      <c r="D298" s="68">
        <v>11058</v>
      </c>
      <c r="E298" s="68">
        <v>13071</v>
      </c>
      <c r="F298" s="68">
        <v>17617</v>
      </c>
      <c r="G298" s="68">
        <v>15050</v>
      </c>
      <c r="H298" s="68">
        <v>16468</v>
      </c>
      <c r="I298" s="68">
        <v>20642</v>
      </c>
      <c r="J298" s="68">
        <v>18800</v>
      </c>
      <c r="K298" s="68">
        <v>53012</v>
      </c>
      <c r="L298" s="68">
        <v>11356</v>
      </c>
      <c r="M298" s="68">
        <v>28503</v>
      </c>
      <c r="N298" s="68">
        <v>29672</v>
      </c>
      <c r="O298" s="230">
        <f t="shared" si="74"/>
        <v>238269</v>
      </c>
    </row>
    <row r="299" spans="1:15" ht="12.75">
      <c r="A299" s="322"/>
      <c r="B299" s="253" t="s">
        <v>35</v>
      </c>
      <c r="C299" s="70">
        <v>5865</v>
      </c>
      <c r="D299" s="70">
        <v>8418</v>
      </c>
      <c r="E299" s="70">
        <v>12057</v>
      </c>
      <c r="F299" s="70">
        <v>2939</v>
      </c>
      <c r="G299" s="70">
        <v>14694</v>
      </c>
      <c r="H299" s="70">
        <v>8589</v>
      </c>
      <c r="I299" s="70">
        <v>13021</v>
      </c>
      <c r="J299" s="70">
        <v>12622</v>
      </c>
      <c r="K299" s="70">
        <v>5983</v>
      </c>
      <c r="L299" s="70">
        <v>9057</v>
      </c>
      <c r="M299" s="70">
        <v>12476</v>
      </c>
      <c r="N299" s="70">
        <v>1947</v>
      </c>
      <c r="O299" s="65">
        <f t="shared" si="74"/>
        <v>107668</v>
      </c>
    </row>
    <row r="300" spans="1:15" ht="12.75">
      <c r="A300" s="322"/>
      <c r="B300" s="253" t="s">
        <v>26</v>
      </c>
      <c r="C300" s="70">
        <v>200</v>
      </c>
      <c r="D300" s="70">
        <v>403</v>
      </c>
      <c r="E300" s="70">
        <v>2420</v>
      </c>
      <c r="F300" s="70">
        <v>0</v>
      </c>
      <c r="G300" s="70">
        <v>475</v>
      </c>
      <c r="H300" s="70">
        <v>0</v>
      </c>
      <c r="I300" s="70">
        <v>2426</v>
      </c>
      <c r="J300" s="70">
        <v>0</v>
      </c>
      <c r="K300" s="70">
        <v>0</v>
      </c>
      <c r="L300" s="70">
        <v>0</v>
      </c>
      <c r="M300" s="70">
        <v>250</v>
      </c>
      <c r="N300" s="70">
        <v>0</v>
      </c>
      <c r="O300" s="26">
        <f t="shared" si="74"/>
        <v>6174</v>
      </c>
    </row>
    <row r="301" spans="1:15" ht="12.75">
      <c r="A301" s="322"/>
      <c r="B301" s="253" t="s">
        <v>63</v>
      </c>
      <c r="C301" s="70">
        <v>0</v>
      </c>
      <c r="D301" s="70">
        <v>0</v>
      </c>
      <c r="E301" s="70">
        <v>0</v>
      </c>
      <c r="F301" s="70">
        <v>0</v>
      </c>
      <c r="G301" s="70">
        <v>0</v>
      </c>
      <c r="H301" s="70">
        <v>0</v>
      </c>
      <c r="I301" s="70">
        <v>0</v>
      </c>
      <c r="J301" s="70">
        <v>0</v>
      </c>
      <c r="K301" s="70">
        <v>0</v>
      </c>
      <c r="L301" s="70">
        <v>0</v>
      </c>
      <c r="M301" s="70">
        <v>3861</v>
      </c>
      <c r="N301" s="70">
        <v>0</v>
      </c>
      <c r="O301" s="26">
        <f t="shared" si="74"/>
        <v>3861</v>
      </c>
    </row>
    <row r="302" spans="1:15" ht="12.75">
      <c r="A302" s="322"/>
      <c r="B302" s="253" t="s">
        <v>52</v>
      </c>
      <c r="C302" s="70">
        <v>0</v>
      </c>
      <c r="D302" s="70">
        <v>0</v>
      </c>
      <c r="E302" s="70">
        <v>0</v>
      </c>
      <c r="F302" s="70">
        <v>0</v>
      </c>
      <c r="G302" s="70">
        <v>0</v>
      </c>
      <c r="H302" s="70">
        <v>435</v>
      </c>
      <c r="I302" s="70">
        <v>0</v>
      </c>
      <c r="J302" s="70">
        <v>0</v>
      </c>
      <c r="K302" s="70">
        <v>0</v>
      </c>
      <c r="L302" s="70">
        <v>0</v>
      </c>
      <c r="M302" s="70">
        <v>0</v>
      </c>
      <c r="N302" s="70">
        <v>0</v>
      </c>
      <c r="O302" s="26">
        <f t="shared" si="74"/>
        <v>435</v>
      </c>
    </row>
    <row r="303" spans="1:15" ht="13.5" thickBot="1">
      <c r="A303" s="322"/>
      <c r="B303" s="253" t="s">
        <v>393</v>
      </c>
      <c r="C303" s="70">
        <v>0</v>
      </c>
      <c r="D303" s="70">
        <v>0</v>
      </c>
      <c r="E303" s="70">
        <v>0</v>
      </c>
      <c r="F303" s="70">
        <v>253</v>
      </c>
      <c r="G303" s="70">
        <v>0</v>
      </c>
      <c r="H303" s="70">
        <v>0</v>
      </c>
      <c r="I303" s="70">
        <v>0</v>
      </c>
      <c r="J303" s="70">
        <v>0</v>
      </c>
      <c r="K303" s="70">
        <v>0</v>
      </c>
      <c r="L303" s="70">
        <v>0</v>
      </c>
      <c r="M303" s="70">
        <v>0</v>
      </c>
      <c r="N303" s="70">
        <v>0</v>
      </c>
      <c r="O303" s="232">
        <f t="shared" si="74"/>
        <v>253</v>
      </c>
    </row>
    <row r="304" spans="1:15" ht="13.5" thickBot="1">
      <c r="A304" s="331" t="s">
        <v>208</v>
      </c>
      <c r="B304" s="331"/>
      <c r="C304" s="331"/>
      <c r="D304" s="331"/>
      <c r="E304" s="331"/>
      <c r="F304" s="331"/>
      <c r="G304" s="331"/>
      <c r="H304" s="331"/>
      <c r="I304" s="331"/>
      <c r="J304" s="331"/>
      <c r="K304" s="331"/>
      <c r="L304" s="331"/>
      <c r="M304" s="331"/>
      <c r="N304" s="331"/>
      <c r="O304" s="331"/>
    </row>
    <row r="305" spans="1:15" s="293" customFormat="1" ht="14.25" customHeight="1" thickBot="1">
      <c r="A305" s="321" t="s">
        <v>237</v>
      </c>
      <c r="B305" s="291" t="s">
        <v>0</v>
      </c>
      <c r="C305" s="292">
        <f>C306+C311+C316+C321</f>
        <v>0</v>
      </c>
      <c r="D305" s="292">
        <f aca="true" t="shared" si="80" ref="D305:N305">D306+D311+D316+D321</f>
        <v>37809</v>
      </c>
      <c r="E305" s="292">
        <f t="shared" si="80"/>
        <v>31824</v>
      </c>
      <c r="F305" s="292">
        <f t="shared" si="80"/>
        <v>29948</v>
      </c>
      <c r="G305" s="292">
        <f t="shared" si="80"/>
        <v>43489</v>
      </c>
      <c r="H305" s="292">
        <f t="shared" si="80"/>
        <v>44724</v>
      </c>
      <c r="I305" s="292">
        <f t="shared" si="80"/>
        <v>43238</v>
      </c>
      <c r="J305" s="292">
        <f t="shared" si="80"/>
        <v>21979</v>
      </c>
      <c r="K305" s="292">
        <f t="shared" si="80"/>
        <v>29910</v>
      </c>
      <c r="L305" s="292">
        <f t="shared" si="80"/>
        <v>22914</v>
      </c>
      <c r="M305" s="292">
        <f t="shared" si="80"/>
        <v>13581</v>
      </c>
      <c r="N305" s="292">
        <f t="shared" si="80"/>
        <v>21590</v>
      </c>
      <c r="O305" s="292">
        <f>SUM(C305:N305)</f>
        <v>341006</v>
      </c>
    </row>
    <row r="306" spans="1:15" ht="13.5" customHeight="1" thickBot="1">
      <c r="A306" s="322"/>
      <c r="B306" s="31" t="s">
        <v>226</v>
      </c>
      <c r="C306" s="67">
        <f>SUM(C307:C310)</f>
        <v>0</v>
      </c>
      <c r="D306" s="67">
        <f aca="true" t="shared" si="81" ref="D306:N306">SUM(D307:D310)</f>
        <v>1145</v>
      </c>
      <c r="E306" s="67">
        <f t="shared" si="81"/>
        <v>0</v>
      </c>
      <c r="F306" s="67">
        <f t="shared" si="81"/>
        <v>1378</v>
      </c>
      <c r="G306" s="67">
        <f t="shared" si="81"/>
        <v>0</v>
      </c>
      <c r="H306" s="67">
        <f t="shared" si="81"/>
        <v>5324</v>
      </c>
      <c r="I306" s="67">
        <f t="shared" si="81"/>
        <v>3067</v>
      </c>
      <c r="J306" s="67">
        <f t="shared" si="81"/>
        <v>0</v>
      </c>
      <c r="K306" s="67">
        <f t="shared" si="81"/>
        <v>690</v>
      </c>
      <c r="L306" s="67">
        <f t="shared" si="81"/>
        <v>2171</v>
      </c>
      <c r="M306" s="67">
        <f t="shared" si="81"/>
        <v>944</v>
      </c>
      <c r="N306" s="67">
        <f t="shared" si="81"/>
        <v>3634</v>
      </c>
      <c r="O306" s="29">
        <f aca="true" t="shared" si="82" ref="O306:O328">SUM(C306:N306)</f>
        <v>18353</v>
      </c>
    </row>
    <row r="307" spans="1:15" ht="12.75">
      <c r="A307" s="322"/>
      <c r="B307" s="247" t="s">
        <v>229</v>
      </c>
      <c r="C307" s="68">
        <v>0</v>
      </c>
      <c r="D307" s="68">
        <v>0</v>
      </c>
      <c r="E307" s="68">
        <v>0</v>
      </c>
      <c r="F307" s="68">
        <v>0</v>
      </c>
      <c r="G307" s="68">
        <v>0</v>
      </c>
      <c r="H307" s="68">
        <v>3957</v>
      </c>
      <c r="I307" s="68">
        <v>0</v>
      </c>
      <c r="J307" s="68">
        <v>0</v>
      </c>
      <c r="K307" s="68">
        <v>0</v>
      </c>
      <c r="L307" s="68">
        <v>828</v>
      </c>
      <c r="M307" s="68">
        <v>0</v>
      </c>
      <c r="N307" s="68">
        <v>1428</v>
      </c>
      <c r="O307" s="230">
        <f t="shared" si="82"/>
        <v>6213</v>
      </c>
    </row>
    <row r="308" spans="1:15" ht="12.75">
      <c r="A308" s="322"/>
      <c r="B308" s="248" t="s">
        <v>44</v>
      </c>
      <c r="C308" s="70">
        <v>0</v>
      </c>
      <c r="D308" s="70">
        <v>0</v>
      </c>
      <c r="E308" s="70">
        <v>0</v>
      </c>
      <c r="F308" s="70">
        <v>1378</v>
      </c>
      <c r="G308" s="70">
        <v>0</v>
      </c>
      <c r="H308" s="70">
        <v>1367</v>
      </c>
      <c r="I308" s="70">
        <v>1787</v>
      </c>
      <c r="J308" s="70">
        <v>0</v>
      </c>
      <c r="K308" s="70">
        <v>0</v>
      </c>
      <c r="L308" s="70">
        <v>0</v>
      </c>
      <c r="M308" s="70">
        <v>0</v>
      </c>
      <c r="N308" s="70">
        <v>1191</v>
      </c>
      <c r="O308" s="26">
        <f t="shared" si="82"/>
        <v>5723</v>
      </c>
    </row>
    <row r="309" spans="1:15" ht="12.75">
      <c r="A309" s="322"/>
      <c r="B309" s="248" t="s">
        <v>21</v>
      </c>
      <c r="C309" s="70">
        <v>0</v>
      </c>
      <c r="D309" s="70">
        <v>1145</v>
      </c>
      <c r="E309" s="70">
        <v>0</v>
      </c>
      <c r="F309" s="70">
        <v>0</v>
      </c>
      <c r="G309" s="70">
        <v>0</v>
      </c>
      <c r="H309" s="70">
        <v>0</v>
      </c>
      <c r="I309" s="70">
        <v>1280</v>
      </c>
      <c r="J309" s="70">
        <v>0</v>
      </c>
      <c r="K309" s="70">
        <v>0</v>
      </c>
      <c r="L309" s="70">
        <v>0</v>
      </c>
      <c r="M309" s="70">
        <v>0</v>
      </c>
      <c r="N309" s="70">
        <v>1015</v>
      </c>
      <c r="O309" s="26">
        <f t="shared" si="82"/>
        <v>3440</v>
      </c>
    </row>
    <row r="310" spans="1:15" ht="13.5" thickBot="1">
      <c r="A310" s="322"/>
      <c r="B310" s="249" t="s">
        <v>27</v>
      </c>
      <c r="C310" s="70">
        <v>0</v>
      </c>
      <c r="D310" s="70">
        <v>0</v>
      </c>
      <c r="E310" s="70">
        <v>0</v>
      </c>
      <c r="F310" s="70">
        <v>0</v>
      </c>
      <c r="G310" s="70">
        <v>0</v>
      </c>
      <c r="H310" s="70">
        <v>0</v>
      </c>
      <c r="I310" s="70">
        <v>0</v>
      </c>
      <c r="J310" s="70">
        <v>0</v>
      </c>
      <c r="K310" s="70">
        <v>690</v>
      </c>
      <c r="L310" s="70">
        <v>1343</v>
      </c>
      <c r="M310" s="70">
        <v>944</v>
      </c>
      <c r="N310" s="70">
        <v>0</v>
      </c>
      <c r="O310" s="232">
        <f t="shared" si="82"/>
        <v>2977</v>
      </c>
    </row>
    <row r="311" spans="1:15" ht="13.5" thickBot="1">
      <c r="A311" s="322"/>
      <c r="B311" s="31" t="s">
        <v>230</v>
      </c>
      <c r="C311" s="67">
        <f>SUM(C312:C315)</f>
        <v>0</v>
      </c>
      <c r="D311" s="67">
        <f aca="true" t="shared" si="83" ref="D311:N311">SUM(D312:D315)</f>
        <v>0</v>
      </c>
      <c r="E311" s="67">
        <f t="shared" si="83"/>
        <v>0</v>
      </c>
      <c r="F311" s="67">
        <f t="shared" si="83"/>
        <v>0</v>
      </c>
      <c r="G311" s="67">
        <f t="shared" si="83"/>
        <v>0</v>
      </c>
      <c r="H311" s="67">
        <f t="shared" si="83"/>
        <v>0</v>
      </c>
      <c r="I311" s="67">
        <f t="shared" si="83"/>
        <v>0</v>
      </c>
      <c r="J311" s="67">
        <f t="shared" si="83"/>
        <v>670</v>
      </c>
      <c r="K311" s="67">
        <f t="shared" si="83"/>
        <v>629</v>
      </c>
      <c r="L311" s="67">
        <f t="shared" si="83"/>
        <v>877</v>
      </c>
      <c r="M311" s="67">
        <f t="shared" si="83"/>
        <v>1336</v>
      </c>
      <c r="N311" s="67">
        <f t="shared" si="83"/>
        <v>0</v>
      </c>
      <c r="O311" s="29">
        <f t="shared" si="82"/>
        <v>3512</v>
      </c>
    </row>
    <row r="312" spans="1:15" ht="12.75">
      <c r="A312" s="322"/>
      <c r="B312" s="247" t="s">
        <v>243</v>
      </c>
      <c r="C312" s="68">
        <v>0</v>
      </c>
      <c r="D312" s="68">
        <v>0</v>
      </c>
      <c r="E312" s="68">
        <v>0</v>
      </c>
      <c r="F312" s="68">
        <v>0</v>
      </c>
      <c r="G312" s="68">
        <v>0</v>
      </c>
      <c r="H312" s="68">
        <v>0</v>
      </c>
      <c r="I312" s="68">
        <v>0</v>
      </c>
      <c r="J312" s="68">
        <v>0</v>
      </c>
      <c r="K312" s="68">
        <v>0</v>
      </c>
      <c r="L312" s="68">
        <v>877</v>
      </c>
      <c r="M312" s="68">
        <v>658</v>
      </c>
      <c r="N312" s="68">
        <v>0</v>
      </c>
      <c r="O312" s="230">
        <f t="shared" si="82"/>
        <v>1535</v>
      </c>
    </row>
    <row r="313" spans="1:15" ht="12.75">
      <c r="A313" s="322"/>
      <c r="B313" s="247" t="s">
        <v>248</v>
      </c>
      <c r="C313" s="68">
        <v>0</v>
      </c>
      <c r="D313" s="68">
        <v>0</v>
      </c>
      <c r="E313" s="68">
        <v>0</v>
      </c>
      <c r="F313" s="68">
        <v>0</v>
      </c>
      <c r="G313" s="68">
        <v>0</v>
      </c>
      <c r="H313" s="68">
        <v>0</v>
      </c>
      <c r="I313" s="68">
        <v>0</v>
      </c>
      <c r="J313" s="68">
        <v>0</v>
      </c>
      <c r="K313" s="68">
        <v>0</v>
      </c>
      <c r="L313" s="68">
        <v>0</v>
      </c>
      <c r="M313" s="68">
        <v>678</v>
      </c>
      <c r="N313" s="68">
        <v>0</v>
      </c>
      <c r="O313" s="26">
        <f t="shared" si="82"/>
        <v>678</v>
      </c>
    </row>
    <row r="314" spans="1:15" ht="12.75">
      <c r="A314" s="322"/>
      <c r="B314" s="247" t="s">
        <v>240</v>
      </c>
      <c r="C314" s="68">
        <v>0</v>
      </c>
      <c r="D314" s="68">
        <v>0</v>
      </c>
      <c r="E314" s="68">
        <v>0</v>
      </c>
      <c r="F314" s="68">
        <v>0</v>
      </c>
      <c r="G314" s="68">
        <v>0</v>
      </c>
      <c r="H314" s="68">
        <v>0</v>
      </c>
      <c r="I314" s="68">
        <v>0</v>
      </c>
      <c r="J314" s="68">
        <v>670</v>
      </c>
      <c r="K314" s="68">
        <v>0</v>
      </c>
      <c r="L314" s="68">
        <v>0</v>
      </c>
      <c r="M314" s="68">
        <v>0</v>
      </c>
      <c r="N314" s="68">
        <v>0</v>
      </c>
      <c r="O314" s="26">
        <f t="shared" si="82"/>
        <v>670</v>
      </c>
    </row>
    <row r="315" spans="1:15" ht="13.5" thickBot="1">
      <c r="A315" s="322"/>
      <c r="B315" s="247" t="s">
        <v>249</v>
      </c>
      <c r="C315" s="68">
        <v>0</v>
      </c>
      <c r="D315" s="68">
        <v>0</v>
      </c>
      <c r="E315" s="68">
        <v>0</v>
      </c>
      <c r="F315" s="68">
        <v>0</v>
      </c>
      <c r="G315" s="68">
        <v>0</v>
      </c>
      <c r="H315" s="68">
        <v>0</v>
      </c>
      <c r="I315" s="68">
        <v>0</v>
      </c>
      <c r="J315" s="68">
        <v>0</v>
      </c>
      <c r="K315" s="68">
        <v>629</v>
      </c>
      <c r="L315" s="68">
        <v>0</v>
      </c>
      <c r="M315" s="68">
        <v>0</v>
      </c>
      <c r="N315" s="68">
        <v>0</v>
      </c>
      <c r="O315" s="232">
        <f t="shared" si="82"/>
        <v>629</v>
      </c>
    </row>
    <row r="316" spans="1:15" ht="13.5" thickBot="1">
      <c r="A316" s="322"/>
      <c r="B316" s="254" t="s">
        <v>232</v>
      </c>
      <c r="C316" s="67">
        <f>SUM(C317:C320)</f>
        <v>0</v>
      </c>
      <c r="D316" s="67">
        <f aca="true" t="shared" si="84" ref="D316:N316">SUM(D317:D320)</f>
        <v>6618</v>
      </c>
      <c r="E316" s="67">
        <f t="shared" si="84"/>
        <v>12209</v>
      </c>
      <c r="F316" s="67">
        <f t="shared" si="84"/>
        <v>12240</v>
      </c>
      <c r="G316" s="67">
        <f t="shared" si="84"/>
        <v>9803</v>
      </c>
      <c r="H316" s="67">
        <f t="shared" si="84"/>
        <v>9993</v>
      </c>
      <c r="I316" s="67">
        <f t="shared" si="84"/>
        <v>12159</v>
      </c>
      <c r="J316" s="67">
        <f t="shared" si="84"/>
        <v>6966</v>
      </c>
      <c r="K316" s="67">
        <f t="shared" si="84"/>
        <v>6399</v>
      </c>
      <c r="L316" s="67">
        <f t="shared" si="84"/>
        <v>2849</v>
      </c>
      <c r="M316" s="67">
        <f t="shared" si="84"/>
        <v>3241</v>
      </c>
      <c r="N316" s="67">
        <f t="shared" si="84"/>
        <v>4414</v>
      </c>
      <c r="O316" s="29">
        <f t="shared" si="82"/>
        <v>86891</v>
      </c>
    </row>
    <row r="317" spans="1:15" ht="12.75">
      <c r="A317" s="322"/>
      <c r="B317" s="260" t="s">
        <v>51</v>
      </c>
      <c r="C317" s="68">
        <v>0</v>
      </c>
      <c r="D317" s="68">
        <v>1864</v>
      </c>
      <c r="E317" s="68">
        <v>2422</v>
      </c>
      <c r="F317" s="68">
        <v>3542</v>
      </c>
      <c r="G317" s="68">
        <v>3559</v>
      </c>
      <c r="H317" s="68">
        <v>5119</v>
      </c>
      <c r="I317" s="68">
        <v>6276</v>
      </c>
      <c r="J317" s="68">
        <v>4798</v>
      </c>
      <c r="K317" s="68">
        <v>2803</v>
      </c>
      <c r="L317" s="68">
        <v>808</v>
      </c>
      <c r="M317" s="68">
        <v>2498</v>
      </c>
      <c r="N317" s="68">
        <v>2609</v>
      </c>
      <c r="O317" s="230">
        <f t="shared" si="82"/>
        <v>36298</v>
      </c>
    </row>
    <row r="318" spans="1:15" ht="12.75">
      <c r="A318" s="322"/>
      <c r="B318" s="253" t="s">
        <v>42</v>
      </c>
      <c r="C318" s="70">
        <v>0</v>
      </c>
      <c r="D318" s="70">
        <v>2131</v>
      </c>
      <c r="E318" s="70">
        <v>3823</v>
      </c>
      <c r="F318" s="70">
        <v>2739</v>
      </c>
      <c r="G318" s="70">
        <v>1771</v>
      </c>
      <c r="H318" s="70">
        <v>1968</v>
      </c>
      <c r="I318" s="70">
        <v>4293</v>
      </c>
      <c r="J318" s="70">
        <v>1350</v>
      </c>
      <c r="K318" s="70">
        <v>2695</v>
      </c>
      <c r="L318" s="70">
        <v>993</v>
      </c>
      <c r="M318" s="70">
        <v>0</v>
      </c>
      <c r="N318" s="70">
        <v>922</v>
      </c>
      <c r="O318" s="26">
        <f t="shared" si="82"/>
        <v>22685</v>
      </c>
    </row>
    <row r="319" spans="1:15" ht="12.75">
      <c r="A319" s="322"/>
      <c r="B319" s="253" t="s">
        <v>71</v>
      </c>
      <c r="C319" s="70">
        <v>0</v>
      </c>
      <c r="D319" s="70">
        <v>2623</v>
      </c>
      <c r="E319" s="70">
        <v>4119</v>
      </c>
      <c r="F319" s="70">
        <v>3250</v>
      </c>
      <c r="G319" s="70">
        <v>2207</v>
      </c>
      <c r="H319" s="70">
        <v>2906</v>
      </c>
      <c r="I319" s="70">
        <v>0</v>
      </c>
      <c r="J319" s="70">
        <v>0</v>
      </c>
      <c r="K319" s="70">
        <v>0</v>
      </c>
      <c r="L319" s="70">
        <v>1048</v>
      </c>
      <c r="M319" s="70">
        <v>0</v>
      </c>
      <c r="N319" s="70">
        <v>0</v>
      </c>
      <c r="O319" s="26">
        <f t="shared" si="82"/>
        <v>16153</v>
      </c>
    </row>
    <row r="320" spans="1:15" ht="13.5" thickBot="1">
      <c r="A320" s="322"/>
      <c r="B320" s="253" t="s">
        <v>66</v>
      </c>
      <c r="C320" s="70">
        <v>0</v>
      </c>
      <c r="D320" s="70">
        <v>0</v>
      </c>
      <c r="E320" s="70">
        <v>1845</v>
      </c>
      <c r="F320" s="70">
        <v>2709</v>
      </c>
      <c r="G320" s="70">
        <v>2266</v>
      </c>
      <c r="H320" s="70">
        <v>0</v>
      </c>
      <c r="I320" s="70">
        <v>1590</v>
      </c>
      <c r="J320" s="70">
        <v>818</v>
      </c>
      <c r="K320" s="70">
        <v>901</v>
      </c>
      <c r="L320" s="70">
        <v>0</v>
      </c>
      <c r="M320" s="70">
        <v>743</v>
      </c>
      <c r="N320" s="70">
        <v>883</v>
      </c>
      <c r="O320" s="232">
        <f t="shared" si="82"/>
        <v>11755</v>
      </c>
    </row>
    <row r="321" spans="1:15" ht="13.5" thickBot="1">
      <c r="A321" s="322"/>
      <c r="B321" s="255" t="s">
        <v>233</v>
      </c>
      <c r="C321" s="67">
        <f>SUM(C322:C328)</f>
        <v>0</v>
      </c>
      <c r="D321" s="67">
        <f aca="true" t="shared" si="85" ref="D321:N321">SUM(D322:D328)</f>
        <v>30046</v>
      </c>
      <c r="E321" s="67">
        <f t="shared" si="85"/>
        <v>19615</v>
      </c>
      <c r="F321" s="67">
        <f t="shared" si="85"/>
        <v>16330</v>
      </c>
      <c r="G321" s="67">
        <f t="shared" si="85"/>
        <v>33686</v>
      </c>
      <c r="H321" s="67">
        <f t="shared" si="85"/>
        <v>29407</v>
      </c>
      <c r="I321" s="67">
        <f t="shared" si="85"/>
        <v>28012</v>
      </c>
      <c r="J321" s="67">
        <f t="shared" si="85"/>
        <v>14343</v>
      </c>
      <c r="K321" s="67">
        <f t="shared" si="85"/>
        <v>22192</v>
      </c>
      <c r="L321" s="67">
        <f t="shared" si="85"/>
        <v>17017</v>
      </c>
      <c r="M321" s="67">
        <f t="shared" si="85"/>
        <v>8060</v>
      </c>
      <c r="N321" s="67">
        <f t="shared" si="85"/>
        <v>13542</v>
      </c>
      <c r="O321" s="29">
        <f t="shared" si="82"/>
        <v>232250</v>
      </c>
    </row>
    <row r="322" spans="1:15" ht="12.75">
      <c r="A322" s="322"/>
      <c r="B322" s="256" t="s">
        <v>39</v>
      </c>
      <c r="C322" s="68">
        <v>0</v>
      </c>
      <c r="D322" s="68">
        <v>23572</v>
      </c>
      <c r="E322" s="68">
        <v>12569</v>
      </c>
      <c r="F322" s="68">
        <v>11986</v>
      </c>
      <c r="G322" s="68">
        <v>25456</v>
      </c>
      <c r="H322" s="68">
        <v>25903</v>
      </c>
      <c r="I322" s="68">
        <v>21777</v>
      </c>
      <c r="J322" s="68">
        <v>10930</v>
      </c>
      <c r="K322" s="68">
        <v>19226</v>
      </c>
      <c r="L322" s="68">
        <v>16197</v>
      </c>
      <c r="M322" s="68">
        <v>6486</v>
      </c>
      <c r="N322" s="68">
        <v>12029</v>
      </c>
      <c r="O322" s="230">
        <f t="shared" si="82"/>
        <v>186131</v>
      </c>
    </row>
    <row r="323" spans="1:15" ht="12.75">
      <c r="A323" s="322"/>
      <c r="B323" s="253" t="s">
        <v>72</v>
      </c>
      <c r="C323" s="70">
        <v>0</v>
      </c>
      <c r="D323" s="70">
        <v>0</v>
      </c>
      <c r="E323" s="70">
        <v>0</v>
      </c>
      <c r="F323" s="70">
        <v>1450</v>
      </c>
      <c r="G323" s="70">
        <v>4732</v>
      </c>
      <c r="H323" s="70">
        <v>1911</v>
      </c>
      <c r="I323" s="70">
        <v>5049</v>
      </c>
      <c r="J323" s="70">
        <v>0</v>
      </c>
      <c r="K323" s="70">
        <v>2055</v>
      </c>
      <c r="L323" s="70">
        <v>0</v>
      </c>
      <c r="M323" s="70">
        <v>709</v>
      </c>
      <c r="N323" s="70">
        <v>0</v>
      </c>
      <c r="O323" s="26">
        <f t="shared" si="82"/>
        <v>15906</v>
      </c>
    </row>
    <row r="324" spans="1:15" ht="12.75">
      <c r="A324" s="322"/>
      <c r="B324" s="253" t="s">
        <v>68</v>
      </c>
      <c r="C324" s="70">
        <v>0</v>
      </c>
      <c r="D324" s="70">
        <v>3015</v>
      </c>
      <c r="E324" s="70">
        <v>2416</v>
      </c>
      <c r="F324" s="70">
        <v>2894</v>
      </c>
      <c r="G324" s="70">
        <v>1574</v>
      </c>
      <c r="H324" s="70">
        <v>1593</v>
      </c>
      <c r="I324" s="70">
        <v>0</v>
      </c>
      <c r="J324" s="70">
        <v>1035</v>
      </c>
      <c r="K324" s="70">
        <v>0</v>
      </c>
      <c r="L324" s="70">
        <v>0</v>
      </c>
      <c r="M324" s="70">
        <v>0</v>
      </c>
      <c r="N324" s="70">
        <v>0</v>
      </c>
      <c r="O324" s="26">
        <f t="shared" si="82"/>
        <v>12527</v>
      </c>
    </row>
    <row r="325" spans="1:15" ht="12.75">
      <c r="A325" s="322"/>
      <c r="B325" s="253" t="s">
        <v>23</v>
      </c>
      <c r="C325" s="70">
        <v>0</v>
      </c>
      <c r="D325" s="70">
        <v>0</v>
      </c>
      <c r="E325" s="70">
        <v>0</v>
      </c>
      <c r="F325" s="70">
        <v>0</v>
      </c>
      <c r="G325" s="70">
        <v>1924</v>
      </c>
      <c r="H325" s="70">
        <v>0</v>
      </c>
      <c r="I325" s="70">
        <v>1186</v>
      </c>
      <c r="J325" s="70">
        <v>1451</v>
      </c>
      <c r="K325" s="70">
        <v>911</v>
      </c>
      <c r="L325" s="70">
        <v>820</v>
      </c>
      <c r="M325" s="70">
        <v>865</v>
      </c>
      <c r="N325" s="70">
        <v>1513</v>
      </c>
      <c r="O325" s="26">
        <f t="shared" si="82"/>
        <v>8670</v>
      </c>
    </row>
    <row r="326" spans="1:15" ht="12.75">
      <c r="A326" s="322"/>
      <c r="B326" s="253" t="s">
        <v>32</v>
      </c>
      <c r="C326" s="70">
        <v>0</v>
      </c>
      <c r="D326" s="70">
        <v>2073</v>
      </c>
      <c r="E326" s="70">
        <v>2963</v>
      </c>
      <c r="F326" s="70">
        <v>0</v>
      </c>
      <c r="G326" s="70">
        <v>0</v>
      </c>
      <c r="H326" s="70">
        <v>0</v>
      </c>
      <c r="I326" s="70">
        <v>0</v>
      </c>
      <c r="J326" s="70">
        <v>0</v>
      </c>
      <c r="K326" s="70">
        <v>0</v>
      </c>
      <c r="L326" s="70">
        <v>0</v>
      </c>
      <c r="M326" s="70">
        <v>0</v>
      </c>
      <c r="N326" s="70">
        <v>0</v>
      </c>
      <c r="O326" s="26">
        <f t="shared" si="82"/>
        <v>5036</v>
      </c>
    </row>
    <row r="327" spans="1:15" ht="12.75">
      <c r="A327" s="322"/>
      <c r="B327" s="253" t="s">
        <v>35</v>
      </c>
      <c r="C327" s="70">
        <v>0</v>
      </c>
      <c r="D327" s="70">
        <v>1386</v>
      </c>
      <c r="E327" s="70">
        <v>1667</v>
      </c>
      <c r="F327" s="70">
        <v>0</v>
      </c>
      <c r="G327" s="70">
        <v>0</v>
      </c>
      <c r="H327" s="70">
        <v>0</v>
      </c>
      <c r="I327" s="70">
        <v>0</v>
      </c>
      <c r="J327" s="70">
        <v>0</v>
      </c>
      <c r="K327" s="70">
        <v>0</v>
      </c>
      <c r="L327" s="70">
        <v>0</v>
      </c>
      <c r="M327" s="70">
        <v>0</v>
      </c>
      <c r="N327" s="70">
        <v>0</v>
      </c>
      <c r="O327" s="26">
        <f t="shared" si="82"/>
        <v>3053</v>
      </c>
    </row>
    <row r="328" spans="1:15" ht="13.5" thickBot="1">
      <c r="A328" s="323"/>
      <c r="B328" s="253" t="s">
        <v>52</v>
      </c>
      <c r="C328" s="70">
        <v>0</v>
      </c>
      <c r="D328" s="70">
        <v>0</v>
      </c>
      <c r="E328" s="70">
        <v>0</v>
      </c>
      <c r="F328" s="70">
        <v>0</v>
      </c>
      <c r="G328" s="70">
        <v>0</v>
      </c>
      <c r="H328" s="70">
        <v>0</v>
      </c>
      <c r="I328" s="70">
        <v>0</v>
      </c>
      <c r="J328" s="70">
        <v>927</v>
      </c>
      <c r="K328" s="70">
        <v>0</v>
      </c>
      <c r="L328" s="70">
        <v>0</v>
      </c>
      <c r="M328" s="70">
        <v>0</v>
      </c>
      <c r="N328" s="70">
        <v>0</v>
      </c>
      <c r="O328" s="232">
        <f t="shared" si="82"/>
        <v>927</v>
      </c>
    </row>
    <row r="329" spans="1:15" ht="14.25" thickBot="1">
      <c r="A329" s="326" t="s">
        <v>250</v>
      </c>
      <c r="B329" s="326"/>
      <c r="C329" s="326"/>
      <c r="D329" s="326"/>
      <c r="E329" s="326"/>
      <c r="F329" s="326"/>
      <c r="G329" s="326"/>
      <c r="H329" s="326"/>
      <c r="I329" s="326"/>
      <c r="J329" s="326"/>
      <c r="K329" s="326"/>
      <c r="L329" s="326"/>
      <c r="M329" s="327"/>
      <c r="N329" s="328"/>
      <c r="O329" s="327"/>
    </row>
    <row r="330" spans="1:15" s="293" customFormat="1" ht="14.25" customHeight="1" thickBot="1">
      <c r="A330" s="321" t="s">
        <v>237</v>
      </c>
      <c r="B330" s="291" t="s">
        <v>0</v>
      </c>
      <c r="C330" s="292">
        <f>C331+C339+C345+C349</f>
        <v>30042</v>
      </c>
      <c r="D330" s="292">
        <f aca="true" t="shared" si="86" ref="D330:N330">D331+D339+D345+D349</f>
        <v>25655</v>
      </c>
      <c r="E330" s="292">
        <f t="shared" si="86"/>
        <v>20362</v>
      </c>
      <c r="F330" s="292">
        <f t="shared" si="86"/>
        <v>29531</v>
      </c>
      <c r="G330" s="292">
        <f t="shared" si="86"/>
        <v>33571</v>
      </c>
      <c r="H330" s="292">
        <f t="shared" si="86"/>
        <v>33427</v>
      </c>
      <c r="I330" s="292">
        <f t="shared" si="86"/>
        <v>27744</v>
      </c>
      <c r="J330" s="292">
        <f t="shared" si="86"/>
        <v>22030</v>
      </c>
      <c r="K330" s="292">
        <f t="shared" si="86"/>
        <v>24098</v>
      </c>
      <c r="L330" s="292">
        <f t="shared" si="86"/>
        <v>22416</v>
      </c>
      <c r="M330" s="292">
        <f t="shared" si="86"/>
        <v>19904</v>
      </c>
      <c r="N330" s="292">
        <f t="shared" si="86"/>
        <v>23725</v>
      </c>
      <c r="O330" s="292">
        <f>SUM(C330:N330)</f>
        <v>312505</v>
      </c>
    </row>
    <row r="331" spans="1:15" ht="13.5" customHeight="1" thickBot="1">
      <c r="A331" s="322"/>
      <c r="B331" s="31" t="s">
        <v>226</v>
      </c>
      <c r="C331" s="67">
        <f>SUM(C332:C338)</f>
        <v>25386</v>
      </c>
      <c r="D331" s="67">
        <f aca="true" t="shared" si="87" ref="D331:N331">SUM(D332:D338)</f>
        <v>16440</v>
      </c>
      <c r="E331" s="67">
        <f t="shared" si="87"/>
        <v>13083</v>
      </c>
      <c r="F331" s="67">
        <f t="shared" si="87"/>
        <v>19305</v>
      </c>
      <c r="G331" s="67">
        <f t="shared" si="87"/>
        <v>21807</v>
      </c>
      <c r="H331" s="67">
        <f t="shared" si="87"/>
        <v>26812</v>
      </c>
      <c r="I331" s="67">
        <f t="shared" si="87"/>
        <v>20089</v>
      </c>
      <c r="J331" s="67">
        <f t="shared" si="87"/>
        <v>12455</v>
      </c>
      <c r="K331" s="67">
        <f t="shared" si="87"/>
        <v>18264</v>
      </c>
      <c r="L331" s="67">
        <f t="shared" si="87"/>
        <v>16537</v>
      </c>
      <c r="M331" s="67">
        <f t="shared" si="87"/>
        <v>10607</v>
      </c>
      <c r="N331" s="67">
        <f t="shared" si="87"/>
        <v>14891</v>
      </c>
      <c r="O331" s="67">
        <f>SUM(D331:N331)</f>
        <v>190290</v>
      </c>
    </row>
    <row r="332" spans="1:15" ht="12.75">
      <c r="A332" s="322"/>
      <c r="B332" s="262" t="s">
        <v>227</v>
      </c>
      <c r="C332" s="68">
        <v>4960</v>
      </c>
      <c r="D332" s="68">
        <v>7503</v>
      </c>
      <c r="E332" s="68">
        <v>6778</v>
      </c>
      <c r="F332" s="68">
        <v>11565</v>
      </c>
      <c r="G332" s="68">
        <v>6414</v>
      </c>
      <c r="H332" s="68">
        <v>9687</v>
      </c>
      <c r="I332" s="68">
        <v>6807</v>
      </c>
      <c r="J332" s="68">
        <v>7785</v>
      </c>
      <c r="K332" s="68">
        <v>7513</v>
      </c>
      <c r="L332" s="68">
        <v>3966</v>
      </c>
      <c r="M332" s="68">
        <v>3572</v>
      </c>
      <c r="N332" s="68">
        <v>4188</v>
      </c>
      <c r="O332" s="75">
        <f aca="true" t="shared" si="88" ref="O332:O354">SUM(D332:N332)</f>
        <v>75778</v>
      </c>
    </row>
    <row r="333" spans="1:15" ht="12.75">
      <c r="A333" s="322"/>
      <c r="B333" s="248" t="s">
        <v>44</v>
      </c>
      <c r="C333" s="70">
        <v>4404</v>
      </c>
      <c r="D333" s="70">
        <v>6254</v>
      </c>
      <c r="E333" s="70">
        <v>3749</v>
      </c>
      <c r="F333" s="70">
        <v>5155</v>
      </c>
      <c r="G333" s="70">
        <v>7708</v>
      </c>
      <c r="H333" s="70">
        <v>10385</v>
      </c>
      <c r="I333" s="70">
        <v>7149</v>
      </c>
      <c r="J333" s="70">
        <v>2987</v>
      </c>
      <c r="K333" s="70">
        <v>5404</v>
      </c>
      <c r="L333" s="70">
        <v>5715</v>
      </c>
      <c r="M333" s="70">
        <v>4553</v>
      </c>
      <c r="N333" s="70">
        <v>6123</v>
      </c>
      <c r="O333" s="71">
        <f t="shared" si="88"/>
        <v>65182</v>
      </c>
    </row>
    <row r="334" spans="1:15" ht="12.75">
      <c r="A334" s="322"/>
      <c r="B334" s="249" t="s">
        <v>27</v>
      </c>
      <c r="C334" s="70">
        <v>6254</v>
      </c>
      <c r="D334" s="70">
        <v>2683</v>
      </c>
      <c r="E334" s="70">
        <v>2556</v>
      </c>
      <c r="F334" s="70">
        <v>2585</v>
      </c>
      <c r="G334" s="70">
        <v>7685</v>
      </c>
      <c r="H334" s="70">
        <v>2895</v>
      </c>
      <c r="I334" s="70">
        <v>2631</v>
      </c>
      <c r="J334" s="70">
        <v>1683</v>
      </c>
      <c r="K334" s="70">
        <v>3923</v>
      </c>
      <c r="L334" s="70">
        <v>3022</v>
      </c>
      <c r="M334" s="70">
        <v>2482</v>
      </c>
      <c r="N334" s="70">
        <v>2930</v>
      </c>
      <c r="O334" s="71">
        <f t="shared" si="88"/>
        <v>35075</v>
      </c>
    </row>
    <row r="335" spans="1:15" ht="12.75">
      <c r="A335" s="322"/>
      <c r="B335" s="248" t="s">
        <v>61</v>
      </c>
      <c r="C335" s="70">
        <v>8242</v>
      </c>
      <c r="D335" s="70">
        <v>0</v>
      </c>
      <c r="E335" s="70">
        <v>0</v>
      </c>
      <c r="F335" s="70">
        <v>0</v>
      </c>
      <c r="G335" s="70">
        <v>0</v>
      </c>
      <c r="H335" s="70">
        <v>0</v>
      </c>
      <c r="I335" s="70">
        <v>0</v>
      </c>
      <c r="J335" s="70">
        <v>0</v>
      </c>
      <c r="K335" s="70">
        <v>0</v>
      </c>
      <c r="L335" s="70">
        <v>2014</v>
      </c>
      <c r="M335" s="70">
        <v>0</v>
      </c>
      <c r="N335" s="70">
        <v>0</v>
      </c>
      <c r="O335" s="71">
        <f t="shared" si="88"/>
        <v>2014</v>
      </c>
    </row>
    <row r="336" spans="1:15" ht="12.75">
      <c r="A336" s="322"/>
      <c r="B336" s="248" t="s">
        <v>58</v>
      </c>
      <c r="C336" s="70">
        <v>1526</v>
      </c>
      <c r="D336" s="70">
        <v>0</v>
      </c>
      <c r="E336" s="70">
        <v>0</v>
      </c>
      <c r="F336" s="70">
        <v>0</v>
      </c>
      <c r="G336" s="70">
        <v>0</v>
      </c>
      <c r="H336" s="70">
        <v>2026</v>
      </c>
      <c r="I336" s="70">
        <v>1710</v>
      </c>
      <c r="J336" s="70">
        <v>0</v>
      </c>
      <c r="K336" s="70">
        <v>1424</v>
      </c>
      <c r="L336" s="70">
        <v>0</v>
      </c>
      <c r="M336" s="70">
        <v>0</v>
      </c>
      <c r="N336" s="70">
        <v>0</v>
      </c>
      <c r="O336" s="71">
        <f t="shared" si="88"/>
        <v>5160</v>
      </c>
    </row>
    <row r="337" spans="1:15" ht="12.75">
      <c r="A337" s="322"/>
      <c r="B337" s="248" t="s">
        <v>229</v>
      </c>
      <c r="C337" s="70">
        <v>0</v>
      </c>
      <c r="D337" s="70">
        <v>0</v>
      </c>
      <c r="E337" s="70">
        <v>0</v>
      </c>
      <c r="F337" s="70">
        <v>0</v>
      </c>
      <c r="G337" s="70">
        <v>0</v>
      </c>
      <c r="H337" s="70">
        <v>1819</v>
      </c>
      <c r="I337" s="70">
        <v>1792</v>
      </c>
      <c r="J337" s="70">
        <v>0</v>
      </c>
      <c r="K337" s="70">
        <v>0</v>
      </c>
      <c r="L337" s="70">
        <v>0</v>
      </c>
      <c r="M337" s="70">
        <v>0</v>
      </c>
      <c r="N337" s="70">
        <v>1650</v>
      </c>
      <c r="O337" s="71">
        <f t="shared" si="88"/>
        <v>5261</v>
      </c>
    </row>
    <row r="338" spans="1:15" ht="13.5" thickBot="1">
      <c r="A338" s="322"/>
      <c r="B338" s="250" t="s">
        <v>251</v>
      </c>
      <c r="C338" s="72">
        <v>0</v>
      </c>
      <c r="D338" s="72">
        <v>0</v>
      </c>
      <c r="E338" s="72">
        <v>0</v>
      </c>
      <c r="F338" s="72">
        <v>0</v>
      </c>
      <c r="G338" s="72">
        <v>0</v>
      </c>
      <c r="H338" s="72">
        <v>0</v>
      </c>
      <c r="I338" s="72">
        <v>0</v>
      </c>
      <c r="J338" s="72">
        <v>0</v>
      </c>
      <c r="K338" s="72">
        <v>0</v>
      </c>
      <c r="L338" s="72">
        <v>1820</v>
      </c>
      <c r="M338" s="72">
        <v>0</v>
      </c>
      <c r="N338" s="72">
        <v>0</v>
      </c>
      <c r="O338" s="274">
        <f t="shared" si="88"/>
        <v>1820</v>
      </c>
    </row>
    <row r="339" spans="1:15" ht="13.5" thickBot="1">
      <c r="A339" s="322"/>
      <c r="B339" s="31" t="s">
        <v>230</v>
      </c>
      <c r="C339" s="67">
        <f>SUM(C340:C344)</f>
        <v>3211</v>
      </c>
      <c r="D339" s="67">
        <f aca="true" t="shared" si="89" ref="D339:N339">SUM(D340:D344)</f>
        <v>1583</v>
      </c>
      <c r="E339" s="67">
        <f t="shared" si="89"/>
        <v>5502</v>
      </c>
      <c r="F339" s="67">
        <f t="shared" si="89"/>
        <v>7505</v>
      </c>
      <c r="G339" s="67">
        <f t="shared" si="89"/>
        <v>3942</v>
      </c>
      <c r="H339" s="67">
        <f t="shared" si="89"/>
        <v>6615</v>
      </c>
      <c r="I339" s="67">
        <f t="shared" si="89"/>
        <v>0</v>
      </c>
      <c r="J339" s="67">
        <f t="shared" si="89"/>
        <v>8287</v>
      </c>
      <c r="K339" s="67">
        <f t="shared" si="89"/>
        <v>3351</v>
      </c>
      <c r="L339" s="67">
        <f t="shared" si="89"/>
        <v>4172</v>
      </c>
      <c r="M339" s="67">
        <f t="shared" si="89"/>
        <v>5650</v>
      </c>
      <c r="N339" s="67">
        <f t="shared" si="89"/>
        <v>8834</v>
      </c>
      <c r="O339" s="67">
        <f t="shared" si="88"/>
        <v>55441</v>
      </c>
    </row>
    <row r="340" spans="1:15" ht="12.75">
      <c r="A340" s="322"/>
      <c r="B340" s="247" t="s">
        <v>249</v>
      </c>
      <c r="C340" s="76">
        <v>1868</v>
      </c>
      <c r="D340" s="76">
        <v>1583</v>
      </c>
      <c r="E340" s="76">
        <v>2169</v>
      </c>
      <c r="F340" s="76">
        <v>0</v>
      </c>
      <c r="G340" s="76">
        <v>0</v>
      </c>
      <c r="H340" s="76">
        <v>2679</v>
      </c>
      <c r="I340" s="76">
        <v>0</v>
      </c>
      <c r="J340" s="76">
        <v>1690</v>
      </c>
      <c r="K340" s="76">
        <v>2054</v>
      </c>
      <c r="L340" s="76">
        <v>0</v>
      </c>
      <c r="M340" s="76">
        <v>1841</v>
      </c>
      <c r="N340" s="76">
        <v>3124</v>
      </c>
      <c r="O340" s="75">
        <f t="shared" si="88"/>
        <v>15140</v>
      </c>
    </row>
    <row r="341" spans="1:15" ht="12.75">
      <c r="A341" s="322"/>
      <c r="B341" s="247" t="s">
        <v>243</v>
      </c>
      <c r="C341" s="70">
        <v>1343</v>
      </c>
      <c r="D341" s="70">
        <v>0</v>
      </c>
      <c r="E341" s="70">
        <v>0</v>
      </c>
      <c r="F341" s="70">
        <v>3184</v>
      </c>
      <c r="G341" s="70">
        <v>1958</v>
      </c>
      <c r="H341" s="70">
        <v>1846</v>
      </c>
      <c r="I341" s="70">
        <v>0</v>
      </c>
      <c r="J341" s="70">
        <v>2854</v>
      </c>
      <c r="K341" s="70">
        <v>0</v>
      </c>
      <c r="L341" s="70">
        <v>0</v>
      </c>
      <c r="M341" s="70">
        <v>1470</v>
      </c>
      <c r="N341" s="70">
        <v>1754</v>
      </c>
      <c r="O341" s="71">
        <f t="shared" si="88"/>
        <v>13066</v>
      </c>
    </row>
    <row r="342" spans="1:15" ht="12.75">
      <c r="A342" s="322"/>
      <c r="B342" s="247" t="s">
        <v>240</v>
      </c>
      <c r="C342" s="70">
        <v>0</v>
      </c>
      <c r="D342" s="70">
        <v>0</v>
      </c>
      <c r="E342" s="70">
        <v>1546</v>
      </c>
      <c r="F342" s="70">
        <v>2135</v>
      </c>
      <c r="G342" s="70">
        <v>0</v>
      </c>
      <c r="H342" s="70">
        <v>2090</v>
      </c>
      <c r="I342" s="70">
        <v>0</v>
      </c>
      <c r="J342" s="70">
        <v>2263</v>
      </c>
      <c r="K342" s="70">
        <v>1297</v>
      </c>
      <c r="L342" s="70">
        <v>2332</v>
      </c>
      <c r="M342" s="70">
        <v>0</v>
      </c>
      <c r="N342" s="70">
        <v>1510</v>
      </c>
      <c r="O342" s="71">
        <f t="shared" si="88"/>
        <v>13173</v>
      </c>
    </row>
    <row r="343" spans="1:15" ht="12.75">
      <c r="A343" s="322"/>
      <c r="B343" s="247" t="s">
        <v>252</v>
      </c>
      <c r="C343" s="70">
        <v>0</v>
      </c>
      <c r="D343" s="70">
        <v>0</v>
      </c>
      <c r="E343" s="70">
        <v>0</v>
      </c>
      <c r="F343" s="70">
        <v>2186</v>
      </c>
      <c r="G343" s="70">
        <v>1984</v>
      </c>
      <c r="H343" s="70">
        <v>0</v>
      </c>
      <c r="I343" s="70">
        <v>0</v>
      </c>
      <c r="J343" s="70">
        <v>1480</v>
      </c>
      <c r="K343" s="70">
        <v>0</v>
      </c>
      <c r="L343" s="70">
        <v>1840</v>
      </c>
      <c r="M343" s="70">
        <v>2339</v>
      </c>
      <c r="N343" s="70">
        <v>2446</v>
      </c>
      <c r="O343" s="71">
        <f t="shared" si="88"/>
        <v>12275</v>
      </c>
    </row>
    <row r="344" spans="1:15" ht="13.5" thickBot="1">
      <c r="A344" s="322"/>
      <c r="B344" s="248" t="s">
        <v>253</v>
      </c>
      <c r="C344" s="273">
        <v>0</v>
      </c>
      <c r="D344" s="273">
        <v>0</v>
      </c>
      <c r="E344" s="273">
        <v>1787</v>
      </c>
      <c r="F344" s="273">
        <v>0</v>
      </c>
      <c r="G344" s="273">
        <v>0</v>
      </c>
      <c r="H344" s="273">
        <v>0</v>
      </c>
      <c r="I344" s="273">
        <v>0</v>
      </c>
      <c r="J344" s="273">
        <v>0</v>
      </c>
      <c r="K344" s="273">
        <v>0</v>
      </c>
      <c r="L344" s="273">
        <v>0</v>
      </c>
      <c r="M344" s="273">
        <v>0</v>
      </c>
      <c r="N344" s="273">
        <v>0</v>
      </c>
      <c r="O344" s="274">
        <f t="shared" si="88"/>
        <v>1787</v>
      </c>
    </row>
    <row r="345" spans="1:15" ht="13.5" thickBot="1">
      <c r="A345" s="322"/>
      <c r="B345" s="254" t="s">
        <v>232</v>
      </c>
      <c r="C345" s="67">
        <f>SUM(C346:C348)</f>
        <v>0</v>
      </c>
      <c r="D345" s="67">
        <f aca="true" t="shared" si="90" ref="D345:N345">SUM(D346:D348)</f>
        <v>3408</v>
      </c>
      <c r="E345" s="67">
        <f t="shared" si="90"/>
        <v>0</v>
      </c>
      <c r="F345" s="67">
        <f t="shared" si="90"/>
        <v>1157</v>
      </c>
      <c r="G345" s="67">
        <f t="shared" si="90"/>
        <v>1426</v>
      </c>
      <c r="H345" s="67">
        <f t="shared" si="90"/>
        <v>0</v>
      </c>
      <c r="I345" s="67">
        <f t="shared" si="90"/>
        <v>1791</v>
      </c>
      <c r="J345" s="67">
        <f t="shared" si="90"/>
        <v>1288</v>
      </c>
      <c r="K345" s="67">
        <f t="shared" si="90"/>
        <v>0</v>
      </c>
      <c r="L345" s="67">
        <f t="shared" si="90"/>
        <v>0</v>
      </c>
      <c r="M345" s="67">
        <f t="shared" si="90"/>
        <v>1438</v>
      </c>
      <c r="N345" s="67">
        <f t="shared" si="90"/>
        <v>0</v>
      </c>
      <c r="O345" s="67">
        <f t="shared" si="88"/>
        <v>10508</v>
      </c>
    </row>
    <row r="346" spans="1:15" ht="12.75">
      <c r="A346" s="322"/>
      <c r="B346" s="256" t="s">
        <v>254</v>
      </c>
      <c r="C346" s="68">
        <v>0</v>
      </c>
      <c r="D346" s="68">
        <v>1741</v>
      </c>
      <c r="E346" s="68">
        <v>0</v>
      </c>
      <c r="F346" s="68">
        <v>0</v>
      </c>
      <c r="G346" s="68">
        <v>1426</v>
      </c>
      <c r="H346" s="68">
        <v>0</v>
      </c>
      <c r="I346" s="68">
        <v>1791</v>
      </c>
      <c r="J346" s="68">
        <v>0</v>
      </c>
      <c r="K346" s="68">
        <v>0</v>
      </c>
      <c r="L346" s="68">
        <v>0</v>
      </c>
      <c r="M346" s="68">
        <v>0</v>
      </c>
      <c r="N346" s="68">
        <v>0</v>
      </c>
      <c r="O346" s="75">
        <f t="shared" si="88"/>
        <v>4958</v>
      </c>
    </row>
    <row r="347" spans="1:15" ht="12.75">
      <c r="A347" s="322"/>
      <c r="B347" s="260" t="s">
        <v>30</v>
      </c>
      <c r="C347" s="68">
        <v>0</v>
      </c>
      <c r="D347" s="68">
        <v>0</v>
      </c>
      <c r="E347" s="68">
        <v>0</v>
      </c>
      <c r="F347" s="68">
        <v>1157</v>
      </c>
      <c r="G347" s="68">
        <v>0</v>
      </c>
      <c r="H347" s="68">
        <v>0</v>
      </c>
      <c r="I347" s="68">
        <v>0</v>
      </c>
      <c r="J347" s="68">
        <v>1288</v>
      </c>
      <c r="K347" s="68">
        <v>0</v>
      </c>
      <c r="L347" s="68">
        <v>0</v>
      </c>
      <c r="M347" s="68">
        <v>1438</v>
      </c>
      <c r="N347" s="68">
        <v>0</v>
      </c>
      <c r="O347" s="71">
        <f t="shared" si="88"/>
        <v>3883</v>
      </c>
    </row>
    <row r="348" spans="1:15" ht="13.5" thickBot="1">
      <c r="A348" s="322"/>
      <c r="B348" s="253" t="s">
        <v>252</v>
      </c>
      <c r="C348" s="70">
        <v>0</v>
      </c>
      <c r="D348" s="70">
        <v>1667</v>
      </c>
      <c r="E348" s="70">
        <v>0</v>
      </c>
      <c r="F348" s="70">
        <v>0</v>
      </c>
      <c r="G348" s="70">
        <v>0</v>
      </c>
      <c r="H348" s="70">
        <v>0</v>
      </c>
      <c r="I348" s="70">
        <v>0</v>
      </c>
      <c r="J348" s="70">
        <v>0</v>
      </c>
      <c r="K348" s="70">
        <v>0</v>
      </c>
      <c r="L348" s="70">
        <v>0</v>
      </c>
      <c r="M348" s="70">
        <v>0</v>
      </c>
      <c r="N348" s="70">
        <v>0</v>
      </c>
      <c r="O348" s="274">
        <f t="shared" si="88"/>
        <v>1667</v>
      </c>
    </row>
    <row r="349" spans="1:15" ht="13.5" thickBot="1">
      <c r="A349" s="322"/>
      <c r="B349" s="255" t="s">
        <v>233</v>
      </c>
      <c r="C349" s="67">
        <f>SUM(C350:C354)</f>
        <v>1445</v>
      </c>
      <c r="D349" s="67">
        <f aca="true" t="shared" si="91" ref="D349:N349">SUM(D350:D354)</f>
        <v>4224</v>
      </c>
      <c r="E349" s="67">
        <f t="shared" si="91"/>
        <v>1777</v>
      </c>
      <c r="F349" s="67">
        <f t="shared" si="91"/>
        <v>1564</v>
      </c>
      <c r="G349" s="67">
        <f t="shared" si="91"/>
        <v>6396</v>
      </c>
      <c r="H349" s="67">
        <f t="shared" si="91"/>
        <v>0</v>
      </c>
      <c r="I349" s="67">
        <f t="shared" si="91"/>
        <v>5864</v>
      </c>
      <c r="J349" s="67">
        <f t="shared" si="91"/>
        <v>0</v>
      </c>
      <c r="K349" s="67">
        <f t="shared" si="91"/>
        <v>2483</v>
      </c>
      <c r="L349" s="67">
        <f t="shared" si="91"/>
        <v>1707</v>
      </c>
      <c r="M349" s="67">
        <f t="shared" si="91"/>
        <v>2209</v>
      </c>
      <c r="N349" s="67">
        <f t="shared" si="91"/>
        <v>0</v>
      </c>
      <c r="O349" s="67">
        <f t="shared" si="88"/>
        <v>26224</v>
      </c>
    </row>
    <row r="350" spans="1:15" ht="12.75">
      <c r="A350" s="322"/>
      <c r="B350" s="256" t="s">
        <v>26</v>
      </c>
      <c r="C350" s="68">
        <v>1445</v>
      </c>
      <c r="D350" s="68">
        <v>2468</v>
      </c>
      <c r="E350" s="68">
        <v>0</v>
      </c>
      <c r="F350" s="68">
        <v>0</v>
      </c>
      <c r="G350" s="68">
        <v>2935</v>
      </c>
      <c r="H350" s="68">
        <v>0</v>
      </c>
      <c r="I350" s="68">
        <v>2612</v>
      </c>
      <c r="J350" s="68">
        <v>0</v>
      </c>
      <c r="K350" s="68">
        <v>1216</v>
      </c>
      <c r="L350" s="68">
        <v>0</v>
      </c>
      <c r="M350" s="68">
        <v>0</v>
      </c>
      <c r="N350" s="68">
        <v>0</v>
      </c>
      <c r="O350" s="75">
        <f t="shared" si="88"/>
        <v>9231</v>
      </c>
    </row>
    <row r="351" spans="1:15" ht="12.75">
      <c r="A351" s="322"/>
      <c r="B351" s="253" t="s">
        <v>19</v>
      </c>
      <c r="C351" s="70">
        <v>0</v>
      </c>
      <c r="D351" s="70">
        <v>0</v>
      </c>
      <c r="E351" s="70">
        <v>1777</v>
      </c>
      <c r="F351" s="70">
        <v>1564</v>
      </c>
      <c r="G351" s="70">
        <v>0</v>
      </c>
      <c r="H351" s="70">
        <v>0</v>
      </c>
      <c r="I351" s="70">
        <v>0</v>
      </c>
      <c r="J351" s="70">
        <v>0</v>
      </c>
      <c r="K351" s="70">
        <v>0</v>
      </c>
      <c r="L351" s="70">
        <v>1707</v>
      </c>
      <c r="M351" s="70">
        <v>2209</v>
      </c>
      <c r="N351" s="70">
        <v>0</v>
      </c>
      <c r="O351" s="71">
        <f t="shared" si="88"/>
        <v>7257</v>
      </c>
    </row>
    <row r="352" spans="1:15" ht="12.75">
      <c r="A352" s="322"/>
      <c r="B352" s="253" t="s">
        <v>63</v>
      </c>
      <c r="C352" s="70">
        <v>0</v>
      </c>
      <c r="D352" s="70">
        <v>1756</v>
      </c>
      <c r="E352" s="70">
        <v>0</v>
      </c>
      <c r="F352" s="70">
        <v>0</v>
      </c>
      <c r="G352" s="70">
        <v>3461</v>
      </c>
      <c r="H352" s="70">
        <v>0</v>
      </c>
      <c r="I352" s="70">
        <v>0</v>
      </c>
      <c r="J352" s="70">
        <v>0</v>
      </c>
      <c r="K352" s="70">
        <v>0</v>
      </c>
      <c r="L352" s="70">
        <v>0</v>
      </c>
      <c r="M352" s="70">
        <v>0</v>
      </c>
      <c r="N352" s="70">
        <v>0</v>
      </c>
      <c r="O352" s="71">
        <f t="shared" si="88"/>
        <v>5217</v>
      </c>
    </row>
    <row r="353" spans="1:15" ht="12.75">
      <c r="A353" s="322"/>
      <c r="B353" s="253" t="s">
        <v>55</v>
      </c>
      <c r="C353" s="70">
        <v>0</v>
      </c>
      <c r="D353" s="70">
        <v>0</v>
      </c>
      <c r="E353" s="70">
        <v>0</v>
      </c>
      <c r="F353" s="70">
        <v>0</v>
      </c>
      <c r="G353" s="70">
        <v>0</v>
      </c>
      <c r="H353" s="70">
        <v>0</v>
      </c>
      <c r="I353" s="70">
        <v>3252</v>
      </c>
      <c r="J353" s="70">
        <v>0</v>
      </c>
      <c r="K353" s="70">
        <v>0</v>
      </c>
      <c r="L353" s="70">
        <v>0</v>
      </c>
      <c r="M353" s="70">
        <v>0</v>
      </c>
      <c r="N353" s="70">
        <v>0</v>
      </c>
      <c r="O353" s="71">
        <f t="shared" si="88"/>
        <v>3252</v>
      </c>
    </row>
    <row r="354" spans="1:15" ht="13.5" thickBot="1">
      <c r="A354" s="322"/>
      <c r="B354" s="253" t="s">
        <v>52</v>
      </c>
      <c r="C354" s="70">
        <v>0</v>
      </c>
      <c r="D354" s="70">
        <v>0</v>
      </c>
      <c r="E354" s="70">
        <v>0</v>
      </c>
      <c r="F354" s="70">
        <v>0</v>
      </c>
      <c r="G354" s="70">
        <v>0</v>
      </c>
      <c r="H354" s="70">
        <v>0</v>
      </c>
      <c r="I354" s="70">
        <v>0</v>
      </c>
      <c r="J354" s="70">
        <v>0</v>
      </c>
      <c r="K354" s="70">
        <v>1267</v>
      </c>
      <c r="L354" s="70">
        <v>0</v>
      </c>
      <c r="M354" s="70">
        <v>0</v>
      </c>
      <c r="N354" s="70">
        <v>0</v>
      </c>
      <c r="O354" s="274">
        <f t="shared" si="88"/>
        <v>1267</v>
      </c>
    </row>
    <row r="355" spans="1:15" ht="14.25" thickBot="1">
      <c r="A355" s="326" t="s">
        <v>224</v>
      </c>
      <c r="B355" s="326"/>
      <c r="C355" s="326"/>
      <c r="D355" s="326"/>
      <c r="E355" s="326"/>
      <c r="F355" s="326"/>
      <c r="G355" s="326"/>
      <c r="H355" s="326"/>
      <c r="I355" s="326"/>
      <c r="J355" s="326"/>
      <c r="K355" s="326"/>
      <c r="L355" s="326"/>
      <c r="M355" s="327"/>
      <c r="N355" s="328"/>
      <c r="O355" s="327"/>
    </row>
    <row r="356" spans="1:15" s="293" customFormat="1" ht="14.25" customHeight="1" thickBot="1">
      <c r="A356" s="321" t="s">
        <v>237</v>
      </c>
      <c r="B356" s="291" t="s">
        <v>0</v>
      </c>
      <c r="C356" s="292">
        <f>C357+C371+C380+C382+C386</f>
        <v>4611</v>
      </c>
      <c r="D356" s="292">
        <f aca="true" t="shared" si="92" ref="D356:N356">D357+D371+D380+D382+D386</f>
        <v>1945</v>
      </c>
      <c r="E356" s="292">
        <f t="shared" si="92"/>
        <v>1928</v>
      </c>
      <c r="F356" s="292">
        <f t="shared" si="92"/>
        <v>3112</v>
      </c>
      <c r="G356" s="292">
        <f t="shared" si="92"/>
        <v>3921</v>
      </c>
      <c r="H356" s="292">
        <f t="shared" si="92"/>
        <v>2128</v>
      </c>
      <c r="I356" s="292">
        <f t="shared" si="92"/>
        <v>1802</v>
      </c>
      <c r="J356" s="292">
        <f t="shared" si="92"/>
        <v>0</v>
      </c>
      <c r="K356" s="292">
        <f t="shared" si="92"/>
        <v>1792</v>
      </c>
      <c r="L356" s="292">
        <f t="shared" si="92"/>
        <v>2019</v>
      </c>
      <c r="M356" s="292">
        <f t="shared" si="92"/>
        <v>1352</v>
      </c>
      <c r="N356" s="292">
        <f t="shared" si="92"/>
        <v>3041</v>
      </c>
      <c r="O356" s="292">
        <f>SUM(C356:N356)</f>
        <v>27651</v>
      </c>
    </row>
    <row r="357" spans="1:15" ht="13.5" customHeight="1" thickBot="1">
      <c r="A357" s="322"/>
      <c r="B357" s="31" t="s">
        <v>226</v>
      </c>
      <c r="C357" s="67">
        <f>SUM(C358:C370)</f>
        <v>4421</v>
      </c>
      <c r="D357" s="67">
        <f aca="true" t="shared" si="93" ref="D357:N357">SUM(D358:D370)</f>
        <v>1902</v>
      </c>
      <c r="E357" s="67">
        <f t="shared" si="93"/>
        <v>1632</v>
      </c>
      <c r="F357" s="67">
        <f t="shared" si="93"/>
        <v>2550</v>
      </c>
      <c r="G357" s="67">
        <f t="shared" si="93"/>
        <v>3437</v>
      </c>
      <c r="H357" s="67">
        <f t="shared" si="93"/>
        <v>1358</v>
      </c>
      <c r="I357" s="67">
        <f t="shared" si="93"/>
        <v>1556</v>
      </c>
      <c r="J357" s="67">
        <f t="shared" si="93"/>
        <v>0</v>
      </c>
      <c r="K357" s="67">
        <f t="shared" si="93"/>
        <v>1150</v>
      </c>
      <c r="L357" s="67">
        <f t="shared" si="93"/>
        <v>1546</v>
      </c>
      <c r="M357" s="67">
        <f t="shared" si="93"/>
        <v>1001</v>
      </c>
      <c r="N357" s="67">
        <f t="shared" si="93"/>
        <v>1996</v>
      </c>
      <c r="O357" s="29">
        <f aca="true" t="shared" si="94" ref="O357:O387">SUM(C357:N357)</f>
        <v>22549</v>
      </c>
    </row>
    <row r="358" spans="1:15" ht="12.75">
      <c r="A358" s="322"/>
      <c r="B358" s="262" t="s">
        <v>227</v>
      </c>
      <c r="C358" s="68">
        <v>940</v>
      </c>
      <c r="D358" s="68">
        <v>1208</v>
      </c>
      <c r="E358" s="68">
        <v>917</v>
      </c>
      <c r="F358" s="68">
        <v>1179</v>
      </c>
      <c r="G358" s="68">
        <v>868</v>
      </c>
      <c r="H358" s="68">
        <v>878</v>
      </c>
      <c r="I358" s="68">
        <v>429</v>
      </c>
      <c r="J358" s="68">
        <v>0</v>
      </c>
      <c r="K358" s="68">
        <v>493</v>
      </c>
      <c r="L358" s="68">
        <v>785</v>
      </c>
      <c r="M358" s="68">
        <v>429</v>
      </c>
      <c r="N358" s="68">
        <v>538</v>
      </c>
      <c r="O358" s="230">
        <f t="shared" si="94"/>
        <v>8664</v>
      </c>
    </row>
    <row r="359" spans="1:15" ht="12.75">
      <c r="A359" s="322"/>
      <c r="B359" s="249" t="s">
        <v>27</v>
      </c>
      <c r="C359" s="70">
        <v>89</v>
      </c>
      <c r="D359" s="70">
        <v>194</v>
      </c>
      <c r="E359" s="70">
        <v>311</v>
      </c>
      <c r="F359" s="70">
        <v>922</v>
      </c>
      <c r="G359" s="70">
        <v>472</v>
      </c>
      <c r="H359" s="70">
        <v>86</v>
      </c>
      <c r="I359" s="70">
        <v>122</v>
      </c>
      <c r="J359" s="70">
        <v>0</v>
      </c>
      <c r="K359" s="70">
        <v>287</v>
      </c>
      <c r="L359" s="70">
        <v>138</v>
      </c>
      <c r="M359" s="70">
        <v>103</v>
      </c>
      <c r="N359" s="70">
        <v>667</v>
      </c>
      <c r="O359" s="26">
        <f t="shared" si="94"/>
        <v>3391</v>
      </c>
    </row>
    <row r="360" spans="1:15" ht="12.75">
      <c r="A360" s="322"/>
      <c r="B360" s="248" t="s">
        <v>75</v>
      </c>
      <c r="C360" s="70">
        <v>3119</v>
      </c>
      <c r="D360" s="70">
        <v>0</v>
      </c>
      <c r="E360" s="70">
        <v>0</v>
      </c>
      <c r="F360" s="70">
        <v>0</v>
      </c>
      <c r="G360" s="70">
        <v>0</v>
      </c>
      <c r="H360" s="70">
        <v>0</v>
      </c>
      <c r="I360" s="70">
        <v>0</v>
      </c>
      <c r="J360" s="70">
        <v>0</v>
      </c>
      <c r="K360" s="70">
        <v>0</v>
      </c>
      <c r="L360" s="70">
        <v>0</v>
      </c>
      <c r="M360" s="70">
        <v>0</v>
      </c>
      <c r="N360" s="70">
        <v>0</v>
      </c>
      <c r="O360" s="26">
        <f t="shared" si="94"/>
        <v>3119</v>
      </c>
    </row>
    <row r="361" spans="1:15" ht="12.75">
      <c r="A361" s="322"/>
      <c r="B361" s="248" t="s">
        <v>229</v>
      </c>
      <c r="C361" s="70">
        <v>0</v>
      </c>
      <c r="D361" s="70">
        <v>99</v>
      </c>
      <c r="E361" s="70">
        <v>0</v>
      </c>
      <c r="F361" s="70">
        <v>95</v>
      </c>
      <c r="G361" s="70">
        <v>223</v>
      </c>
      <c r="H361" s="70">
        <v>130</v>
      </c>
      <c r="I361" s="70">
        <v>352</v>
      </c>
      <c r="J361" s="70">
        <v>0</v>
      </c>
      <c r="K361" s="70">
        <v>164</v>
      </c>
      <c r="L361" s="70">
        <v>114</v>
      </c>
      <c r="M361" s="70">
        <v>123</v>
      </c>
      <c r="N361" s="70">
        <v>566</v>
      </c>
      <c r="O361" s="26">
        <f t="shared" si="94"/>
        <v>1866</v>
      </c>
    </row>
    <row r="362" spans="1:15" ht="12.75">
      <c r="A362" s="322"/>
      <c r="B362" s="248" t="s">
        <v>41</v>
      </c>
      <c r="C362" s="70">
        <v>0</v>
      </c>
      <c r="D362" s="70">
        <v>0</v>
      </c>
      <c r="E362" s="70">
        <v>0</v>
      </c>
      <c r="F362" s="70">
        <v>0</v>
      </c>
      <c r="G362" s="70">
        <v>1700</v>
      </c>
      <c r="H362" s="70">
        <v>0</v>
      </c>
      <c r="I362" s="70">
        <v>0</v>
      </c>
      <c r="J362" s="70">
        <v>0</v>
      </c>
      <c r="K362" s="70">
        <v>0</v>
      </c>
      <c r="L362" s="70">
        <v>0</v>
      </c>
      <c r="M362" s="70">
        <v>0</v>
      </c>
      <c r="N362" s="70">
        <v>0</v>
      </c>
      <c r="O362" s="26">
        <f t="shared" si="94"/>
        <v>1700</v>
      </c>
    </row>
    <row r="363" spans="1:15" ht="12.75">
      <c r="A363" s="322"/>
      <c r="B363" s="248" t="s">
        <v>44</v>
      </c>
      <c r="C363" s="70">
        <v>83</v>
      </c>
      <c r="D363" s="70">
        <v>171</v>
      </c>
      <c r="E363" s="70">
        <v>178</v>
      </c>
      <c r="F363" s="70">
        <v>151</v>
      </c>
      <c r="G363" s="70">
        <v>174</v>
      </c>
      <c r="H363" s="70">
        <v>151</v>
      </c>
      <c r="I363" s="70">
        <v>95</v>
      </c>
      <c r="J363" s="70">
        <v>0</v>
      </c>
      <c r="K363" s="70">
        <v>146</v>
      </c>
      <c r="L363" s="70">
        <v>221</v>
      </c>
      <c r="M363" s="70">
        <v>264</v>
      </c>
      <c r="N363" s="70">
        <v>0</v>
      </c>
      <c r="O363" s="26">
        <f t="shared" si="94"/>
        <v>1634</v>
      </c>
    </row>
    <row r="364" spans="1:15" ht="12.75">
      <c r="A364" s="322"/>
      <c r="B364" s="250" t="s">
        <v>47</v>
      </c>
      <c r="C364" s="72">
        <v>0</v>
      </c>
      <c r="D364" s="72">
        <v>0</v>
      </c>
      <c r="E364" s="72">
        <v>134</v>
      </c>
      <c r="F364" s="72">
        <v>0</v>
      </c>
      <c r="G364" s="72">
        <v>0</v>
      </c>
      <c r="H364" s="72">
        <v>113</v>
      </c>
      <c r="I364" s="72">
        <v>412</v>
      </c>
      <c r="J364" s="72">
        <v>0</v>
      </c>
      <c r="K364" s="72">
        <v>0</v>
      </c>
      <c r="L364" s="72">
        <v>0</v>
      </c>
      <c r="M364" s="72">
        <v>0</v>
      </c>
      <c r="N364" s="72">
        <v>0</v>
      </c>
      <c r="O364" s="26">
        <f t="shared" si="94"/>
        <v>659</v>
      </c>
    </row>
    <row r="365" spans="1:15" ht="12.75">
      <c r="A365" s="322"/>
      <c r="B365" s="250" t="s">
        <v>61</v>
      </c>
      <c r="C365" s="72">
        <v>0</v>
      </c>
      <c r="D365" s="72">
        <v>98</v>
      </c>
      <c r="E365" s="72">
        <v>92</v>
      </c>
      <c r="F365" s="72">
        <v>0</v>
      </c>
      <c r="G365" s="72">
        <v>0</v>
      </c>
      <c r="H365" s="72">
        <v>0</v>
      </c>
      <c r="I365" s="72">
        <v>146</v>
      </c>
      <c r="J365" s="72">
        <v>0</v>
      </c>
      <c r="K365" s="72">
        <v>0</v>
      </c>
      <c r="L365" s="72">
        <v>137</v>
      </c>
      <c r="M365" s="72">
        <v>0</v>
      </c>
      <c r="N365" s="72">
        <v>0</v>
      </c>
      <c r="O365" s="26">
        <f t="shared" si="94"/>
        <v>473</v>
      </c>
    </row>
    <row r="366" spans="1:15" ht="12.75">
      <c r="A366" s="322"/>
      <c r="B366" s="250" t="s">
        <v>58</v>
      </c>
      <c r="C366" s="72">
        <v>87</v>
      </c>
      <c r="D366" s="72">
        <v>96</v>
      </c>
      <c r="E366" s="72">
        <v>0</v>
      </c>
      <c r="F366" s="72">
        <v>0</v>
      </c>
      <c r="G366" s="72">
        <v>0</v>
      </c>
      <c r="H366" s="72">
        <v>0</v>
      </c>
      <c r="I366" s="72">
        <v>0</v>
      </c>
      <c r="J366" s="72">
        <v>0</v>
      </c>
      <c r="K366" s="72">
        <v>0</v>
      </c>
      <c r="L366" s="72">
        <v>151</v>
      </c>
      <c r="M366" s="72">
        <v>82</v>
      </c>
      <c r="N366" s="72">
        <v>0</v>
      </c>
      <c r="O366" s="26">
        <f t="shared" si="94"/>
        <v>416</v>
      </c>
    </row>
    <row r="367" spans="1:15" ht="12.75">
      <c r="A367" s="322"/>
      <c r="B367" s="250" t="s">
        <v>255</v>
      </c>
      <c r="C367" s="72">
        <v>103</v>
      </c>
      <c r="D367" s="72">
        <v>0</v>
      </c>
      <c r="E367" s="72">
        <v>0</v>
      </c>
      <c r="F367" s="72">
        <v>79</v>
      </c>
      <c r="G367" s="72">
        <v>0</v>
      </c>
      <c r="H367" s="72">
        <v>0</v>
      </c>
      <c r="I367" s="72">
        <v>0</v>
      </c>
      <c r="J367" s="72">
        <v>0</v>
      </c>
      <c r="K367" s="72">
        <v>0</v>
      </c>
      <c r="L367" s="72">
        <v>0</v>
      </c>
      <c r="M367" s="72">
        <v>0</v>
      </c>
      <c r="N367" s="72">
        <v>225</v>
      </c>
      <c r="O367" s="26">
        <f t="shared" si="94"/>
        <v>407</v>
      </c>
    </row>
    <row r="368" spans="1:15" ht="12.75">
      <c r="A368" s="322"/>
      <c r="B368" s="250" t="s">
        <v>228</v>
      </c>
      <c r="C368" s="72">
        <v>0</v>
      </c>
      <c r="D368" s="72">
        <v>0</v>
      </c>
      <c r="E368" s="72">
        <v>0</v>
      </c>
      <c r="F368" s="72">
        <v>124</v>
      </c>
      <c r="G368" s="72">
        <v>0</v>
      </c>
      <c r="H368" s="72">
        <v>0</v>
      </c>
      <c r="I368" s="72">
        <v>0</v>
      </c>
      <c r="J368" s="72">
        <v>0</v>
      </c>
      <c r="K368" s="72">
        <v>0</v>
      </c>
      <c r="L368" s="72">
        <v>0</v>
      </c>
      <c r="M368" s="72">
        <v>0</v>
      </c>
      <c r="N368" s="72">
        <v>0</v>
      </c>
      <c r="O368" s="26">
        <f t="shared" si="94"/>
        <v>124</v>
      </c>
    </row>
    <row r="369" spans="1:15" ht="12.75">
      <c r="A369" s="322"/>
      <c r="B369" s="250" t="s">
        <v>91</v>
      </c>
      <c r="C369" s="72">
        <v>0</v>
      </c>
      <c r="D369" s="72">
        <v>0</v>
      </c>
      <c r="E369" s="72">
        <v>0</v>
      </c>
      <c r="F369" s="72">
        <v>0</v>
      </c>
      <c r="G369" s="72">
        <v>0</v>
      </c>
      <c r="H369" s="72">
        <v>0</v>
      </c>
      <c r="I369" s="72">
        <v>0</v>
      </c>
      <c r="J369" s="72">
        <v>0</v>
      </c>
      <c r="K369" s="72">
        <v>60</v>
      </c>
      <c r="L369" s="72">
        <v>0</v>
      </c>
      <c r="M369" s="72">
        <v>0</v>
      </c>
      <c r="N369" s="72">
        <v>0</v>
      </c>
      <c r="O369" s="26">
        <f t="shared" si="94"/>
        <v>60</v>
      </c>
    </row>
    <row r="370" spans="1:15" ht="13.5" thickBot="1">
      <c r="A370" s="322"/>
      <c r="B370" s="250" t="s">
        <v>21</v>
      </c>
      <c r="C370" s="72">
        <v>0</v>
      </c>
      <c r="D370" s="72">
        <v>36</v>
      </c>
      <c r="E370" s="72">
        <v>0</v>
      </c>
      <c r="F370" s="72">
        <v>0</v>
      </c>
      <c r="G370" s="72">
        <v>0</v>
      </c>
      <c r="H370" s="72">
        <v>0</v>
      </c>
      <c r="I370" s="72">
        <v>0</v>
      </c>
      <c r="J370" s="72">
        <v>0</v>
      </c>
      <c r="K370" s="72">
        <v>0</v>
      </c>
      <c r="L370" s="72">
        <v>0</v>
      </c>
      <c r="M370" s="72">
        <v>0</v>
      </c>
      <c r="N370" s="72">
        <v>0</v>
      </c>
      <c r="O370" s="232">
        <f t="shared" si="94"/>
        <v>36</v>
      </c>
    </row>
    <row r="371" spans="1:15" ht="13.5" thickBot="1">
      <c r="A371" s="322"/>
      <c r="B371" s="31" t="s">
        <v>230</v>
      </c>
      <c r="C371" s="67">
        <f>SUM(C372:C379)</f>
        <v>85</v>
      </c>
      <c r="D371" s="67">
        <f aca="true" t="shared" si="95" ref="D371:N371">SUM(D372:D379)</f>
        <v>43</v>
      </c>
      <c r="E371" s="67">
        <f t="shared" si="95"/>
        <v>296</v>
      </c>
      <c r="F371" s="67">
        <f t="shared" si="95"/>
        <v>0</v>
      </c>
      <c r="G371" s="67">
        <f t="shared" si="95"/>
        <v>240</v>
      </c>
      <c r="H371" s="67">
        <f t="shared" si="95"/>
        <v>770</v>
      </c>
      <c r="I371" s="67">
        <f t="shared" si="95"/>
        <v>246</v>
      </c>
      <c r="J371" s="67">
        <f t="shared" si="95"/>
        <v>0</v>
      </c>
      <c r="K371" s="67">
        <f t="shared" si="95"/>
        <v>71</v>
      </c>
      <c r="L371" s="67">
        <f t="shared" si="95"/>
        <v>0</v>
      </c>
      <c r="M371" s="67">
        <f t="shared" si="95"/>
        <v>190</v>
      </c>
      <c r="N371" s="67">
        <f t="shared" si="95"/>
        <v>559</v>
      </c>
      <c r="O371" s="29">
        <f t="shared" si="94"/>
        <v>2500</v>
      </c>
    </row>
    <row r="372" spans="1:15" ht="12.75">
      <c r="A372" s="322"/>
      <c r="B372" s="247" t="s">
        <v>249</v>
      </c>
      <c r="C372" s="68">
        <v>0</v>
      </c>
      <c r="D372" s="68">
        <v>43</v>
      </c>
      <c r="E372" s="68">
        <v>0</v>
      </c>
      <c r="F372" s="68">
        <v>0</v>
      </c>
      <c r="G372" s="68">
        <v>240</v>
      </c>
      <c r="H372" s="68">
        <v>0</v>
      </c>
      <c r="I372" s="68">
        <v>114</v>
      </c>
      <c r="J372" s="68">
        <v>0</v>
      </c>
      <c r="K372" s="68">
        <v>71</v>
      </c>
      <c r="L372" s="68">
        <v>0</v>
      </c>
      <c r="M372" s="68">
        <v>0</v>
      </c>
      <c r="N372" s="68">
        <v>339</v>
      </c>
      <c r="O372" s="230">
        <f t="shared" si="94"/>
        <v>807</v>
      </c>
    </row>
    <row r="373" spans="1:15" ht="12.75">
      <c r="A373" s="322"/>
      <c r="B373" s="247" t="s">
        <v>2</v>
      </c>
      <c r="C373" s="68">
        <v>0</v>
      </c>
      <c r="D373" s="68">
        <v>0</v>
      </c>
      <c r="E373" s="68">
        <v>0</v>
      </c>
      <c r="F373" s="68">
        <v>0</v>
      </c>
      <c r="G373" s="68">
        <v>0</v>
      </c>
      <c r="H373" s="68">
        <v>535</v>
      </c>
      <c r="I373" s="68">
        <v>0</v>
      </c>
      <c r="J373" s="68">
        <v>0</v>
      </c>
      <c r="K373" s="68">
        <v>0</v>
      </c>
      <c r="L373" s="68">
        <v>0</v>
      </c>
      <c r="M373" s="68">
        <v>83</v>
      </c>
      <c r="N373" s="68">
        <v>0</v>
      </c>
      <c r="O373" s="26">
        <f t="shared" si="94"/>
        <v>618</v>
      </c>
    </row>
    <row r="374" spans="1:15" ht="12.75">
      <c r="A374" s="322"/>
      <c r="B374" s="247" t="s">
        <v>240</v>
      </c>
      <c r="C374" s="68">
        <v>0</v>
      </c>
      <c r="D374" s="68">
        <v>0</v>
      </c>
      <c r="E374" s="68">
        <v>105</v>
      </c>
      <c r="F374" s="68">
        <v>0</v>
      </c>
      <c r="G374" s="68">
        <v>0</v>
      </c>
      <c r="H374" s="68">
        <v>0</v>
      </c>
      <c r="I374" s="68">
        <v>132</v>
      </c>
      <c r="J374" s="68">
        <v>0</v>
      </c>
      <c r="K374" s="68">
        <v>0</v>
      </c>
      <c r="L374" s="68">
        <v>0</v>
      </c>
      <c r="M374" s="68">
        <v>0</v>
      </c>
      <c r="N374" s="68">
        <v>0</v>
      </c>
      <c r="O374" s="26">
        <f t="shared" si="94"/>
        <v>237</v>
      </c>
    </row>
    <row r="375" spans="1:15" ht="12.75">
      <c r="A375" s="322"/>
      <c r="B375" s="247" t="s">
        <v>243</v>
      </c>
      <c r="C375" s="68">
        <v>0</v>
      </c>
      <c r="D375" s="68">
        <v>0</v>
      </c>
      <c r="E375" s="68">
        <v>107</v>
      </c>
      <c r="F375" s="68">
        <v>0</v>
      </c>
      <c r="G375" s="68">
        <v>0</v>
      </c>
      <c r="H375" s="68">
        <v>120</v>
      </c>
      <c r="I375" s="68">
        <v>0</v>
      </c>
      <c r="J375" s="68">
        <v>0</v>
      </c>
      <c r="K375" s="68">
        <v>0</v>
      </c>
      <c r="L375" s="68">
        <v>0</v>
      </c>
      <c r="M375" s="68">
        <v>0</v>
      </c>
      <c r="N375" s="68">
        <v>0</v>
      </c>
      <c r="O375" s="26">
        <f t="shared" si="94"/>
        <v>227</v>
      </c>
    </row>
    <row r="376" spans="1:15" ht="12.75">
      <c r="A376" s="322"/>
      <c r="B376" s="247" t="s">
        <v>25</v>
      </c>
      <c r="C376" s="68">
        <v>0</v>
      </c>
      <c r="D376" s="68">
        <v>0</v>
      </c>
      <c r="E376" s="68">
        <v>0</v>
      </c>
      <c r="F376" s="68">
        <v>0</v>
      </c>
      <c r="G376" s="68">
        <v>0</v>
      </c>
      <c r="H376" s="68">
        <v>0</v>
      </c>
      <c r="I376" s="68">
        <v>0</v>
      </c>
      <c r="J376" s="68">
        <v>0</v>
      </c>
      <c r="K376" s="68">
        <v>0</v>
      </c>
      <c r="L376" s="68">
        <v>0</v>
      </c>
      <c r="M376" s="68">
        <v>0</v>
      </c>
      <c r="N376" s="68">
        <v>220</v>
      </c>
      <c r="O376" s="26">
        <f t="shared" si="94"/>
        <v>220</v>
      </c>
    </row>
    <row r="377" spans="1:15" ht="12.75">
      <c r="A377" s="322"/>
      <c r="B377" s="247" t="s">
        <v>256</v>
      </c>
      <c r="C377" s="68">
        <v>85</v>
      </c>
      <c r="D377" s="68">
        <v>0</v>
      </c>
      <c r="E377" s="68">
        <v>0</v>
      </c>
      <c r="F377" s="68">
        <v>0</v>
      </c>
      <c r="G377" s="68">
        <v>0</v>
      </c>
      <c r="H377" s="68">
        <v>115</v>
      </c>
      <c r="I377" s="68">
        <v>0</v>
      </c>
      <c r="J377" s="68">
        <v>0</v>
      </c>
      <c r="K377" s="68">
        <v>0</v>
      </c>
      <c r="L377" s="68">
        <v>0</v>
      </c>
      <c r="M377" s="68">
        <v>0</v>
      </c>
      <c r="N377" s="68">
        <v>0</v>
      </c>
      <c r="O377" s="26">
        <f t="shared" si="94"/>
        <v>200</v>
      </c>
    </row>
    <row r="378" spans="1:15" ht="12.75">
      <c r="A378" s="322"/>
      <c r="B378" s="248" t="s">
        <v>252</v>
      </c>
      <c r="C378" s="70">
        <v>0</v>
      </c>
      <c r="D378" s="70">
        <v>0</v>
      </c>
      <c r="E378" s="70">
        <v>0</v>
      </c>
      <c r="F378" s="70">
        <v>0</v>
      </c>
      <c r="G378" s="70">
        <v>0</v>
      </c>
      <c r="H378" s="70">
        <v>0</v>
      </c>
      <c r="I378" s="70">
        <v>0</v>
      </c>
      <c r="J378" s="70">
        <v>0</v>
      </c>
      <c r="K378" s="70">
        <v>0</v>
      </c>
      <c r="L378" s="70">
        <v>0</v>
      </c>
      <c r="M378" s="70">
        <v>107</v>
      </c>
      <c r="N378" s="70">
        <v>0</v>
      </c>
      <c r="O378" s="26">
        <f t="shared" si="94"/>
        <v>107</v>
      </c>
    </row>
    <row r="379" spans="1:15" ht="13.5" thickBot="1">
      <c r="A379" s="322"/>
      <c r="B379" s="248" t="s">
        <v>257</v>
      </c>
      <c r="C379" s="70">
        <v>0</v>
      </c>
      <c r="D379" s="70">
        <v>0</v>
      </c>
      <c r="E379" s="70">
        <v>84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  <c r="K379" s="70">
        <v>0</v>
      </c>
      <c r="L379" s="70">
        <v>0</v>
      </c>
      <c r="M379" s="70">
        <v>0</v>
      </c>
      <c r="N379" s="70">
        <v>0</v>
      </c>
      <c r="O379" s="232">
        <f t="shared" si="94"/>
        <v>84</v>
      </c>
    </row>
    <row r="380" spans="1:15" ht="13.5" thickBot="1">
      <c r="A380" s="322"/>
      <c r="B380" s="252" t="s">
        <v>231</v>
      </c>
      <c r="C380" s="67">
        <f>C381</f>
        <v>0</v>
      </c>
      <c r="D380" s="67">
        <f aca="true" t="shared" si="96" ref="D380:N380">D381</f>
        <v>0</v>
      </c>
      <c r="E380" s="67">
        <f t="shared" si="96"/>
        <v>0</v>
      </c>
      <c r="F380" s="67">
        <f t="shared" si="96"/>
        <v>0</v>
      </c>
      <c r="G380" s="67">
        <f t="shared" si="96"/>
        <v>106</v>
      </c>
      <c r="H380" s="67">
        <f t="shared" si="96"/>
        <v>0</v>
      </c>
      <c r="I380" s="67">
        <f t="shared" si="96"/>
        <v>0</v>
      </c>
      <c r="J380" s="67">
        <f t="shared" si="96"/>
        <v>0</v>
      </c>
      <c r="K380" s="67">
        <f t="shared" si="96"/>
        <v>442</v>
      </c>
      <c r="L380" s="67">
        <f t="shared" si="96"/>
        <v>318</v>
      </c>
      <c r="M380" s="67">
        <f t="shared" si="96"/>
        <v>161</v>
      </c>
      <c r="N380" s="67">
        <f t="shared" si="96"/>
        <v>276</v>
      </c>
      <c r="O380" s="29">
        <f t="shared" si="94"/>
        <v>1303</v>
      </c>
    </row>
    <row r="381" spans="1:15" ht="13.5" thickBot="1">
      <c r="A381" s="322"/>
      <c r="B381" s="253" t="s">
        <v>70</v>
      </c>
      <c r="C381" s="70">
        <v>0</v>
      </c>
      <c r="D381" s="70">
        <v>0</v>
      </c>
      <c r="E381" s="70">
        <v>0</v>
      </c>
      <c r="F381" s="70">
        <v>0</v>
      </c>
      <c r="G381" s="70">
        <v>106</v>
      </c>
      <c r="H381" s="70">
        <v>0</v>
      </c>
      <c r="I381" s="70">
        <v>0</v>
      </c>
      <c r="J381" s="70">
        <v>0</v>
      </c>
      <c r="K381" s="70">
        <v>442</v>
      </c>
      <c r="L381" s="70">
        <v>318</v>
      </c>
      <c r="M381" s="70">
        <v>161</v>
      </c>
      <c r="N381" s="70">
        <v>276</v>
      </c>
      <c r="O381" s="29">
        <f t="shared" si="94"/>
        <v>1303</v>
      </c>
    </row>
    <row r="382" spans="1:15" ht="13.5" thickBot="1">
      <c r="A382" s="322"/>
      <c r="B382" s="255" t="s">
        <v>233</v>
      </c>
      <c r="C382" s="67">
        <f>SUM(C383:C385)</f>
        <v>105</v>
      </c>
      <c r="D382" s="67">
        <f aca="true" t="shared" si="97" ref="D382:N382">SUM(D383:D385)</f>
        <v>0</v>
      </c>
      <c r="E382" s="67">
        <f t="shared" si="97"/>
        <v>0</v>
      </c>
      <c r="F382" s="67">
        <f t="shared" si="97"/>
        <v>470</v>
      </c>
      <c r="G382" s="67">
        <f t="shared" si="97"/>
        <v>138</v>
      </c>
      <c r="H382" s="67">
        <f t="shared" si="97"/>
        <v>0</v>
      </c>
      <c r="I382" s="67">
        <f t="shared" si="97"/>
        <v>0</v>
      </c>
      <c r="J382" s="67">
        <f t="shared" si="97"/>
        <v>0</v>
      </c>
      <c r="K382" s="67">
        <f t="shared" si="97"/>
        <v>129</v>
      </c>
      <c r="L382" s="67">
        <f t="shared" si="97"/>
        <v>155</v>
      </c>
      <c r="M382" s="67">
        <f t="shared" si="97"/>
        <v>0</v>
      </c>
      <c r="N382" s="67">
        <f t="shared" si="97"/>
        <v>210</v>
      </c>
      <c r="O382" s="29">
        <f t="shared" si="94"/>
        <v>1207</v>
      </c>
    </row>
    <row r="383" spans="1:15" ht="12.75">
      <c r="A383" s="322"/>
      <c r="B383" s="256" t="s">
        <v>52</v>
      </c>
      <c r="C383" s="68">
        <v>105</v>
      </c>
      <c r="D383" s="68">
        <v>0</v>
      </c>
      <c r="E383" s="68">
        <v>0</v>
      </c>
      <c r="F383" s="68">
        <v>470</v>
      </c>
      <c r="G383" s="68">
        <v>0</v>
      </c>
      <c r="H383" s="68">
        <v>0</v>
      </c>
      <c r="I383" s="68">
        <v>0</v>
      </c>
      <c r="J383" s="68">
        <v>0</v>
      </c>
      <c r="K383" s="68">
        <v>129</v>
      </c>
      <c r="L383" s="68">
        <v>155</v>
      </c>
      <c r="M383" s="68">
        <v>0</v>
      </c>
      <c r="N383" s="68">
        <v>0</v>
      </c>
      <c r="O383" s="230">
        <f t="shared" si="94"/>
        <v>859</v>
      </c>
    </row>
    <row r="384" spans="1:15" ht="12.75">
      <c r="A384" s="322"/>
      <c r="B384" s="253" t="s">
        <v>26</v>
      </c>
      <c r="C384" s="70">
        <v>0</v>
      </c>
      <c r="D384" s="70">
        <v>0</v>
      </c>
      <c r="E384" s="70">
        <v>0</v>
      </c>
      <c r="F384" s="70">
        <v>0</v>
      </c>
      <c r="G384" s="70">
        <v>0</v>
      </c>
      <c r="H384" s="70">
        <v>0</v>
      </c>
      <c r="I384" s="70">
        <v>0</v>
      </c>
      <c r="J384" s="70">
        <v>0</v>
      </c>
      <c r="K384" s="70">
        <v>0</v>
      </c>
      <c r="L384" s="70">
        <v>0</v>
      </c>
      <c r="M384" s="70">
        <v>0</v>
      </c>
      <c r="N384" s="70">
        <v>210</v>
      </c>
      <c r="O384" s="26">
        <f t="shared" si="94"/>
        <v>210</v>
      </c>
    </row>
    <row r="385" spans="1:15" ht="13.5" thickBot="1">
      <c r="A385" s="322"/>
      <c r="B385" s="253" t="s">
        <v>258</v>
      </c>
      <c r="C385" s="70">
        <v>0</v>
      </c>
      <c r="D385" s="70">
        <v>0</v>
      </c>
      <c r="E385" s="70">
        <v>0</v>
      </c>
      <c r="F385" s="70">
        <v>0</v>
      </c>
      <c r="G385" s="70">
        <v>138</v>
      </c>
      <c r="H385" s="70">
        <v>0</v>
      </c>
      <c r="I385" s="70">
        <v>0</v>
      </c>
      <c r="J385" s="70">
        <v>0</v>
      </c>
      <c r="K385" s="70">
        <v>0</v>
      </c>
      <c r="L385" s="70">
        <v>0</v>
      </c>
      <c r="M385" s="70">
        <v>0</v>
      </c>
      <c r="N385" s="70">
        <v>0</v>
      </c>
      <c r="O385" s="232">
        <f t="shared" si="94"/>
        <v>138</v>
      </c>
    </row>
    <row r="386" spans="1:15" ht="13.5" thickBot="1">
      <c r="A386" s="322"/>
      <c r="B386" s="31" t="s">
        <v>234</v>
      </c>
      <c r="C386" s="67">
        <f>C387</f>
        <v>0</v>
      </c>
      <c r="D386" s="67">
        <f aca="true" t="shared" si="98" ref="D386:N386">D387</f>
        <v>0</v>
      </c>
      <c r="E386" s="67">
        <f t="shared" si="98"/>
        <v>0</v>
      </c>
      <c r="F386" s="67">
        <f t="shared" si="98"/>
        <v>92</v>
      </c>
      <c r="G386" s="67">
        <f t="shared" si="98"/>
        <v>0</v>
      </c>
      <c r="H386" s="67">
        <f t="shared" si="98"/>
        <v>0</v>
      </c>
      <c r="I386" s="67">
        <f t="shared" si="98"/>
        <v>0</v>
      </c>
      <c r="J386" s="67">
        <f t="shared" si="98"/>
        <v>0</v>
      </c>
      <c r="K386" s="67">
        <f t="shared" si="98"/>
        <v>0</v>
      </c>
      <c r="L386" s="67">
        <f t="shared" si="98"/>
        <v>0</v>
      </c>
      <c r="M386" s="67">
        <f t="shared" si="98"/>
        <v>0</v>
      </c>
      <c r="N386" s="67">
        <f t="shared" si="98"/>
        <v>0</v>
      </c>
      <c r="O386" s="29">
        <f t="shared" si="94"/>
        <v>92</v>
      </c>
    </row>
    <row r="387" spans="1:15" ht="13.5" thickBot="1">
      <c r="A387" s="323"/>
      <c r="B387" s="257" t="s">
        <v>24</v>
      </c>
      <c r="C387" s="74">
        <v>0</v>
      </c>
      <c r="D387" s="74">
        <v>0</v>
      </c>
      <c r="E387" s="74">
        <v>0</v>
      </c>
      <c r="F387" s="74">
        <v>92</v>
      </c>
      <c r="G387" s="74">
        <v>0</v>
      </c>
      <c r="H387" s="74">
        <v>0</v>
      </c>
      <c r="I387" s="74">
        <v>0</v>
      </c>
      <c r="J387" s="74">
        <v>0</v>
      </c>
      <c r="K387" s="74">
        <v>0</v>
      </c>
      <c r="L387" s="74">
        <v>0</v>
      </c>
      <c r="M387" s="74">
        <v>0</v>
      </c>
      <c r="N387" s="74">
        <v>0</v>
      </c>
      <c r="O387" s="29">
        <f t="shared" si="94"/>
        <v>92</v>
      </c>
    </row>
    <row r="388" spans="1:15" ht="14.25" thickBot="1">
      <c r="A388" s="326" t="s">
        <v>218</v>
      </c>
      <c r="B388" s="326"/>
      <c r="C388" s="326"/>
      <c r="D388" s="326"/>
      <c r="E388" s="326"/>
      <c r="F388" s="326"/>
      <c r="G388" s="326"/>
      <c r="H388" s="326"/>
      <c r="I388" s="326"/>
      <c r="J388" s="326"/>
      <c r="K388" s="326"/>
      <c r="L388" s="326"/>
      <c r="M388" s="327"/>
      <c r="N388" s="328"/>
      <c r="O388" s="327"/>
    </row>
    <row r="389" spans="1:15" s="293" customFormat="1" ht="14.25" customHeight="1" thickBot="1">
      <c r="A389" s="321" t="s">
        <v>237</v>
      </c>
      <c r="B389" s="291" t="s">
        <v>0</v>
      </c>
      <c r="C389" s="292">
        <f>C390+C401+C403+C405+C408</f>
        <v>2030</v>
      </c>
      <c r="D389" s="292">
        <f aca="true" t="shared" si="99" ref="D389:N389">D390+D401+D403+D405+D408</f>
        <v>1297</v>
      </c>
      <c r="E389" s="292">
        <f t="shared" si="99"/>
        <v>1460</v>
      </c>
      <c r="F389" s="292">
        <f t="shared" si="99"/>
        <v>1145</v>
      </c>
      <c r="G389" s="292">
        <f t="shared" si="99"/>
        <v>1297</v>
      </c>
      <c r="H389" s="292">
        <f t="shared" si="99"/>
        <v>1943</v>
      </c>
      <c r="I389" s="292">
        <f t="shared" si="99"/>
        <v>1894</v>
      </c>
      <c r="J389" s="292">
        <f t="shared" si="99"/>
        <v>1281</v>
      </c>
      <c r="K389" s="292">
        <f t="shared" si="99"/>
        <v>1257</v>
      </c>
      <c r="L389" s="292">
        <f t="shared" si="99"/>
        <v>1341</v>
      </c>
      <c r="M389" s="292">
        <f t="shared" si="99"/>
        <v>959</v>
      </c>
      <c r="N389" s="292">
        <f t="shared" si="99"/>
        <v>1528</v>
      </c>
      <c r="O389" s="292">
        <f>SUM(C389:N389)</f>
        <v>17432</v>
      </c>
    </row>
    <row r="390" spans="1:15" ht="13.5" customHeight="1" thickBot="1">
      <c r="A390" s="322"/>
      <c r="B390" s="31" t="s">
        <v>226</v>
      </c>
      <c r="C390" s="67">
        <f>SUM(C391:C400)</f>
        <v>1506</v>
      </c>
      <c r="D390" s="67">
        <f aca="true" t="shared" si="100" ref="D390:N390">SUM(D391:D400)</f>
        <v>319</v>
      </c>
      <c r="E390" s="67">
        <f t="shared" si="100"/>
        <v>838</v>
      </c>
      <c r="F390" s="67">
        <f t="shared" si="100"/>
        <v>682</v>
      </c>
      <c r="G390" s="67">
        <f t="shared" si="100"/>
        <v>652</v>
      </c>
      <c r="H390" s="67">
        <f t="shared" si="100"/>
        <v>1272</v>
      </c>
      <c r="I390" s="67">
        <f t="shared" si="100"/>
        <v>702</v>
      </c>
      <c r="J390" s="67">
        <f t="shared" si="100"/>
        <v>687</v>
      </c>
      <c r="K390" s="67">
        <f t="shared" si="100"/>
        <v>610</v>
      </c>
      <c r="L390" s="67">
        <f t="shared" si="100"/>
        <v>436</v>
      </c>
      <c r="M390" s="67">
        <f t="shared" si="100"/>
        <v>428</v>
      </c>
      <c r="N390" s="67">
        <f t="shared" si="100"/>
        <v>891</v>
      </c>
      <c r="O390" s="29">
        <f aca="true" t="shared" si="101" ref="O390:O453">SUM(C390:N390)</f>
        <v>9023</v>
      </c>
    </row>
    <row r="391" spans="1:15" ht="12.75">
      <c r="A391" s="322"/>
      <c r="B391" s="249" t="s">
        <v>27</v>
      </c>
      <c r="C391" s="70">
        <v>737</v>
      </c>
      <c r="D391" s="70">
        <v>238</v>
      </c>
      <c r="E391" s="70">
        <v>511</v>
      </c>
      <c r="F391" s="70">
        <v>291</v>
      </c>
      <c r="G391" s="70">
        <v>164</v>
      </c>
      <c r="H391" s="70">
        <v>495</v>
      </c>
      <c r="I391" s="70">
        <v>292</v>
      </c>
      <c r="J391" s="70">
        <v>280</v>
      </c>
      <c r="K391" s="70">
        <v>273</v>
      </c>
      <c r="L391" s="70">
        <v>158</v>
      </c>
      <c r="M391" s="70">
        <v>93</v>
      </c>
      <c r="N391" s="70">
        <v>751</v>
      </c>
      <c r="O391" s="230">
        <f t="shared" si="101"/>
        <v>4283</v>
      </c>
    </row>
    <row r="392" spans="1:15" ht="12.75">
      <c r="A392" s="322"/>
      <c r="B392" s="248" t="s">
        <v>228</v>
      </c>
      <c r="C392" s="70">
        <v>442</v>
      </c>
      <c r="D392" s="70">
        <v>0</v>
      </c>
      <c r="E392" s="70">
        <v>120</v>
      </c>
      <c r="F392" s="70">
        <v>338</v>
      </c>
      <c r="G392" s="70">
        <v>0</v>
      </c>
      <c r="H392" s="70">
        <v>0</v>
      </c>
      <c r="I392" s="70">
        <v>369</v>
      </c>
      <c r="J392" s="70">
        <v>0</v>
      </c>
      <c r="K392" s="70">
        <v>188</v>
      </c>
      <c r="L392" s="70">
        <v>125</v>
      </c>
      <c r="M392" s="70">
        <v>0</v>
      </c>
      <c r="N392" s="70">
        <v>0</v>
      </c>
      <c r="O392" s="26">
        <f t="shared" si="101"/>
        <v>1582</v>
      </c>
    </row>
    <row r="393" spans="1:15" ht="12.75">
      <c r="A393" s="322"/>
      <c r="B393" s="248" t="s">
        <v>58</v>
      </c>
      <c r="C393" s="70">
        <v>0</v>
      </c>
      <c r="D393" s="70">
        <v>81</v>
      </c>
      <c r="E393" s="70">
        <v>65</v>
      </c>
      <c r="F393" s="70">
        <v>53</v>
      </c>
      <c r="G393" s="70">
        <v>419</v>
      </c>
      <c r="H393" s="70">
        <v>390</v>
      </c>
      <c r="I393" s="70">
        <v>41</v>
      </c>
      <c r="J393" s="70">
        <v>118</v>
      </c>
      <c r="K393" s="70">
        <v>0</v>
      </c>
      <c r="L393" s="70">
        <v>77</v>
      </c>
      <c r="M393" s="70">
        <v>74</v>
      </c>
      <c r="N393" s="70">
        <v>97</v>
      </c>
      <c r="O393" s="26">
        <f t="shared" si="101"/>
        <v>1415</v>
      </c>
    </row>
    <row r="394" spans="1:15" ht="12.75">
      <c r="A394" s="322"/>
      <c r="B394" s="248" t="s">
        <v>44</v>
      </c>
      <c r="C394" s="70">
        <v>109</v>
      </c>
      <c r="D394" s="70">
        <v>0</v>
      </c>
      <c r="E394" s="70">
        <v>0</v>
      </c>
      <c r="F394" s="70">
        <v>0</v>
      </c>
      <c r="G394" s="70">
        <v>0</v>
      </c>
      <c r="H394" s="70">
        <v>258</v>
      </c>
      <c r="I394" s="70">
        <v>0</v>
      </c>
      <c r="J394" s="70">
        <v>0</v>
      </c>
      <c r="K394" s="70">
        <v>0</v>
      </c>
      <c r="L394" s="70">
        <v>76</v>
      </c>
      <c r="M394" s="70">
        <v>149</v>
      </c>
      <c r="N394" s="70">
        <v>43</v>
      </c>
      <c r="O394" s="26">
        <f t="shared" si="101"/>
        <v>635</v>
      </c>
    </row>
    <row r="395" spans="1:15" ht="12.75">
      <c r="A395" s="322"/>
      <c r="B395" s="248" t="s">
        <v>21</v>
      </c>
      <c r="C395" s="70">
        <v>0</v>
      </c>
      <c r="D395" s="70">
        <v>0</v>
      </c>
      <c r="E395" s="70">
        <v>0</v>
      </c>
      <c r="F395" s="70">
        <v>0</v>
      </c>
      <c r="G395" s="70">
        <v>0</v>
      </c>
      <c r="H395" s="70">
        <v>0</v>
      </c>
      <c r="I395" s="70">
        <v>0</v>
      </c>
      <c r="J395" s="70">
        <v>210</v>
      </c>
      <c r="K395" s="70">
        <v>149</v>
      </c>
      <c r="L395" s="70">
        <v>0</v>
      </c>
      <c r="M395" s="70">
        <v>112</v>
      </c>
      <c r="N395" s="70">
        <v>0</v>
      </c>
      <c r="O395" s="26">
        <f t="shared" si="101"/>
        <v>471</v>
      </c>
    </row>
    <row r="396" spans="1:15" ht="12.75">
      <c r="A396" s="322"/>
      <c r="B396" s="248" t="s">
        <v>61</v>
      </c>
      <c r="C396" s="70">
        <v>218</v>
      </c>
      <c r="D396" s="70">
        <v>0</v>
      </c>
      <c r="E396" s="70">
        <v>0</v>
      </c>
      <c r="F396" s="70">
        <v>0</v>
      </c>
      <c r="G396" s="70">
        <v>0</v>
      </c>
      <c r="H396" s="70">
        <v>0</v>
      </c>
      <c r="I396" s="70">
        <v>0</v>
      </c>
      <c r="J396" s="70">
        <v>0</v>
      </c>
      <c r="K396" s="70">
        <v>0</v>
      </c>
      <c r="L396" s="70">
        <v>0</v>
      </c>
      <c r="M396" s="70">
        <v>0</v>
      </c>
      <c r="N396" s="70">
        <v>0</v>
      </c>
      <c r="O396" s="26">
        <f t="shared" si="101"/>
        <v>218</v>
      </c>
    </row>
    <row r="397" spans="1:15" ht="12.75">
      <c r="A397" s="322"/>
      <c r="B397" s="248" t="s">
        <v>229</v>
      </c>
      <c r="C397" s="70">
        <v>0</v>
      </c>
      <c r="D397" s="70">
        <v>0</v>
      </c>
      <c r="E397" s="70">
        <v>142</v>
      </c>
      <c r="F397" s="70">
        <v>0</v>
      </c>
      <c r="G397" s="70">
        <v>0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0</v>
      </c>
      <c r="N397" s="70">
        <v>0</v>
      </c>
      <c r="O397" s="26">
        <f t="shared" si="101"/>
        <v>142</v>
      </c>
    </row>
    <row r="398" spans="1:15" ht="12.75">
      <c r="A398" s="322"/>
      <c r="B398" s="263" t="s">
        <v>227</v>
      </c>
      <c r="C398" s="72">
        <v>0</v>
      </c>
      <c r="D398" s="72">
        <v>0</v>
      </c>
      <c r="E398" s="72">
        <v>0</v>
      </c>
      <c r="F398" s="72">
        <v>0</v>
      </c>
      <c r="G398" s="72">
        <v>0</v>
      </c>
      <c r="H398" s="72">
        <v>129</v>
      </c>
      <c r="I398" s="72">
        <v>0</v>
      </c>
      <c r="J398" s="72">
        <v>0</v>
      </c>
      <c r="K398" s="72">
        <v>0</v>
      </c>
      <c r="L398" s="72">
        <v>0</v>
      </c>
      <c r="M398" s="72">
        <v>0</v>
      </c>
      <c r="N398" s="72">
        <v>0</v>
      </c>
      <c r="O398" s="26">
        <f t="shared" si="101"/>
        <v>129</v>
      </c>
    </row>
    <row r="399" spans="1:15" ht="12.75">
      <c r="A399" s="322"/>
      <c r="B399" s="250" t="s">
        <v>75</v>
      </c>
      <c r="C399" s="72">
        <v>0</v>
      </c>
      <c r="D399" s="72">
        <v>0</v>
      </c>
      <c r="E399" s="72">
        <v>0</v>
      </c>
      <c r="F399" s="72">
        <v>0</v>
      </c>
      <c r="G399" s="72">
        <v>69</v>
      </c>
      <c r="H399" s="72">
        <v>0</v>
      </c>
      <c r="I399" s="72">
        <v>0</v>
      </c>
      <c r="J399" s="72">
        <v>0</v>
      </c>
      <c r="K399" s="72">
        <v>0</v>
      </c>
      <c r="L399" s="72">
        <v>0</v>
      </c>
      <c r="M399" s="72">
        <v>0</v>
      </c>
      <c r="N399" s="72">
        <v>0</v>
      </c>
      <c r="O399" s="26">
        <f t="shared" si="101"/>
        <v>69</v>
      </c>
    </row>
    <row r="400" spans="1:15" ht="13.5" thickBot="1">
      <c r="A400" s="322"/>
      <c r="B400" s="250" t="s">
        <v>259</v>
      </c>
      <c r="C400" s="72">
        <v>0</v>
      </c>
      <c r="D400" s="72">
        <v>0</v>
      </c>
      <c r="E400" s="72">
        <v>0</v>
      </c>
      <c r="F400" s="72">
        <v>0</v>
      </c>
      <c r="G400" s="72">
        <v>0</v>
      </c>
      <c r="H400" s="72">
        <v>0</v>
      </c>
      <c r="I400" s="72">
        <v>0</v>
      </c>
      <c r="J400" s="72">
        <v>79</v>
      </c>
      <c r="K400" s="72">
        <v>0</v>
      </c>
      <c r="L400" s="72">
        <v>0</v>
      </c>
      <c r="M400" s="72">
        <v>0</v>
      </c>
      <c r="N400" s="72">
        <v>0</v>
      </c>
      <c r="O400" s="232">
        <f t="shared" si="101"/>
        <v>79</v>
      </c>
    </row>
    <row r="401" spans="1:15" ht="13.5" thickBot="1">
      <c r="A401" s="322"/>
      <c r="B401" s="31" t="s">
        <v>230</v>
      </c>
      <c r="C401" s="67">
        <f>C402</f>
        <v>0</v>
      </c>
      <c r="D401" s="67">
        <f aca="true" t="shared" si="102" ref="D401:N401">D402</f>
        <v>0</v>
      </c>
      <c r="E401" s="67">
        <f t="shared" si="102"/>
        <v>0</v>
      </c>
      <c r="F401" s="67">
        <f t="shared" si="102"/>
        <v>0</v>
      </c>
      <c r="G401" s="67">
        <f t="shared" si="102"/>
        <v>48</v>
      </c>
      <c r="H401" s="67">
        <f t="shared" si="102"/>
        <v>0</v>
      </c>
      <c r="I401" s="67">
        <f t="shared" si="102"/>
        <v>0</v>
      </c>
      <c r="J401" s="67">
        <f t="shared" si="102"/>
        <v>0</v>
      </c>
      <c r="K401" s="67">
        <f t="shared" si="102"/>
        <v>130</v>
      </c>
      <c r="L401" s="67">
        <f t="shared" si="102"/>
        <v>0</v>
      </c>
      <c r="M401" s="67">
        <f t="shared" si="102"/>
        <v>0</v>
      </c>
      <c r="N401" s="67">
        <f t="shared" si="102"/>
        <v>0</v>
      </c>
      <c r="O401" s="29">
        <f t="shared" si="101"/>
        <v>178</v>
      </c>
    </row>
    <row r="402" spans="1:15" ht="13.5" thickBot="1">
      <c r="A402" s="322"/>
      <c r="B402" s="247" t="s">
        <v>256</v>
      </c>
      <c r="C402" s="68">
        <v>0</v>
      </c>
      <c r="D402" s="68">
        <v>0</v>
      </c>
      <c r="E402" s="68">
        <v>0</v>
      </c>
      <c r="F402" s="68">
        <v>0</v>
      </c>
      <c r="G402" s="68">
        <v>48</v>
      </c>
      <c r="H402" s="68">
        <v>0</v>
      </c>
      <c r="I402" s="68">
        <v>0</v>
      </c>
      <c r="J402" s="68">
        <v>0</v>
      </c>
      <c r="K402" s="68">
        <v>130</v>
      </c>
      <c r="L402" s="68">
        <v>0</v>
      </c>
      <c r="M402" s="68">
        <v>0</v>
      </c>
      <c r="N402" s="68">
        <v>0</v>
      </c>
      <c r="O402" s="29">
        <f t="shared" si="101"/>
        <v>178</v>
      </c>
    </row>
    <row r="403" spans="1:15" ht="13.5" thickBot="1">
      <c r="A403" s="322"/>
      <c r="B403" s="252" t="s">
        <v>231</v>
      </c>
      <c r="C403" s="67">
        <f>C404</f>
        <v>113</v>
      </c>
      <c r="D403" s="67">
        <f aca="true" t="shared" si="103" ref="D403:N403">D404</f>
        <v>73</v>
      </c>
      <c r="E403" s="67">
        <f t="shared" si="103"/>
        <v>0</v>
      </c>
      <c r="F403" s="67">
        <f t="shared" si="103"/>
        <v>0</v>
      </c>
      <c r="G403" s="67">
        <f t="shared" si="103"/>
        <v>96</v>
      </c>
      <c r="H403" s="67">
        <f t="shared" si="103"/>
        <v>109</v>
      </c>
      <c r="I403" s="67">
        <f t="shared" si="103"/>
        <v>0</v>
      </c>
      <c r="J403" s="67">
        <f t="shared" si="103"/>
        <v>147</v>
      </c>
      <c r="K403" s="67">
        <f t="shared" si="103"/>
        <v>114</v>
      </c>
      <c r="L403" s="67">
        <f t="shared" si="103"/>
        <v>67</v>
      </c>
      <c r="M403" s="67">
        <f t="shared" si="103"/>
        <v>86</v>
      </c>
      <c r="N403" s="67">
        <f t="shared" si="103"/>
        <v>51</v>
      </c>
      <c r="O403" s="29">
        <f t="shared" si="101"/>
        <v>856</v>
      </c>
    </row>
    <row r="404" spans="1:15" ht="13.5" thickBot="1">
      <c r="A404" s="322"/>
      <c r="B404" s="253" t="s">
        <v>70</v>
      </c>
      <c r="C404" s="70">
        <v>113</v>
      </c>
      <c r="D404" s="70">
        <v>73</v>
      </c>
      <c r="E404" s="70">
        <v>0</v>
      </c>
      <c r="F404" s="70">
        <v>0</v>
      </c>
      <c r="G404" s="70">
        <v>96</v>
      </c>
      <c r="H404" s="70">
        <v>109</v>
      </c>
      <c r="I404" s="70">
        <v>0</v>
      </c>
      <c r="J404" s="70">
        <v>147</v>
      </c>
      <c r="K404" s="70">
        <v>114</v>
      </c>
      <c r="L404" s="70">
        <v>67</v>
      </c>
      <c r="M404" s="70">
        <v>86</v>
      </c>
      <c r="N404" s="70">
        <v>51</v>
      </c>
      <c r="O404" s="29">
        <f t="shared" si="101"/>
        <v>856</v>
      </c>
    </row>
    <row r="405" spans="1:15" ht="13.5" thickBot="1">
      <c r="A405" s="322"/>
      <c r="B405" s="254" t="s">
        <v>232</v>
      </c>
      <c r="C405" s="67">
        <f>SUM(C406:C407)</f>
        <v>0</v>
      </c>
      <c r="D405" s="67">
        <f aca="true" t="shared" si="104" ref="D405:N405">SUM(D406:D407)</f>
        <v>0</v>
      </c>
      <c r="E405" s="67">
        <f t="shared" si="104"/>
        <v>0</v>
      </c>
      <c r="F405" s="67">
        <f t="shared" si="104"/>
        <v>0</v>
      </c>
      <c r="G405" s="67">
        <f t="shared" si="104"/>
        <v>0</v>
      </c>
      <c r="H405" s="67">
        <f t="shared" si="104"/>
        <v>0</v>
      </c>
      <c r="I405" s="67">
        <f t="shared" si="104"/>
        <v>417</v>
      </c>
      <c r="J405" s="67">
        <f t="shared" si="104"/>
        <v>0</v>
      </c>
      <c r="K405" s="67">
        <f t="shared" si="104"/>
        <v>300</v>
      </c>
      <c r="L405" s="67">
        <f t="shared" si="104"/>
        <v>512</v>
      </c>
      <c r="M405" s="67">
        <f t="shared" si="104"/>
        <v>132</v>
      </c>
      <c r="N405" s="67">
        <f t="shared" si="104"/>
        <v>168</v>
      </c>
      <c r="O405" s="29">
        <f t="shared" si="101"/>
        <v>1529</v>
      </c>
    </row>
    <row r="406" spans="1:15" ht="12.75">
      <c r="A406" s="322"/>
      <c r="B406" s="253" t="s">
        <v>69</v>
      </c>
      <c r="C406" s="70">
        <v>0</v>
      </c>
      <c r="D406" s="70">
        <v>0</v>
      </c>
      <c r="E406" s="70">
        <v>0</v>
      </c>
      <c r="F406" s="70">
        <v>0</v>
      </c>
      <c r="G406" s="70">
        <v>0</v>
      </c>
      <c r="H406" s="70">
        <v>0</v>
      </c>
      <c r="I406" s="70">
        <v>417</v>
      </c>
      <c r="J406" s="70">
        <v>0</v>
      </c>
      <c r="K406" s="70">
        <v>220</v>
      </c>
      <c r="L406" s="70">
        <v>512</v>
      </c>
      <c r="M406" s="70">
        <v>132</v>
      </c>
      <c r="N406" s="70">
        <v>168</v>
      </c>
      <c r="O406" s="230">
        <f t="shared" si="101"/>
        <v>1449</v>
      </c>
    </row>
    <row r="407" spans="1:15" ht="13.5" thickBot="1">
      <c r="A407" s="322"/>
      <c r="B407" s="253" t="s">
        <v>71</v>
      </c>
      <c r="C407" s="70">
        <v>0</v>
      </c>
      <c r="D407" s="70">
        <v>0</v>
      </c>
      <c r="E407" s="70">
        <v>0</v>
      </c>
      <c r="F407" s="70">
        <v>0</v>
      </c>
      <c r="G407" s="70">
        <v>0</v>
      </c>
      <c r="H407" s="70">
        <v>0</v>
      </c>
      <c r="I407" s="70">
        <v>0</v>
      </c>
      <c r="J407" s="70">
        <v>0</v>
      </c>
      <c r="K407" s="70">
        <v>80</v>
      </c>
      <c r="L407" s="70">
        <v>0</v>
      </c>
      <c r="M407" s="70">
        <v>0</v>
      </c>
      <c r="N407" s="70">
        <v>0</v>
      </c>
      <c r="O407" s="232">
        <f t="shared" si="101"/>
        <v>80</v>
      </c>
    </row>
    <row r="408" spans="1:15" ht="13.5" thickBot="1">
      <c r="A408" s="322"/>
      <c r="B408" s="255" t="s">
        <v>233</v>
      </c>
      <c r="C408" s="67">
        <f>SUM(C409:C416)</f>
        <v>411</v>
      </c>
      <c r="D408" s="67">
        <f aca="true" t="shared" si="105" ref="D408:N408">SUM(D409:D416)</f>
        <v>905</v>
      </c>
      <c r="E408" s="67">
        <f t="shared" si="105"/>
        <v>622</v>
      </c>
      <c r="F408" s="67">
        <f t="shared" si="105"/>
        <v>463</v>
      </c>
      <c r="G408" s="67">
        <f t="shared" si="105"/>
        <v>501</v>
      </c>
      <c r="H408" s="67">
        <f t="shared" si="105"/>
        <v>562</v>
      </c>
      <c r="I408" s="67">
        <f t="shared" si="105"/>
        <v>775</v>
      </c>
      <c r="J408" s="67">
        <f t="shared" si="105"/>
        <v>447</v>
      </c>
      <c r="K408" s="67">
        <f t="shared" si="105"/>
        <v>103</v>
      </c>
      <c r="L408" s="67">
        <f t="shared" si="105"/>
        <v>326</v>
      </c>
      <c r="M408" s="67">
        <f t="shared" si="105"/>
        <v>313</v>
      </c>
      <c r="N408" s="67">
        <f t="shared" si="105"/>
        <v>418</v>
      </c>
      <c r="O408" s="29">
        <f t="shared" si="101"/>
        <v>5846</v>
      </c>
    </row>
    <row r="409" spans="1:15" ht="12.75">
      <c r="A409" s="322"/>
      <c r="B409" s="256" t="s">
        <v>52</v>
      </c>
      <c r="C409" s="68">
        <v>101</v>
      </c>
      <c r="D409" s="68">
        <v>133</v>
      </c>
      <c r="E409" s="68">
        <v>111</v>
      </c>
      <c r="F409" s="68">
        <v>107</v>
      </c>
      <c r="G409" s="68">
        <v>110</v>
      </c>
      <c r="H409" s="68">
        <v>299</v>
      </c>
      <c r="I409" s="68">
        <v>109</v>
      </c>
      <c r="J409" s="68">
        <v>281</v>
      </c>
      <c r="K409" s="68">
        <v>0</v>
      </c>
      <c r="L409" s="68">
        <v>128</v>
      </c>
      <c r="M409" s="68">
        <v>107</v>
      </c>
      <c r="N409" s="68">
        <v>313</v>
      </c>
      <c r="O409" s="230">
        <f t="shared" si="101"/>
        <v>1799</v>
      </c>
    </row>
    <row r="410" spans="1:15" ht="12.75">
      <c r="A410" s="322"/>
      <c r="B410" s="253" t="s">
        <v>63</v>
      </c>
      <c r="C410" s="70">
        <v>127</v>
      </c>
      <c r="D410" s="70">
        <v>608</v>
      </c>
      <c r="E410" s="70">
        <v>96</v>
      </c>
      <c r="F410" s="70">
        <v>95</v>
      </c>
      <c r="G410" s="70">
        <v>0</v>
      </c>
      <c r="H410" s="70">
        <v>0</v>
      </c>
      <c r="I410" s="70">
        <v>0</v>
      </c>
      <c r="J410" s="70">
        <v>0</v>
      </c>
      <c r="K410" s="70">
        <v>103</v>
      </c>
      <c r="L410" s="70">
        <v>0</v>
      </c>
      <c r="M410" s="70">
        <v>0</v>
      </c>
      <c r="N410" s="70">
        <v>0</v>
      </c>
      <c r="O410" s="26">
        <f t="shared" si="101"/>
        <v>1029</v>
      </c>
    </row>
    <row r="411" spans="1:15" ht="12.75">
      <c r="A411" s="322"/>
      <c r="B411" s="253" t="s">
        <v>49</v>
      </c>
      <c r="C411" s="70">
        <v>183</v>
      </c>
      <c r="D411" s="70">
        <v>125</v>
      </c>
      <c r="E411" s="70">
        <v>0</v>
      </c>
      <c r="F411" s="70">
        <v>188</v>
      </c>
      <c r="G411" s="70">
        <v>86</v>
      </c>
      <c r="H411" s="70">
        <v>0</v>
      </c>
      <c r="I411" s="70">
        <v>0</v>
      </c>
      <c r="J411" s="70">
        <v>0</v>
      </c>
      <c r="K411" s="70">
        <v>0</v>
      </c>
      <c r="L411" s="70">
        <v>198</v>
      </c>
      <c r="M411" s="70">
        <v>206</v>
      </c>
      <c r="N411" s="70">
        <v>0</v>
      </c>
      <c r="O411" s="26">
        <f t="shared" si="101"/>
        <v>986</v>
      </c>
    </row>
    <row r="412" spans="1:15" ht="12.75">
      <c r="A412" s="322"/>
      <c r="B412" s="253" t="s">
        <v>39</v>
      </c>
      <c r="C412" s="70">
        <v>0</v>
      </c>
      <c r="D412" s="70">
        <v>0</v>
      </c>
      <c r="E412" s="70">
        <v>0</v>
      </c>
      <c r="F412" s="70">
        <v>0</v>
      </c>
      <c r="G412" s="70">
        <v>0</v>
      </c>
      <c r="H412" s="70">
        <v>92</v>
      </c>
      <c r="I412" s="70">
        <v>627</v>
      </c>
      <c r="J412" s="70">
        <v>166</v>
      </c>
      <c r="K412" s="70">
        <v>0</v>
      </c>
      <c r="L412" s="70">
        <v>0</v>
      </c>
      <c r="M412" s="70">
        <v>0</v>
      </c>
      <c r="N412" s="70">
        <v>0</v>
      </c>
      <c r="O412" s="26">
        <f t="shared" si="101"/>
        <v>885</v>
      </c>
    </row>
    <row r="413" spans="1:15" ht="12.75">
      <c r="A413" s="322"/>
      <c r="B413" s="253" t="s">
        <v>32</v>
      </c>
      <c r="C413" s="70">
        <v>0</v>
      </c>
      <c r="D413" s="70">
        <v>0</v>
      </c>
      <c r="E413" s="70">
        <v>359</v>
      </c>
      <c r="F413" s="70">
        <v>0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0">
        <v>105</v>
      </c>
      <c r="O413" s="26">
        <f t="shared" si="101"/>
        <v>464</v>
      </c>
    </row>
    <row r="414" spans="1:15" ht="12.75">
      <c r="A414" s="322"/>
      <c r="B414" s="253" t="s">
        <v>26</v>
      </c>
      <c r="C414" s="70">
        <v>0</v>
      </c>
      <c r="D414" s="70">
        <v>0</v>
      </c>
      <c r="E414" s="70">
        <v>0</v>
      </c>
      <c r="F414" s="70">
        <v>73</v>
      </c>
      <c r="G414" s="70">
        <v>305</v>
      </c>
      <c r="H414" s="70">
        <v>0</v>
      </c>
      <c r="I414" s="70">
        <v>0</v>
      </c>
      <c r="J414" s="70">
        <v>0</v>
      </c>
      <c r="K414" s="70">
        <v>0</v>
      </c>
      <c r="L414" s="70">
        <v>0</v>
      </c>
      <c r="M414" s="70">
        <v>0</v>
      </c>
      <c r="N414" s="70">
        <v>0</v>
      </c>
      <c r="O414" s="26">
        <f t="shared" si="101"/>
        <v>378</v>
      </c>
    </row>
    <row r="415" spans="1:15" ht="12.75">
      <c r="A415" s="322"/>
      <c r="B415" s="253" t="s">
        <v>19</v>
      </c>
      <c r="C415" s="70">
        <v>0</v>
      </c>
      <c r="D415" s="70">
        <v>39</v>
      </c>
      <c r="E415" s="70">
        <v>0</v>
      </c>
      <c r="F415" s="70">
        <v>0</v>
      </c>
      <c r="G415" s="70">
        <v>0</v>
      </c>
      <c r="H415" s="70">
        <v>171</v>
      </c>
      <c r="I415" s="70">
        <v>39</v>
      </c>
      <c r="J415" s="70">
        <v>0</v>
      </c>
      <c r="K415" s="70">
        <v>0</v>
      </c>
      <c r="L415" s="70">
        <v>0</v>
      </c>
      <c r="M415" s="70">
        <v>0</v>
      </c>
      <c r="N415" s="70">
        <v>0</v>
      </c>
      <c r="O415" s="26">
        <f t="shared" si="101"/>
        <v>249</v>
      </c>
    </row>
    <row r="416" spans="1:15" ht="13.5" thickBot="1">
      <c r="A416" s="322"/>
      <c r="B416" s="253" t="s">
        <v>260</v>
      </c>
      <c r="C416" s="70">
        <v>0</v>
      </c>
      <c r="D416" s="70">
        <v>0</v>
      </c>
      <c r="E416" s="70">
        <v>56</v>
      </c>
      <c r="F416" s="70">
        <v>0</v>
      </c>
      <c r="G416" s="70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0</v>
      </c>
      <c r="M416" s="70">
        <v>0</v>
      </c>
      <c r="N416" s="70">
        <v>0</v>
      </c>
      <c r="O416" s="232">
        <f t="shared" si="101"/>
        <v>56</v>
      </c>
    </row>
    <row r="417" spans="1:15" ht="14.25" thickBot="1">
      <c r="A417" s="326" t="s">
        <v>222</v>
      </c>
      <c r="B417" s="326"/>
      <c r="C417" s="326"/>
      <c r="D417" s="326"/>
      <c r="E417" s="326"/>
      <c r="F417" s="326"/>
      <c r="G417" s="326"/>
      <c r="H417" s="326"/>
      <c r="I417" s="326"/>
      <c r="J417" s="326"/>
      <c r="K417" s="326"/>
      <c r="L417" s="326"/>
      <c r="M417" s="327"/>
      <c r="N417" s="328"/>
      <c r="O417" s="327"/>
    </row>
    <row r="418" spans="1:15" s="293" customFormat="1" ht="14.25" customHeight="1" thickBot="1">
      <c r="A418" s="321" t="s">
        <v>237</v>
      </c>
      <c r="B418" s="291" t="s">
        <v>0</v>
      </c>
      <c r="C418" s="292">
        <f>C419+C427+C436+C438+C440+C443</f>
        <v>7307</v>
      </c>
      <c r="D418" s="292">
        <f aca="true" t="shared" si="106" ref="D418:N418">D419+D427+D436+D438+D440+D443</f>
        <v>5975</v>
      </c>
      <c r="E418" s="292">
        <f t="shared" si="106"/>
        <v>6715</v>
      </c>
      <c r="F418" s="292">
        <f t="shared" si="106"/>
        <v>4030</v>
      </c>
      <c r="G418" s="292">
        <f t="shared" si="106"/>
        <v>5349</v>
      </c>
      <c r="H418" s="292">
        <f t="shared" si="106"/>
        <v>3886</v>
      </c>
      <c r="I418" s="292">
        <f t="shared" si="106"/>
        <v>4729</v>
      </c>
      <c r="J418" s="292">
        <f t="shared" si="106"/>
        <v>5244</v>
      </c>
      <c r="K418" s="292">
        <f t="shared" si="106"/>
        <v>4327</v>
      </c>
      <c r="L418" s="292">
        <f t="shared" si="106"/>
        <v>5423</v>
      </c>
      <c r="M418" s="292">
        <f t="shared" si="106"/>
        <v>6140</v>
      </c>
      <c r="N418" s="292">
        <f t="shared" si="106"/>
        <v>5153</v>
      </c>
      <c r="O418" s="292">
        <f>SUM(C418:N418)</f>
        <v>64278</v>
      </c>
    </row>
    <row r="419" spans="1:15" ht="13.5" customHeight="1" thickBot="1">
      <c r="A419" s="322"/>
      <c r="B419" s="31" t="s">
        <v>226</v>
      </c>
      <c r="C419" s="67">
        <f>SUM(C420:C426)</f>
        <v>4838</v>
      </c>
      <c r="D419" s="67">
        <f aca="true" t="shared" si="107" ref="D419:N419">SUM(D420:D426)</f>
        <v>4568</v>
      </c>
      <c r="E419" s="67">
        <f t="shared" si="107"/>
        <v>4444</v>
      </c>
      <c r="F419" s="67">
        <f t="shared" si="107"/>
        <v>2377</v>
      </c>
      <c r="G419" s="67">
        <f t="shared" si="107"/>
        <v>4514</v>
      </c>
      <c r="H419" s="67">
        <f t="shared" si="107"/>
        <v>2353</v>
      </c>
      <c r="I419" s="67">
        <f t="shared" si="107"/>
        <v>3235</v>
      </c>
      <c r="J419" s="67">
        <f t="shared" si="107"/>
        <v>3155</v>
      </c>
      <c r="K419" s="67">
        <f t="shared" si="107"/>
        <v>3696</v>
      </c>
      <c r="L419" s="67">
        <f t="shared" si="107"/>
        <v>3905</v>
      </c>
      <c r="M419" s="67">
        <f t="shared" si="107"/>
        <v>3925</v>
      </c>
      <c r="N419" s="67">
        <f t="shared" si="107"/>
        <v>4759</v>
      </c>
      <c r="O419" s="29">
        <f t="shared" si="101"/>
        <v>45769</v>
      </c>
    </row>
    <row r="420" spans="1:15" ht="12.75">
      <c r="A420" s="322"/>
      <c r="B420" s="247" t="s">
        <v>44</v>
      </c>
      <c r="C420" s="68">
        <v>2122</v>
      </c>
      <c r="D420" s="68">
        <v>1061</v>
      </c>
      <c r="E420" s="68">
        <v>855</v>
      </c>
      <c r="F420" s="68">
        <v>1249</v>
      </c>
      <c r="G420" s="68">
        <v>1062</v>
      </c>
      <c r="H420" s="68">
        <v>1009</v>
      </c>
      <c r="I420" s="68">
        <v>593</v>
      </c>
      <c r="J420" s="68">
        <v>546</v>
      </c>
      <c r="K420" s="68">
        <v>955</v>
      </c>
      <c r="L420" s="68">
        <v>765</v>
      </c>
      <c r="M420" s="68">
        <v>1680</v>
      </c>
      <c r="N420" s="68">
        <v>1050</v>
      </c>
      <c r="O420" s="230">
        <f t="shared" si="101"/>
        <v>12947</v>
      </c>
    </row>
    <row r="421" spans="1:15" ht="12.75">
      <c r="A421" s="322"/>
      <c r="B421" s="248" t="s">
        <v>228</v>
      </c>
      <c r="C421" s="70">
        <v>1304</v>
      </c>
      <c r="D421" s="70">
        <v>530</v>
      </c>
      <c r="E421" s="70">
        <v>777</v>
      </c>
      <c r="F421" s="70">
        <v>0</v>
      </c>
      <c r="G421" s="70">
        <v>486</v>
      </c>
      <c r="H421" s="70">
        <v>483</v>
      </c>
      <c r="I421" s="70">
        <v>473</v>
      </c>
      <c r="J421" s="70">
        <v>1436</v>
      </c>
      <c r="K421" s="70">
        <v>658</v>
      </c>
      <c r="L421" s="70">
        <v>1296</v>
      </c>
      <c r="M421" s="70">
        <v>612</v>
      </c>
      <c r="N421" s="70">
        <v>680</v>
      </c>
      <c r="O421" s="26">
        <f t="shared" si="101"/>
        <v>8735</v>
      </c>
    </row>
    <row r="422" spans="1:15" ht="12.75">
      <c r="A422" s="322"/>
      <c r="B422" s="249" t="s">
        <v>227</v>
      </c>
      <c r="C422" s="70">
        <v>740</v>
      </c>
      <c r="D422" s="70">
        <v>1316</v>
      </c>
      <c r="E422" s="70">
        <v>1313</v>
      </c>
      <c r="F422" s="70">
        <v>332</v>
      </c>
      <c r="G422" s="70">
        <v>1287</v>
      </c>
      <c r="H422" s="70">
        <v>446</v>
      </c>
      <c r="I422" s="70">
        <v>501</v>
      </c>
      <c r="J422" s="70">
        <v>77</v>
      </c>
      <c r="K422" s="70">
        <v>0</v>
      </c>
      <c r="L422" s="70">
        <v>0</v>
      </c>
      <c r="M422" s="70">
        <v>805</v>
      </c>
      <c r="N422" s="70">
        <v>902</v>
      </c>
      <c r="O422" s="26">
        <f t="shared" si="101"/>
        <v>7719</v>
      </c>
    </row>
    <row r="423" spans="1:15" ht="12.75">
      <c r="A423" s="322"/>
      <c r="B423" s="249" t="s">
        <v>27</v>
      </c>
      <c r="C423" s="70">
        <v>0</v>
      </c>
      <c r="D423" s="70">
        <v>236</v>
      </c>
      <c r="E423" s="70">
        <v>692</v>
      </c>
      <c r="F423" s="70">
        <v>278</v>
      </c>
      <c r="G423" s="70">
        <v>809</v>
      </c>
      <c r="H423" s="70">
        <v>415</v>
      </c>
      <c r="I423" s="70">
        <v>704</v>
      </c>
      <c r="J423" s="70">
        <v>0</v>
      </c>
      <c r="K423" s="70">
        <v>1045</v>
      </c>
      <c r="L423" s="70">
        <v>1018</v>
      </c>
      <c r="M423" s="70">
        <v>428</v>
      </c>
      <c r="N423" s="70">
        <v>723</v>
      </c>
      <c r="O423" s="26">
        <f t="shared" si="101"/>
        <v>6348</v>
      </c>
    </row>
    <row r="424" spans="1:15" ht="12.75">
      <c r="A424" s="322"/>
      <c r="B424" s="248" t="s">
        <v>21</v>
      </c>
      <c r="C424" s="70">
        <v>672</v>
      </c>
      <c r="D424" s="70">
        <v>1002</v>
      </c>
      <c r="E424" s="70">
        <v>807</v>
      </c>
      <c r="F424" s="70">
        <v>518</v>
      </c>
      <c r="G424" s="70">
        <v>566</v>
      </c>
      <c r="H424" s="70">
        <v>0</v>
      </c>
      <c r="I424" s="70">
        <v>458</v>
      </c>
      <c r="J424" s="70">
        <v>358</v>
      </c>
      <c r="K424" s="70">
        <v>460</v>
      </c>
      <c r="L424" s="70">
        <v>432</v>
      </c>
      <c r="M424" s="70">
        <v>400</v>
      </c>
      <c r="N424" s="70">
        <v>459</v>
      </c>
      <c r="O424" s="26">
        <f t="shared" si="101"/>
        <v>6132</v>
      </c>
    </row>
    <row r="425" spans="1:15" ht="12.75">
      <c r="A425" s="322"/>
      <c r="B425" s="248" t="s">
        <v>229</v>
      </c>
      <c r="C425" s="70">
        <v>0</v>
      </c>
      <c r="D425" s="70">
        <v>423</v>
      </c>
      <c r="E425" s="70">
        <v>0</v>
      </c>
      <c r="F425" s="70">
        <v>0</v>
      </c>
      <c r="G425" s="70">
        <v>304</v>
      </c>
      <c r="H425" s="70">
        <v>0</v>
      </c>
      <c r="I425" s="70">
        <v>506</v>
      </c>
      <c r="J425" s="70">
        <v>738</v>
      </c>
      <c r="K425" s="70">
        <v>294</v>
      </c>
      <c r="L425" s="70">
        <v>394</v>
      </c>
      <c r="M425" s="70">
        <v>0</v>
      </c>
      <c r="N425" s="70">
        <v>560</v>
      </c>
      <c r="O425" s="26">
        <f t="shared" si="101"/>
        <v>3219</v>
      </c>
    </row>
    <row r="426" spans="1:15" ht="13.5" thickBot="1">
      <c r="A426" s="322"/>
      <c r="B426" s="250" t="s">
        <v>58</v>
      </c>
      <c r="C426" s="72">
        <v>0</v>
      </c>
      <c r="D426" s="72">
        <v>0</v>
      </c>
      <c r="E426" s="72">
        <v>0</v>
      </c>
      <c r="F426" s="72">
        <v>0</v>
      </c>
      <c r="G426" s="72">
        <v>0</v>
      </c>
      <c r="H426" s="72">
        <v>0</v>
      </c>
      <c r="I426" s="72">
        <v>0</v>
      </c>
      <c r="J426" s="72">
        <v>0</v>
      </c>
      <c r="K426" s="72">
        <v>284</v>
      </c>
      <c r="L426" s="72">
        <v>0</v>
      </c>
      <c r="M426" s="72">
        <v>0</v>
      </c>
      <c r="N426" s="72">
        <v>385</v>
      </c>
      <c r="O426" s="232">
        <f t="shared" si="101"/>
        <v>669</v>
      </c>
    </row>
    <row r="427" spans="1:15" ht="13.5" thickBot="1">
      <c r="A427" s="322"/>
      <c r="B427" s="31" t="s">
        <v>230</v>
      </c>
      <c r="C427" s="67">
        <f>SUM(C428:C435)</f>
        <v>1627</v>
      </c>
      <c r="D427" s="67">
        <f aca="true" t="shared" si="108" ref="D427:N427">SUM(D428:D435)</f>
        <v>0</v>
      </c>
      <c r="E427" s="67">
        <f t="shared" si="108"/>
        <v>839</v>
      </c>
      <c r="F427" s="67">
        <f t="shared" si="108"/>
        <v>614</v>
      </c>
      <c r="G427" s="67">
        <f t="shared" si="108"/>
        <v>0</v>
      </c>
      <c r="H427" s="67">
        <f t="shared" si="108"/>
        <v>1143</v>
      </c>
      <c r="I427" s="67">
        <f t="shared" si="108"/>
        <v>1494</v>
      </c>
      <c r="J427" s="67">
        <f t="shared" si="108"/>
        <v>1611</v>
      </c>
      <c r="K427" s="67">
        <f t="shared" si="108"/>
        <v>378</v>
      </c>
      <c r="L427" s="67">
        <f t="shared" si="108"/>
        <v>522</v>
      </c>
      <c r="M427" s="67">
        <f t="shared" si="108"/>
        <v>1741</v>
      </c>
      <c r="N427" s="67">
        <f t="shared" si="108"/>
        <v>394</v>
      </c>
      <c r="O427" s="29">
        <f t="shared" si="101"/>
        <v>10363</v>
      </c>
    </row>
    <row r="428" spans="1:15" ht="12.75">
      <c r="A428" s="322"/>
      <c r="B428" s="247" t="s">
        <v>240</v>
      </c>
      <c r="C428" s="68">
        <v>1078</v>
      </c>
      <c r="D428" s="68">
        <v>0</v>
      </c>
      <c r="E428" s="68">
        <v>839</v>
      </c>
      <c r="F428" s="68">
        <v>309</v>
      </c>
      <c r="G428" s="68">
        <v>0</v>
      </c>
      <c r="H428" s="68">
        <v>0</v>
      </c>
      <c r="I428" s="68">
        <v>1206</v>
      </c>
      <c r="J428" s="68">
        <v>0</v>
      </c>
      <c r="K428" s="68">
        <v>378</v>
      </c>
      <c r="L428" s="68">
        <v>0</v>
      </c>
      <c r="M428" s="68">
        <v>0</v>
      </c>
      <c r="N428" s="68">
        <v>0</v>
      </c>
      <c r="O428" s="230">
        <f t="shared" si="101"/>
        <v>3810</v>
      </c>
    </row>
    <row r="429" spans="1:15" ht="12.75">
      <c r="A429" s="322"/>
      <c r="B429" s="247" t="s">
        <v>249</v>
      </c>
      <c r="C429" s="68">
        <v>549</v>
      </c>
      <c r="D429" s="68">
        <v>0</v>
      </c>
      <c r="E429" s="68">
        <v>0</v>
      </c>
      <c r="F429" s="68">
        <v>0</v>
      </c>
      <c r="G429" s="68">
        <v>0</v>
      </c>
      <c r="H429" s="68">
        <v>0</v>
      </c>
      <c r="I429" s="68">
        <v>288</v>
      </c>
      <c r="J429" s="68">
        <v>893</v>
      </c>
      <c r="K429" s="68">
        <v>0</v>
      </c>
      <c r="L429" s="68">
        <v>0</v>
      </c>
      <c r="M429" s="68">
        <v>0</v>
      </c>
      <c r="N429" s="68">
        <v>0</v>
      </c>
      <c r="O429" s="26">
        <f t="shared" si="101"/>
        <v>1730</v>
      </c>
    </row>
    <row r="430" spans="1:15" ht="12.75">
      <c r="A430" s="322"/>
      <c r="B430" s="247" t="s">
        <v>242</v>
      </c>
      <c r="C430" s="68">
        <v>0</v>
      </c>
      <c r="D430" s="68">
        <v>0</v>
      </c>
      <c r="E430" s="68">
        <v>0</v>
      </c>
      <c r="F430" s="68">
        <v>305</v>
      </c>
      <c r="G430" s="68">
        <v>0</v>
      </c>
      <c r="H430" s="68">
        <v>0</v>
      </c>
      <c r="I430" s="68">
        <v>0</v>
      </c>
      <c r="J430" s="68">
        <v>0</v>
      </c>
      <c r="K430" s="68">
        <v>0</v>
      </c>
      <c r="L430" s="68">
        <v>0</v>
      </c>
      <c r="M430" s="68">
        <v>1163</v>
      </c>
      <c r="N430" s="68">
        <v>0</v>
      </c>
      <c r="O430" s="26">
        <f t="shared" si="101"/>
        <v>1468</v>
      </c>
    </row>
    <row r="431" spans="1:15" ht="12.75">
      <c r="A431" s="322"/>
      <c r="B431" s="247" t="s">
        <v>2</v>
      </c>
      <c r="C431" s="68">
        <v>0</v>
      </c>
      <c r="D431" s="68">
        <v>0</v>
      </c>
      <c r="E431" s="68">
        <v>0</v>
      </c>
      <c r="F431" s="68">
        <v>0</v>
      </c>
      <c r="G431" s="68">
        <v>0</v>
      </c>
      <c r="H431" s="68">
        <v>303</v>
      </c>
      <c r="I431" s="68">
        <v>0</v>
      </c>
      <c r="J431" s="68">
        <v>0</v>
      </c>
      <c r="K431" s="68">
        <v>0</v>
      </c>
      <c r="L431" s="68">
        <v>522</v>
      </c>
      <c r="M431" s="68">
        <v>578</v>
      </c>
      <c r="N431" s="68">
        <v>0</v>
      </c>
      <c r="O431" s="26">
        <f t="shared" si="101"/>
        <v>1403</v>
      </c>
    </row>
    <row r="432" spans="1:15" ht="12.75">
      <c r="A432" s="322"/>
      <c r="B432" s="247" t="s">
        <v>253</v>
      </c>
      <c r="C432" s="68">
        <v>0</v>
      </c>
      <c r="D432" s="68">
        <v>0</v>
      </c>
      <c r="E432" s="68">
        <v>0</v>
      </c>
      <c r="F432" s="68">
        <v>0</v>
      </c>
      <c r="G432" s="68">
        <v>0</v>
      </c>
      <c r="H432" s="68">
        <v>0</v>
      </c>
      <c r="I432" s="68">
        <v>0</v>
      </c>
      <c r="J432" s="68">
        <v>718</v>
      </c>
      <c r="K432" s="68">
        <v>0</v>
      </c>
      <c r="L432" s="68">
        <v>0</v>
      </c>
      <c r="M432" s="68">
        <v>0</v>
      </c>
      <c r="N432" s="68">
        <v>0</v>
      </c>
      <c r="O432" s="26">
        <f t="shared" si="101"/>
        <v>718</v>
      </c>
    </row>
    <row r="433" spans="1:15" ht="12.75">
      <c r="A433" s="322"/>
      <c r="B433" s="247" t="s">
        <v>235</v>
      </c>
      <c r="C433" s="68">
        <v>0</v>
      </c>
      <c r="D433" s="68">
        <v>0</v>
      </c>
      <c r="E433" s="68">
        <v>0</v>
      </c>
      <c r="F433" s="68">
        <v>0</v>
      </c>
      <c r="G433" s="68">
        <v>0</v>
      </c>
      <c r="H433" s="68">
        <v>502</v>
      </c>
      <c r="I433" s="68">
        <v>0</v>
      </c>
      <c r="J433" s="68">
        <v>0</v>
      </c>
      <c r="K433" s="68">
        <v>0</v>
      </c>
      <c r="L433" s="68">
        <v>0</v>
      </c>
      <c r="M433" s="68">
        <v>0</v>
      </c>
      <c r="N433" s="68">
        <v>0</v>
      </c>
      <c r="O433" s="26">
        <f t="shared" si="101"/>
        <v>502</v>
      </c>
    </row>
    <row r="434" spans="1:15" ht="12.75">
      <c r="A434" s="322"/>
      <c r="B434" s="247" t="s">
        <v>261</v>
      </c>
      <c r="C434" s="68">
        <v>0</v>
      </c>
      <c r="D434" s="68">
        <v>0</v>
      </c>
      <c r="E434" s="68">
        <v>0</v>
      </c>
      <c r="F434" s="68">
        <v>0</v>
      </c>
      <c r="G434" s="68">
        <v>0</v>
      </c>
      <c r="H434" s="68">
        <v>0</v>
      </c>
      <c r="I434" s="68">
        <v>0</v>
      </c>
      <c r="J434" s="68">
        <v>0</v>
      </c>
      <c r="K434" s="68">
        <v>0</v>
      </c>
      <c r="L434" s="68">
        <v>0</v>
      </c>
      <c r="M434" s="68">
        <v>0</v>
      </c>
      <c r="N434" s="68">
        <v>394</v>
      </c>
      <c r="O434" s="26">
        <f t="shared" si="101"/>
        <v>394</v>
      </c>
    </row>
    <row r="435" spans="1:15" ht="13.5" thickBot="1">
      <c r="A435" s="322"/>
      <c r="B435" s="248" t="s">
        <v>243</v>
      </c>
      <c r="C435" s="70">
        <v>0</v>
      </c>
      <c r="D435" s="70">
        <v>0</v>
      </c>
      <c r="E435" s="70">
        <v>0</v>
      </c>
      <c r="F435" s="70">
        <v>0</v>
      </c>
      <c r="G435" s="70">
        <v>0</v>
      </c>
      <c r="H435" s="70">
        <v>338</v>
      </c>
      <c r="I435" s="70">
        <v>0</v>
      </c>
      <c r="J435" s="70">
        <v>0</v>
      </c>
      <c r="K435" s="70">
        <v>0</v>
      </c>
      <c r="L435" s="70">
        <v>0</v>
      </c>
      <c r="M435" s="70">
        <v>0</v>
      </c>
      <c r="N435" s="70">
        <v>0</v>
      </c>
      <c r="O435" s="232">
        <f t="shared" si="101"/>
        <v>338</v>
      </c>
    </row>
    <row r="436" spans="1:15" ht="13.5" thickBot="1">
      <c r="A436" s="322"/>
      <c r="B436" s="252" t="s">
        <v>231</v>
      </c>
      <c r="C436" s="67">
        <f>C437</f>
        <v>420</v>
      </c>
      <c r="D436" s="67">
        <f aca="true" t="shared" si="109" ref="D436:N436">D437</f>
        <v>323</v>
      </c>
      <c r="E436" s="67">
        <f t="shared" si="109"/>
        <v>593</v>
      </c>
      <c r="F436" s="67">
        <f t="shared" si="109"/>
        <v>761</v>
      </c>
      <c r="G436" s="67">
        <f t="shared" si="109"/>
        <v>835</v>
      </c>
      <c r="H436" s="67">
        <f t="shared" si="109"/>
        <v>390</v>
      </c>
      <c r="I436" s="67">
        <f t="shared" si="109"/>
        <v>0</v>
      </c>
      <c r="J436" s="67">
        <f t="shared" si="109"/>
        <v>478</v>
      </c>
      <c r="K436" s="67">
        <f t="shared" si="109"/>
        <v>253</v>
      </c>
      <c r="L436" s="67">
        <f t="shared" si="109"/>
        <v>0</v>
      </c>
      <c r="M436" s="67">
        <f t="shared" si="109"/>
        <v>474</v>
      </c>
      <c r="N436" s="67">
        <f t="shared" si="109"/>
        <v>0</v>
      </c>
      <c r="O436" s="29">
        <f t="shared" si="101"/>
        <v>4527</v>
      </c>
    </row>
    <row r="437" spans="1:15" ht="13.5" thickBot="1">
      <c r="A437" s="322"/>
      <c r="B437" s="253" t="s">
        <v>262</v>
      </c>
      <c r="C437" s="70">
        <v>420</v>
      </c>
      <c r="D437" s="70">
        <v>323</v>
      </c>
      <c r="E437" s="70">
        <v>593</v>
      </c>
      <c r="F437" s="70">
        <v>761</v>
      </c>
      <c r="G437" s="70">
        <v>835</v>
      </c>
      <c r="H437" s="70">
        <v>390</v>
      </c>
      <c r="I437" s="70">
        <v>0</v>
      </c>
      <c r="J437" s="70">
        <v>478</v>
      </c>
      <c r="K437" s="70">
        <v>253</v>
      </c>
      <c r="L437" s="70">
        <v>0</v>
      </c>
      <c r="M437" s="70">
        <v>474</v>
      </c>
      <c r="N437" s="70">
        <v>0</v>
      </c>
      <c r="O437" s="29">
        <f t="shared" si="101"/>
        <v>4527</v>
      </c>
    </row>
    <row r="438" spans="1:15" ht="13.5" thickBot="1">
      <c r="A438" s="322"/>
      <c r="B438" s="254" t="s">
        <v>232</v>
      </c>
      <c r="C438" s="67">
        <f>C439</f>
        <v>422</v>
      </c>
      <c r="D438" s="67">
        <f aca="true" t="shared" si="110" ref="D438:N438">D439</f>
        <v>1084</v>
      </c>
      <c r="E438" s="67">
        <f t="shared" si="110"/>
        <v>839</v>
      </c>
      <c r="F438" s="67">
        <f t="shared" si="110"/>
        <v>0</v>
      </c>
      <c r="G438" s="67">
        <f t="shared" si="110"/>
        <v>0</v>
      </c>
      <c r="H438" s="67">
        <f t="shared" si="110"/>
        <v>0</v>
      </c>
      <c r="I438" s="67">
        <f t="shared" si="110"/>
        <v>0</v>
      </c>
      <c r="J438" s="67">
        <f t="shared" si="110"/>
        <v>0</v>
      </c>
      <c r="K438" s="67">
        <f t="shared" si="110"/>
        <v>0</v>
      </c>
      <c r="L438" s="67">
        <f t="shared" si="110"/>
        <v>0</v>
      </c>
      <c r="M438" s="67">
        <f t="shared" si="110"/>
        <v>0</v>
      </c>
      <c r="N438" s="67">
        <f t="shared" si="110"/>
        <v>0</v>
      </c>
      <c r="O438" s="29">
        <f t="shared" si="101"/>
        <v>2345</v>
      </c>
    </row>
    <row r="439" spans="1:15" ht="13.5" thickBot="1">
      <c r="A439" s="322"/>
      <c r="B439" s="258" t="s">
        <v>245</v>
      </c>
      <c r="C439" s="72">
        <v>422</v>
      </c>
      <c r="D439" s="72">
        <v>1084</v>
      </c>
      <c r="E439" s="72">
        <v>839</v>
      </c>
      <c r="F439" s="72">
        <v>0</v>
      </c>
      <c r="G439" s="72">
        <v>0</v>
      </c>
      <c r="H439" s="72">
        <v>0</v>
      </c>
      <c r="I439" s="72">
        <v>0</v>
      </c>
      <c r="J439" s="72">
        <v>0</v>
      </c>
      <c r="K439" s="72">
        <v>0</v>
      </c>
      <c r="L439" s="72">
        <v>0</v>
      </c>
      <c r="M439" s="72">
        <v>0</v>
      </c>
      <c r="N439" s="72">
        <v>0</v>
      </c>
      <c r="O439" s="29">
        <f t="shared" si="101"/>
        <v>2345</v>
      </c>
    </row>
    <row r="440" spans="1:15" ht="13.5" thickBot="1">
      <c r="A440" s="322"/>
      <c r="B440" s="255" t="s">
        <v>233</v>
      </c>
      <c r="C440" s="67">
        <f>C441+C442</f>
        <v>0</v>
      </c>
      <c r="D440" s="67">
        <f aca="true" t="shared" si="111" ref="D440:N440">D441+D442</f>
        <v>0</v>
      </c>
      <c r="E440" s="67">
        <f t="shared" si="111"/>
        <v>0</v>
      </c>
      <c r="F440" s="67">
        <f t="shared" si="111"/>
        <v>278</v>
      </c>
      <c r="G440" s="67">
        <f t="shared" si="111"/>
        <v>0</v>
      </c>
      <c r="H440" s="67">
        <f t="shared" si="111"/>
        <v>0</v>
      </c>
      <c r="I440" s="67">
        <f t="shared" si="111"/>
        <v>0</v>
      </c>
      <c r="J440" s="67">
        <f t="shared" si="111"/>
        <v>0</v>
      </c>
      <c r="K440" s="67">
        <f t="shared" si="111"/>
        <v>0</v>
      </c>
      <c r="L440" s="67">
        <f t="shared" si="111"/>
        <v>574</v>
      </c>
      <c r="M440" s="67">
        <f t="shared" si="111"/>
        <v>0</v>
      </c>
      <c r="N440" s="67">
        <f t="shared" si="111"/>
        <v>0</v>
      </c>
      <c r="O440" s="29">
        <f t="shared" si="101"/>
        <v>852</v>
      </c>
    </row>
    <row r="441" spans="1:15" ht="12.75">
      <c r="A441" s="322"/>
      <c r="B441" s="256" t="s">
        <v>63</v>
      </c>
      <c r="C441" s="68">
        <v>0</v>
      </c>
      <c r="D441" s="68">
        <v>0</v>
      </c>
      <c r="E441" s="68">
        <v>0</v>
      </c>
      <c r="F441" s="68">
        <v>0</v>
      </c>
      <c r="G441" s="68">
        <v>0</v>
      </c>
      <c r="H441" s="68">
        <v>0</v>
      </c>
      <c r="I441" s="68">
        <v>0</v>
      </c>
      <c r="J441" s="68">
        <v>0</v>
      </c>
      <c r="K441" s="68">
        <v>0</v>
      </c>
      <c r="L441" s="68">
        <v>574</v>
      </c>
      <c r="M441" s="68">
        <v>0</v>
      </c>
      <c r="N441" s="68">
        <v>0</v>
      </c>
      <c r="O441" s="230">
        <f t="shared" si="101"/>
        <v>574</v>
      </c>
    </row>
    <row r="442" spans="1:15" ht="13.5" thickBot="1">
      <c r="A442" s="322"/>
      <c r="B442" s="253" t="s">
        <v>52</v>
      </c>
      <c r="C442" s="70">
        <v>0</v>
      </c>
      <c r="D442" s="70">
        <v>0</v>
      </c>
      <c r="E442" s="70">
        <v>0</v>
      </c>
      <c r="F442" s="70">
        <v>278</v>
      </c>
      <c r="G442" s="70">
        <v>0</v>
      </c>
      <c r="H442" s="70">
        <v>0</v>
      </c>
      <c r="I442" s="70">
        <v>0</v>
      </c>
      <c r="J442" s="70">
        <v>0</v>
      </c>
      <c r="K442" s="70">
        <v>0</v>
      </c>
      <c r="L442" s="70">
        <v>0</v>
      </c>
      <c r="M442" s="70">
        <v>0</v>
      </c>
      <c r="N442" s="70">
        <v>0</v>
      </c>
      <c r="O442" s="232">
        <f t="shared" si="101"/>
        <v>278</v>
      </c>
    </row>
    <row r="443" spans="1:15" ht="13.5" thickBot="1">
      <c r="A443" s="322"/>
      <c r="B443" s="31" t="s">
        <v>234</v>
      </c>
      <c r="C443" s="67">
        <f>C444</f>
        <v>0</v>
      </c>
      <c r="D443" s="67">
        <f aca="true" t="shared" si="112" ref="D443:N443">D444</f>
        <v>0</v>
      </c>
      <c r="E443" s="67">
        <f t="shared" si="112"/>
        <v>0</v>
      </c>
      <c r="F443" s="67">
        <f t="shared" si="112"/>
        <v>0</v>
      </c>
      <c r="G443" s="67">
        <f t="shared" si="112"/>
        <v>0</v>
      </c>
      <c r="H443" s="67">
        <f t="shared" si="112"/>
        <v>0</v>
      </c>
      <c r="I443" s="67">
        <f t="shared" si="112"/>
        <v>0</v>
      </c>
      <c r="J443" s="67">
        <f t="shared" si="112"/>
        <v>0</v>
      </c>
      <c r="K443" s="67">
        <f t="shared" si="112"/>
        <v>0</v>
      </c>
      <c r="L443" s="67">
        <f t="shared" si="112"/>
        <v>422</v>
      </c>
      <c r="M443" s="67">
        <f t="shared" si="112"/>
        <v>0</v>
      </c>
      <c r="N443" s="67">
        <f t="shared" si="112"/>
        <v>0</v>
      </c>
      <c r="O443" s="29">
        <f t="shared" si="101"/>
        <v>422</v>
      </c>
    </row>
    <row r="444" spans="1:15" ht="13.5" thickBot="1">
      <c r="A444" s="323"/>
      <c r="B444" s="257" t="s">
        <v>24</v>
      </c>
      <c r="C444" s="74">
        <v>0</v>
      </c>
      <c r="D444" s="74">
        <v>0</v>
      </c>
      <c r="E444" s="74">
        <v>0</v>
      </c>
      <c r="F444" s="74">
        <v>0</v>
      </c>
      <c r="G444" s="74">
        <v>0</v>
      </c>
      <c r="H444" s="74">
        <v>0</v>
      </c>
      <c r="I444" s="74">
        <v>0</v>
      </c>
      <c r="J444" s="74">
        <v>0</v>
      </c>
      <c r="K444" s="74">
        <v>0</v>
      </c>
      <c r="L444" s="74">
        <v>422</v>
      </c>
      <c r="M444" s="74">
        <v>0</v>
      </c>
      <c r="N444" s="74">
        <v>0</v>
      </c>
      <c r="O444" s="29">
        <f t="shared" si="101"/>
        <v>422</v>
      </c>
    </row>
    <row r="445" spans="1:15" ht="14.25" thickBot="1">
      <c r="A445" s="326" t="s">
        <v>263</v>
      </c>
      <c r="B445" s="326"/>
      <c r="C445" s="326"/>
      <c r="D445" s="326"/>
      <c r="E445" s="326"/>
      <c r="F445" s="326"/>
      <c r="G445" s="326"/>
      <c r="H445" s="326"/>
      <c r="I445" s="326"/>
      <c r="J445" s="326"/>
      <c r="K445" s="326"/>
      <c r="L445" s="326"/>
      <c r="M445" s="327"/>
      <c r="N445" s="328"/>
      <c r="O445" s="327"/>
    </row>
    <row r="446" spans="1:15" s="293" customFormat="1" ht="14.25" customHeight="1" thickBot="1">
      <c r="A446" s="321" t="s">
        <v>237</v>
      </c>
      <c r="B446" s="291" t="s">
        <v>0</v>
      </c>
      <c r="C446" s="292">
        <f>C447+C453+C455+C457</f>
        <v>0</v>
      </c>
      <c r="D446" s="292">
        <f aca="true" t="shared" si="113" ref="D446:N446">D447+D453+D455+D457</f>
        <v>0</v>
      </c>
      <c r="E446" s="292">
        <f t="shared" si="113"/>
        <v>83</v>
      </c>
      <c r="F446" s="292">
        <f t="shared" si="113"/>
        <v>11</v>
      </c>
      <c r="G446" s="292">
        <f t="shared" si="113"/>
        <v>29</v>
      </c>
      <c r="H446" s="292">
        <f t="shared" si="113"/>
        <v>247</v>
      </c>
      <c r="I446" s="292">
        <f t="shared" si="113"/>
        <v>4</v>
      </c>
      <c r="J446" s="292">
        <f t="shared" si="113"/>
        <v>3</v>
      </c>
      <c r="K446" s="292">
        <f t="shared" si="113"/>
        <v>11</v>
      </c>
      <c r="L446" s="292">
        <f t="shared" si="113"/>
        <v>56</v>
      </c>
      <c r="M446" s="292">
        <f t="shared" si="113"/>
        <v>65</v>
      </c>
      <c r="N446" s="292">
        <f t="shared" si="113"/>
        <v>200</v>
      </c>
      <c r="O446" s="292">
        <f>SUM(C446:N446)</f>
        <v>709</v>
      </c>
    </row>
    <row r="447" spans="1:15" ht="13.5" customHeight="1" thickBot="1">
      <c r="A447" s="322"/>
      <c r="B447" s="31" t="s">
        <v>226</v>
      </c>
      <c r="C447" s="67">
        <f>SUM(C448:C452)</f>
        <v>0</v>
      </c>
      <c r="D447" s="67">
        <f aca="true" t="shared" si="114" ref="D447:N447">SUM(D448:D452)</f>
        <v>0</v>
      </c>
      <c r="E447" s="67">
        <f t="shared" si="114"/>
        <v>3</v>
      </c>
      <c r="F447" s="67">
        <f t="shared" si="114"/>
        <v>11</v>
      </c>
      <c r="G447" s="67">
        <f t="shared" si="114"/>
        <v>29</v>
      </c>
      <c r="H447" s="67">
        <f t="shared" si="114"/>
        <v>0</v>
      </c>
      <c r="I447" s="67">
        <f t="shared" si="114"/>
        <v>4</v>
      </c>
      <c r="J447" s="67">
        <f t="shared" si="114"/>
        <v>3</v>
      </c>
      <c r="K447" s="67">
        <f t="shared" si="114"/>
        <v>11</v>
      </c>
      <c r="L447" s="67">
        <f t="shared" si="114"/>
        <v>56</v>
      </c>
      <c r="M447" s="67">
        <f t="shared" si="114"/>
        <v>65</v>
      </c>
      <c r="N447" s="67">
        <f t="shared" si="114"/>
        <v>200</v>
      </c>
      <c r="O447" s="29">
        <f t="shared" si="101"/>
        <v>382</v>
      </c>
    </row>
    <row r="448" spans="1:15" ht="12.75">
      <c r="A448" s="322"/>
      <c r="B448" s="247" t="s">
        <v>61</v>
      </c>
      <c r="C448" s="68">
        <v>0</v>
      </c>
      <c r="D448" s="68">
        <v>0</v>
      </c>
      <c r="E448" s="68">
        <v>0</v>
      </c>
      <c r="F448" s="68">
        <v>0</v>
      </c>
      <c r="G448" s="68">
        <v>0</v>
      </c>
      <c r="H448" s="68">
        <v>0</v>
      </c>
      <c r="I448" s="68">
        <v>0</v>
      </c>
      <c r="J448" s="68">
        <v>0</v>
      </c>
      <c r="K448" s="68">
        <v>0</v>
      </c>
      <c r="L448" s="68">
        <v>0</v>
      </c>
      <c r="M448" s="68">
        <v>0</v>
      </c>
      <c r="N448" s="68">
        <v>192</v>
      </c>
      <c r="O448" s="230">
        <f t="shared" si="101"/>
        <v>192</v>
      </c>
    </row>
    <row r="449" spans="1:15" ht="12.75">
      <c r="A449" s="322"/>
      <c r="B449" s="248" t="s">
        <v>58</v>
      </c>
      <c r="C449" s="70">
        <v>0</v>
      </c>
      <c r="D449" s="70">
        <v>0</v>
      </c>
      <c r="E449" s="70">
        <v>3</v>
      </c>
      <c r="F449" s="70">
        <v>4</v>
      </c>
      <c r="G449" s="70">
        <v>22</v>
      </c>
      <c r="H449" s="70">
        <v>0</v>
      </c>
      <c r="I449" s="70">
        <v>0</v>
      </c>
      <c r="J449" s="70">
        <v>0</v>
      </c>
      <c r="K449" s="70">
        <v>11</v>
      </c>
      <c r="L449" s="70">
        <v>29</v>
      </c>
      <c r="M449" s="70">
        <v>32</v>
      </c>
      <c r="N449" s="70">
        <v>0</v>
      </c>
      <c r="O449" s="26">
        <f t="shared" si="101"/>
        <v>101</v>
      </c>
    </row>
    <row r="450" spans="1:15" ht="12.75">
      <c r="A450" s="322"/>
      <c r="B450" s="248" t="s">
        <v>21</v>
      </c>
      <c r="C450" s="70">
        <v>0</v>
      </c>
      <c r="D450" s="70">
        <v>0</v>
      </c>
      <c r="E450" s="70">
        <v>0</v>
      </c>
      <c r="F450" s="70">
        <v>7</v>
      </c>
      <c r="G450" s="70">
        <v>7</v>
      </c>
      <c r="H450" s="70">
        <v>0</v>
      </c>
      <c r="I450" s="70">
        <v>4</v>
      </c>
      <c r="J450" s="70">
        <v>0</v>
      </c>
      <c r="K450" s="70">
        <v>0</v>
      </c>
      <c r="L450" s="70">
        <v>5</v>
      </c>
      <c r="M450" s="70">
        <v>33</v>
      </c>
      <c r="N450" s="70">
        <v>7</v>
      </c>
      <c r="O450" s="26">
        <f t="shared" si="101"/>
        <v>63</v>
      </c>
    </row>
    <row r="451" spans="1:15" ht="12.75">
      <c r="A451" s="322"/>
      <c r="B451" s="248" t="s">
        <v>47</v>
      </c>
      <c r="C451" s="70">
        <v>0</v>
      </c>
      <c r="D451" s="70">
        <v>0</v>
      </c>
      <c r="E451" s="70">
        <v>0</v>
      </c>
      <c r="F451" s="70">
        <v>0</v>
      </c>
      <c r="G451" s="70">
        <v>0</v>
      </c>
      <c r="H451" s="70">
        <v>0</v>
      </c>
      <c r="I451" s="70">
        <v>0</v>
      </c>
      <c r="J451" s="70">
        <v>3</v>
      </c>
      <c r="K451" s="70">
        <v>0</v>
      </c>
      <c r="L451" s="70">
        <v>22</v>
      </c>
      <c r="M451" s="70">
        <v>0</v>
      </c>
      <c r="N451" s="70">
        <v>0</v>
      </c>
      <c r="O451" s="26">
        <f t="shared" si="101"/>
        <v>25</v>
      </c>
    </row>
    <row r="452" spans="1:15" ht="13.5" thickBot="1">
      <c r="A452" s="322"/>
      <c r="B452" s="249" t="s">
        <v>227</v>
      </c>
      <c r="C452" s="70">
        <v>0</v>
      </c>
      <c r="D452" s="70">
        <v>0</v>
      </c>
      <c r="E452" s="70">
        <v>0</v>
      </c>
      <c r="F452" s="70">
        <v>0</v>
      </c>
      <c r="G452" s="70">
        <v>0</v>
      </c>
      <c r="H452" s="70">
        <v>0</v>
      </c>
      <c r="I452" s="70">
        <v>0</v>
      </c>
      <c r="J452" s="70">
        <v>0</v>
      </c>
      <c r="K452" s="70">
        <v>0</v>
      </c>
      <c r="L452" s="70">
        <v>0</v>
      </c>
      <c r="M452" s="70">
        <v>0</v>
      </c>
      <c r="N452" s="70">
        <v>1</v>
      </c>
      <c r="O452" s="232">
        <f t="shared" si="101"/>
        <v>1</v>
      </c>
    </row>
    <row r="453" spans="1:15" ht="13.5" thickBot="1">
      <c r="A453" s="322"/>
      <c r="B453" s="31" t="s">
        <v>230</v>
      </c>
      <c r="C453" s="67">
        <f>C454</f>
        <v>0</v>
      </c>
      <c r="D453" s="67">
        <f aca="true" t="shared" si="115" ref="D453:N453">D454</f>
        <v>0</v>
      </c>
      <c r="E453" s="67">
        <f t="shared" si="115"/>
        <v>7</v>
      </c>
      <c r="F453" s="67">
        <f t="shared" si="115"/>
        <v>0</v>
      </c>
      <c r="G453" s="67">
        <f t="shared" si="115"/>
        <v>0</v>
      </c>
      <c r="H453" s="67">
        <f t="shared" si="115"/>
        <v>0</v>
      </c>
      <c r="I453" s="67">
        <f t="shared" si="115"/>
        <v>0</v>
      </c>
      <c r="J453" s="67">
        <f t="shared" si="115"/>
        <v>0</v>
      </c>
      <c r="K453" s="67">
        <f t="shared" si="115"/>
        <v>0</v>
      </c>
      <c r="L453" s="67">
        <f t="shared" si="115"/>
        <v>0</v>
      </c>
      <c r="M453" s="67">
        <f t="shared" si="115"/>
        <v>0</v>
      </c>
      <c r="N453" s="67">
        <f t="shared" si="115"/>
        <v>0</v>
      </c>
      <c r="O453" s="29">
        <f t="shared" si="101"/>
        <v>7</v>
      </c>
    </row>
    <row r="454" spans="1:15" ht="13.5" thickBot="1">
      <c r="A454" s="322"/>
      <c r="B454" s="247" t="s">
        <v>256</v>
      </c>
      <c r="C454" s="68">
        <v>0</v>
      </c>
      <c r="D454" s="68">
        <v>0</v>
      </c>
      <c r="E454" s="68">
        <v>7</v>
      </c>
      <c r="F454" s="68">
        <v>0</v>
      </c>
      <c r="G454" s="68">
        <v>0</v>
      </c>
      <c r="H454" s="68">
        <v>0</v>
      </c>
      <c r="I454" s="68">
        <v>0</v>
      </c>
      <c r="J454" s="68">
        <v>0</v>
      </c>
      <c r="K454" s="68">
        <v>0</v>
      </c>
      <c r="L454" s="68">
        <v>0</v>
      </c>
      <c r="M454" s="68">
        <v>0</v>
      </c>
      <c r="N454" s="68">
        <v>0</v>
      </c>
      <c r="O454" s="29">
        <f>SUM(C454:N454)</f>
        <v>7</v>
      </c>
    </row>
    <row r="455" spans="1:15" ht="13.5" thickBot="1">
      <c r="A455" s="322"/>
      <c r="B455" s="254" t="s">
        <v>232</v>
      </c>
      <c r="C455" s="67">
        <f>C456</f>
        <v>0</v>
      </c>
      <c r="D455" s="67">
        <f aca="true" t="shared" si="116" ref="D455:N455">D456</f>
        <v>0</v>
      </c>
      <c r="E455" s="67">
        <f t="shared" si="116"/>
        <v>0</v>
      </c>
      <c r="F455" s="67">
        <f t="shared" si="116"/>
        <v>0</v>
      </c>
      <c r="G455" s="67">
        <f t="shared" si="116"/>
        <v>0</v>
      </c>
      <c r="H455" s="67">
        <f t="shared" si="116"/>
        <v>247</v>
      </c>
      <c r="I455" s="67">
        <f t="shared" si="116"/>
        <v>0</v>
      </c>
      <c r="J455" s="67">
        <f t="shared" si="116"/>
        <v>0</v>
      </c>
      <c r="K455" s="67">
        <f t="shared" si="116"/>
        <v>0</v>
      </c>
      <c r="L455" s="67">
        <f t="shared" si="116"/>
        <v>0</v>
      </c>
      <c r="M455" s="67">
        <f t="shared" si="116"/>
        <v>0</v>
      </c>
      <c r="N455" s="67">
        <f t="shared" si="116"/>
        <v>0</v>
      </c>
      <c r="O455" s="29">
        <f>SUM(C455:N455)</f>
        <v>247</v>
      </c>
    </row>
    <row r="456" spans="1:15" ht="13.5" thickBot="1">
      <c r="A456" s="322"/>
      <c r="B456" s="253" t="s">
        <v>42</v>
      </c>
      <c r="C456" s="70">
        <v>0</v>
      </c>
      <c r="D456" s="70">
        <v>0</v>
      </c>
      <c r="E456" s="70">
        <v>0</v>
      </c>
      <c r="F456" s="70">
        <v>0</v>
      </c>
      <c r="G456" s="70">
        <v>0</v>
      </c>
      <c r="H456" s="70">
        <v>247</v>
      </c>
      <c r="I456" s="70">
        <v>0</v>
      </c>
      <c r="J456" s="70">
        <v>0</v>
      </c>
      <c r="K456" s="70">
        <v>0</v>
      </c>
      <c r="L456" s="70">
        <v>0</v>
      </c>
      <c r="M456" s="70">
        <v>0</v>
      </c>
      <c r="N456" s="70">
        <v>0</v>
      </c>
      <c r="O456" s="29">
        <f>SUM(C456:N456)</f>
        <v>247</v>
      </c>
    </row>
    <row r="457" spans="1:15" ht="13.5" thickBot="1">
      <c r="A457" s="322"/>
      <c r="B457" s="255" t="s">
        <v>233</v>
      </c>
      <c r="C457" s="67">
        <f>C458</f>
        <v>0</v>
      </c>
      <c r="D457" s="67">
        <f aca="true" t="shared" si="117" ref="D457:N457">D458</f>
        <v>0</v>
      </c>
      <c r="E457" s="67">
        <f t="shared" si="117"/>
        <v>73</v>
      </c>
      <c r="F457" s="67">
        <f t="shared" si="117"/>
        <v>0</v>
      </c>
      <c r="G457" s="67">
        <f t="shared" si="117"/>
        <v>0</v>
      </c>
      <c r="H457" s="67">
        <f t="shared" si="117"/>
        <v>0</v>
      </c>
      <c r="I457" s="67">
        <f t="shared" si="117"/>
        <v>0</v>
      </c>
      <c r="J457" s="67">
        <f t="shared" si="117"/>
        <v>0</v>
      </c>
      <c r="K457" s="67">
        <f t="shared" si="117"/>
        <v>0</v>
      </c>
      <c r="L457" s="67">
        <f t="shared" si="117"/>
        <v>0</v>
      </c>
      <c r="M457" s="67">
        <f t="shared" si="117"/>
        <v>0</v>
      </c>
      <c r="N457" s="67">
        <f t="shared" si="117"/>
        <v>0</v>
      </c>
      <c r="O457" s="29">
        <f>SUM(C457:N457)</f>
        <v>73</v>
      </c>
    </row>
    <row r="458" spans="1:15" ht="13.5" thickBot="1">
      <c r="A458" s="323"/>
      <c r="B458" s="264" t="s">
        <v>19</v>
      </c>
      <c r="C458" s="227">
        <v>0</v>
      </c>
      <c r="D458" s="227">
        <v>0</v>
      </c>
      <c r="E458" s="227">
        <v>73</v>
      </c>
      <c r="F458" s="227">
        <v>0</v>
      </c>
      <c r="G458" s="227">
        <v>0</v>
      </c>
      <c r="H458" s="227">
        <v>0</v>
      </c>
      <c r="I458" s="227">
        <v>0</v>
      </c>
      <c r="J458" s="227">
        <v>0</v>
      </c>
      <c r="K458" s="227">
        <v>0</v>
      </c>
      <c r="L458" s="227">
        <v>0</v>
      </c>
      <c r="M458" s="227">
        <v>0</v>
      </c>
      <c r="N458" s="227">
        <v>0</v>
      </c>
      <c r="O458" s="29">
        <f>SUM(C458:N458)</f>
        <v>73</v>
      </c>
    </row>
    <row r="459" spans="1:15" s="2" customFormat="1" ht="12.75">
      <c r="A459" s="2" t="s">
        <v>4</v>
      </c>
      <c r="B459" s="17"/>
      <c r="C459" s="17"/>
      <c r="D459" s="9"/>
      <c r="J459" s="2" t="s">
        <v>187</v>
      </c>
      <c r="O459" s="12"/>
    </row>
  </sheetData>
  <sheetProtection/>
  <mergeCells count="37">
    <mergeCell ref="A356:A387"/>
    <mergeCell ref="A389:A416"/>
    <mergeCell ref="A418:A444"/>
    <mergeCell ref="A446:A458"/>
    <mergeCell ref="A198:A219"/>
    <mergeCell ref="A221:A248"/>
    <mergeCell ref="A250:A279"/>
    <mergeCell ref="A281:A303"/>
    <mergeCell ref="A305:A328"/>
    <mergeCell ref="A330:A354"/>
    <mergeCell ref="A445:O445"/>
    <mergeCell ref="A388:O388"/>
    <mergeCell ref="A417:O417"/>
    <mergeCell ref="A197:O197"/>
    <mergeCell ref="A80:O80"/>
    <mergeCell ref="A103:O103"/>
    <mergeCell ref="A125:O125"/>
    <mergeCell ref="A81:A102"/>
    <mergeCell ref="A104:A124"/>
    <mergeCell ref="A126:A152"/>
    <mergeCell ref="A355:O355"/>
    <mergeCell ref="A220:O220"/>
    <mergeCell ref="A249:O249"/>
    <mergeCell ref="A280:O280"/>
    <mergeCell ref="A304:O304"/>
    <mergeCell ref="A28:O28"/>
    <mergeCell ref="A49:O49"/>
    <mergeCell ref="A29:A48"/>
    <mergeCell ref="A50:A79"/>
    <mergeCell ref="C3:O3"/>
    <mergeCell ref="A5:A27"/>
    <mergeCell ref="B6:O6"/>
    <mergeCell ref="A329:O329"/>
    <mergeCell ref="A153:O153"/>
    <mergeCell ref="A180:O180"/>
    <mergeCell ref="A181:A196"/>
    <mergeCell ref="A154:A17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2" customWidth="1"/>
    <col min="2" max="2" width="25.57421875" style="12" customWidth="1"/>
    <col min="3" max="3" width="7.7109375" style="289" customWidth="1"/>
    <col min="4" max="12" width="7.7109375" style="36" customWidth="1"/>
    <col min="13" max="14" width="7.7109375" style="2" customWidth="1"/>
    <col min="15" max="15" width="9.00390625" style="2" bestFit="1" customWidth="1"/>
    <col min="16" max="16384" width="9.140625" style="2" customWidth="1"/>
  </cols>
  <sheetData>
    <row r="1" ht="19.5" customHeight="1">
      <c r="A1" s="3" t="s">
        <v>377</v>
      </c>
    </row>
    <row r="2" ht="6.75" customHeight="1" thickBot="1"/>
    <row r="3" spans="2:15" ht="13.5" thickBot="1">
      <c r="B3" s="244"/>
      <c r="C3" s="305">
        <v>2011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1:15" ht="13.5" thickBot="1">
      <c r="A4" s="5"/>
      <c r="B4" s="245"/>
      <c r="C4" s="205" t="s">
        <v>161</v>
      </c>
      <c r="D4" s="205" t="s">
        <v>162</v>
      </c>
      <c r="E4" s="205" t="s">
        <v>7</v>
      </c>
      <c r="F4" s="205" t="s">
        <v>8</v>
      </c>
      <c r="G4" s="205" t="s">
        <v>9</v>
      </c>
      <c r="H4" s="205" t="s">
        <v>10</v>
      </c>
      <c r="I4" s="205" t="s">
        <v>11</v>
      </c>
      <c r="J4" s="205" t="s">
        <v>163</v>
      </c>
      <c r="K4" s="205" t="s">
        <v>164</v>
      </c>
      <c r="L4" s="205" t="s">
        <v>165</v>
      </c>
      <c r="M4" s="205" t="s">
        <v>166</v>
      </c>
      <c r="N4" s="205" t="s">
        <v>167</v>
      </c>
      <c r="O4" s="86" t="s">
        <v>3</v>
      </c>
    </row>
    <row r="5" spans="1:15" s="32" customFormat="1" ht="13.5" thickBot="1">
      <c r="A5" s="321" t="s">
        <v>237</v>
      </c>
      <c r="B5" s="226" t="s">
        <v>0</v>
      </c>
      <c r="C5" s="29">
        <f>C6+C18+C26+C28+C35</f>
        <v>187313</v>
      </c>
      <c r="D5" s="29">
        <f aca="true" t="shared" si="0" ref="D5:O5">D6+D18+D26+D28+D35</f>
        <v>219812</v>
      </c>
      <c r="E5" s="29">
        <f t="shared" si="0"/>
        <v>233486</v>
      </c>
      <c r="F5" s="29">
        <f t="shared" si="0"/>
        <v>249913</v>
      </c>
      <c r="G5" s="29">
        <f t="shared" si="0"/>
        <v>254512</v>
      </c>
      <c r="H5" s="29">
        <f t="shared" si="0"/>
        <v>256056</v>
      </c>
      <c r="I5" s="29">
        <f t="shared" si="0"/>
        <v>282005</v>
      </c>
      <c r="J5" s="29">
        <f t="shared" si="0"/>
        <v>267179</v>
      </c>
      <c r="K5" s="29">
        <f t="shared" si="0"/>
        <v>230370</v>
      </c>
      <c r="L5" s="29">
        <f t="shared" si="0"/>
        <v>260790</v>
      </c>
      <c r="M5" s="29">
        <f t="shared" si="0"/>
        <v>253713</v>
      </c>
      <c r="N5" s="29">
        <f t="shared" si="0"/>
        <v>251333</v>
      </c>
      <c r="O5" s="29">
        <f t="shared" si="0"/>
        <v>2946482</v>
      </c>
    </row>
    <row r="6" spans="1:15" s="32" customFormat="1" ht="13.5" customHeight="1" thickBot="1">
      <c r="A6" s="322"/>
      <c r="B6" s="31" t="s">
        <v>226</v>
      </c>
      <c r="C6" s="29">
        <f aca="true" t="shared" si="1" ref="C6:N6">SUM(C7:C17)</f>
        <v>113600</v>
      </c>
      <c r="D6" s="29">
        <f t="shared" si="1"/>
        <v>95439</v>
      </c>
      <c r="E6" s="29">
        <f t="shared" si="1"/>
        <v>112049</v>
      </c>
      <c r="F6" s="29">
        <f t="shared" si="1"/>
        <v>111071</v>
      </c>
      <c r="G6" s="29">
        <f t="shared" si="1"/>
        <v>107628</v>
      </c>
      <c r="H6" s="29">
        <f t="shared" si="1"/>
        <v>102555</v>
      </c>
      <c r="I6" s="29">
        <f t="shared" si="1"/>
        <v>112139</v>
      </c>
      <c r="J6" s="29">
        <f t="shared" si="1"/>
        <v>95342</v>
      </c>
      <c r="K6" s="29">
        <f t="shared" si="1"/>
        <v>92267</v>
      </c>
      <c r="L6" s="29">
        <f t="shared" si="1"/>
        <v>120795</v>
      </c>
      <c r="M6" s="29">
        <f t="shared" si="1"/>
        <v>84070</v>
      </c>
      <c r="N6" s="29">
        <f t="shared" si="1"/>
        <v>115778</v>
      </c>
      <c r="O6" s="29">
        <f aca="true" t="shared" si="2" ref="O6:O48">SUM(C6:N6)</f>
        <v>1262733</v>
      </c>
    </row>
    <row r="7" spans="1:15" s="32" customFormat="1" ht="12.75">
      <c r="A7" s="322"/>
      <c r="B7" s="262" t="s">
        <v>27</v>
      </c>
      <c r="C7" s="64">
        <v>32798</v>
      </c>
      <c r="D7" s="64">
        <v>25224</v>
      </c>
      <c r="E7" s="64">
        <v>32030</v>
      </c>
      <c r="F7" s="64">
        <v>30409</v>
      </c>
      <c r="G7" s="64">
        <v>20458</v>
      </c>
      <c r="H7" s="64">
        <v>18001</v>
      </c>
      <c r="I7" s="64">
        <v>25108</v>
      </c>
      <c r="J7" s="64">
        <v>20328</v>
      </c>
      <c r="K7" s="64">
        <v>24315</v>
      </c>
      <c r="L7" s="64">
        <v>39045</v>
      </c>
      <c r="M7" s="64">
        <v>13018</v>
      </c>
      <c r="N7" s="64">
        <v>27157</v>
      </c>
      <c r="O7" s="65">
        <f t="shared" si="2"/>
        <v>307891</v>
      </c>
    </row>
    <row r="8" spans="1:15" s="32" customFormat="1" ht="12.75">
      <c r="A8" s="322"/>
      <c r="B8" s="248" t="s">
        <v>44</v>
      </c>
      <c r="C8" s="25">
        <v>19581</v>
      </c>
      <c r="D8" s="25">
        <v>25500</v>
      </c>
      <c r="E8" s="25">
        <v>23005</v>
      </c>
      <c r="F8" s="25">
        <v>25324</v>
      </c>
      <c r="G8" s="25">
        <v>25835</v>
      </c>
      <c r="H8" s="25">
        <v>31103</v>
      </c>
      <c r="I8" s="25">
        <v>27440</v>
      </c>
      <c r="J8" s="25">
        <v>18831</v>
      </c>
      <c r="K8" s="25">
        <v>19339</v>
      </c>
      <c r="L8" s="25">
        <v>21986</v>
      </c>
      <c r="M8" s="25">
        <v>22148</v>
      </c>
      <c r="N8" s="25">
        <v>25737</v>
      </c>
      <c r="O8" s="26">
        <f t="shared" si="2"/>
        <v>285829</v>
      </c>
    </row>
    <row r="9" spans="1:15" s="32" customFormat="1" ht="12.75">
      <c r="A9" s="322"/>
      <c r="B9" s="249" t="s">
        <v>227</v>
      </c>
      <c r="C9" s="25">
        <v>15934</v>
      </c>
      <c r="D9" s="25">
        <v>17435</v>
      </c>
      <c r="E9" s="25">
        <v>19630</v>
      </c>
      <c r="F9" s="25">
        <v>21720</v>
      </c>
      <c r="G9" s="25">
        <v>23249</v>
      </c>
      <c r="H9" s="25">
        <v>18620</v>
      </c>
      <c r="I9" s="25">
        <v>12597</v>
      </c>
      <c r="J9" s="25">
        <v>14514</v>
      </c>
      <c r="K9" s="25">
        <v>13269</v>
      </c>
      <c r="L9" s="25">
        <v>10132</v>
      </c>
      <c r="M9" s="25">
        <v>9169</v>
      </c>
      <c r="N9" s="25">
        <v>11939</v>
      </c>
      <c r="O9" s="26">
        <f t="shared" si="2"/>
        <v>188208</v>
      </c>
    </row>
    <row r="10" spans="1:15" s="32" customFormat="1" ht="12.75">
      <c r="A10" s="322"/>
      <c r="B10" s="248" t="s">
        <v>229</v>
      </c>
      <c r="C10" s="25">
        <v>10409</v>
      </c>
      <c r="D10" s="25">
        <v>11025</v>
      </c>
      <c r="E10" s="25">
        <v>18833</v>
      </c>
      <c r="F10" s="25">
        <v>11715</v>
      </c>
      <c r="G10" s="25">
        <v>11049</v>
      </c>
      <c r="H10" s="25">
        <v>16069</v>
      </c>
      <c r="I10" s="25">
        <v>18960</v>
      </c>
      <c r="J10" s="25">
        <v>14915</v>
      </c>
      <c r="K10" s="25">
        <v>11872</v>
      </c>
      <c r="L10" s="25">
        <v>18082</v>
      </c>
      <c r="M10" s="25">
        <v>16410</v>
      </c>
      <c r="N10" s="25">
        <v>22134</v>
      </c>
      <c r="O10" s="26">
        <f t="shared" si="2"/>
        <v>181473</v>
      </c>
    </row>
    <row r="11" spans="1:15" s="32" customFormat="1" ht="12.75">
      <c r="A11" s="322"/>
      <c r="B11" s="248" t="s">
        <v>21</v>
      </c>
      <c r="C11" s="25">
        <v>7912</v>
      </c>
      <c r="D11" s="25">
        <v>7705</v>
      </c>
      <c r="E11" s="25">
        <v>8698</v>
      </c>
      <c r="F11" s="25">
        <v>8669</v>
      </c>
      <c r="G11" s="25">
        <v>8961</v>
      </c>
      <c r="H11" s="25">
        <v>7731</v>
      </c>
      <c r="I11" s="25">
        <v>10747</v>
      </c>
      <c r="J11" s="25">
        <v>7778</v>
      </c>
      <c r="K11" s="25">
        <v>9341</v>
      </c>
      <c r="L11" s="25">
        <v>11122</v>
      </c>
      <c r="M11" s="25">
        <v>8828</v>
      </c>
      <c r="N11" s="25">
        <v>11586</v>
      </c>
      <c r="O11" s="26">
        <f t="shared" si="2"/>
        <v>109078</v>
      </c>
    </row>
    <row r="12" spans="1:15" s="32" customFormat="1" ht="12.75">
      <c r="A12" s="322"/>
      <c r="B12" s="248" t="s">
        <v>228</v>
      </c>
      <c r="C12" s="25">
        <v>6069</v>
      </c>
      <c r="D12" s="25">
        <v>4135</v>
      </c>
      <c r="E12" s="25">
        <v>5145</v>
      </c>
      <c r="F12" s="25">
        <v>4847</v>
      </c>
      <c r="G12" s="25">
        <v>4265</v>
      </c>
      <c r="H12" s="25">
        <v>5506</v>
      </c>
      <c r="I12" s="25">
        <v>6234</v>
      </c>
      <c r="J12" s="25">
        <v>5867</v>
      </c>
      <c r="K12" s="25">
        <v>5230</v>
      </c>
      <c r="L12" s="25">
        <v>6140</v>
      </c>
      <c r="M12" s="25">
        <v>4202</v>
      </c>
      <c r="N12" s="25">
        <v>6135</v>
      </c>
      <c r="O12" s="26">
        <f t="shared" si="2"/>
        <v>63775</v>
      </c>
    </row>
    <row r="13" spans="1:15" s="32" customFormat="1" ht="12.75">
      <c r="A13" s="322"/>
      <c r="B13" s="250" t="s">
        <v>58</v>
      </c>
      <c r="C13" s="27">
        <v>4498</v>
      </c>
      <c r="D13" s="27">
        <v>4415</v>
      </c>
      <c r="E13" s="27">
        <v>4708</v>
      </c>
      <c r="F13" s="27">
        <v>5271</v>
      </c>
      <c r="G13" s="27">
        <v>6647</v>
      </c>
      <c r="H13" s="27">
        <v>0</v>
      </c>
      <c r="I13" s="27">
        <v>6630</v>
      </c>
      <c r="J13" s="27">
        <v>4479</v>
      </c>
      <c r="K13" s="27">
        <v>5536</v>
      </c>
      <c r="L13" s="27">
        <v>6122</v>
      </c>
      <c r="M13" s="27">
        <v>3407</v>
      </c>
      <c r="N13" s="27">
        <v>6061</v>
      </c>
      <c r="O13" s="28">
        <f t="shared" si="2"/>
        <v>57774</v>
      </c>
    </row>
    <row r="14" spans="1:15" s="32" customFormat="1" ht="12.75">
      <c r="A14" s="322"/>
      <c r="B14" s="250" t="s">
        <v>61</v>
      </c>
      <c r="C14" s="27">
        <v>12245</v>
      </c>
      <c r="D14" s="27">
        <v>0</v>
      </c>
      <c r="E14" s="27">
        <v>0</v>
      </c>
      <c r="F14" s="27">
        <v>3116</v>
      </c>
      <c r="G14" s="27">
        <v>4156</v>
      </c>
      <c r="H14" s="27">
        <v>5525</v>
      </c>
      <c r="I14" s="27">
        <v>4423</v>
      </c>
      <c r="J14" s="27">
        <v>3167</v>
      </c>
      <c r="K14" s="27">
        <v>3365</v>
      </c>
      <c r="L14" s="27">
        <v>5820</v>
      </c>
      <c r="M14" s="27">
        <v>4049</v>
      </c>
      <c r="N14" s="27">
        <v>5029</v>
      </c>
      <c r="O14" s="28">
        <f t="shared" si="2"/>
        <v>50895</v>
      </c>
    </row>
    <row r="15" spans="1:15" s="32" customFormat="1" ht="12.75">
      <c r="A15" s="322"/>
      <c r="B15" s="250" t="s">
        <v>47</v>
      </c>
      <c r="C15" s="27">
        <v>0</v>
      </c>
      <c r="D15" s="27">
        <v>0</v>
      </c>
      <c r="E15" s="27">
        <v>0</v>
      </c>
      <c r="F15" s="27">
        <v>0</v>
      </c>
      <c r="G15" s="27">
        <v>3008</v>
      </c>
      <c r="H15" s="27">
        <v>0</v>
      </c>
      <c r="I15" s="27">
        <v>0</v>
      </c>
      <c r="J15" s="27">
        <v>5463</v>
      </c>
      <c r="K15" s="27">
        <v>0</v>
      </c>
      <c r="L15" s="27">
        <v>0</v>
      </c>
      <c r="M15" s="27">
        <v>2839</v>
      </c>
      <c r="N15" s="27">
        <v>0</v>
      </c>
      <c r="O15" s="28">
        <f t="shared" si="2"/>
        <v>11310</v>
      </c>
    </row>
    <row r="16" spans="1:15" s="32" customFormat="1" ht="12.75">
      <c r="A16" s="322"/>
      <c r="B16" s="250" t="s">
        <v>75</v>
      </c>
      <c r="C16" s="27">
        <v>4154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8">
        <f t="shared" si="2"/>
        <v>4154</v>
      </c>
    </row>
    <row r="17" spans="1:15" s="32" customFormat="1" ht="13.5" thickBot="1">
      <c r="A17" s="322"/>
      <c r="B17" s="250" t="s">
        <v>251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2346</v>
      </c>
      <c r="M17" s="27">
        <v>0</v>
      </c>
      <c r="N17" s="27">
        <v>0</v>
      </c>
      <c r="O17" s="28">
        <f t="shared" si="2"/>
        <v>2346</v>
      </c>
    </row>
    <row r="18" spans="1:15" s="32" customFormat="1" ht="13.5" thickBot="1">
      <c r="A18" s="322"/>
      <c r="B18" s="31" t="s">
        <v>230</v>
      </c>
      <c r="C18" s="29">
        <f aca="true" t="shared" si="3" ref="C18:N18">SUM(C19:C25)</f>
        <v>19080</v>
      </c>
      <c r="D18" s="29">
        <f t="shared" si="3"/>
        <v>28229</v>
      </c>
      <c r="E18" s="29">
        <f t="shared" si="3"/>
        <v>37616</v>
      </c>
      <c r="F18" s="29">
        <f t="shared" si="3"/>
        <v>53496</v>
      </c>
      <c r="G18" s="29">
        <f t="shared" si="3"/>
        <v>44136</v>
      </c>
      <c r="H18" s="29">
        <f t="shared" si="3"/>
        <v>48335</v>
      </c>
      <c r="I18" s="29">
        <f t="shared" si="3"/>
        <v>57100</v>
      </c>
      <c r="J18" s="29">
        <f t="shared" si="3"/>
        <v>71114</v>
      </c>
      <c r="K18" s="29">
        <f t="shared" si="3"/>
        <v>24612</v>
      </c>
      <c r="L18" s="29">
        <f t="shared" si="3"/>
        <v>65581</v>
      </c>
      <c r="M18" s="29">
        <f t="shared" si="3"/>
        <v>68704</v>
      </c>
      <c r="N18" s="29">
        <f t="shared" si="3"/>
        <v>52751</v>
      </c>
      <c r="O18" s="29">
        <f t="shared" si="2"/>
        <v>570754</v>
      </c>
    </row>
    <row r="19" spans="1:15" s="32" customFormat="1" ht="12.75">
      <c r="A19" s="322"/>
      <c r="B19" s="297" t="s">
        <v>25</v>
      </c>
      <c r="C19" s="229">
        <v>8220</v>
      </c>
      <c r="D19" s="229">
        <v>14418</v>
      </c>
      <c r="E19" s="229">
        <v>23126</v>
      </c>
      <c r="F19" s="229">
        <v>37600</v>
      </c>
      <c r="G19" s="229">
        <v>28684</v>
      </c>
      <c r="H19" s="229">
        <v>31594</v>
      </c>
      <c r="I19" s="229">
        <v>47284</v>
      </c>
      <c r="J19" s="229">
        <v>53349</v>
      </c>
      <c r="K19" s="229">
        <v>11449</v>
      </c>
      <c r="L19" s="229">
        <v>43671</v>
      </c>
      <c r="M19" s="229">
        <v>53478</v>
      </c>
      <c r="N19" s="229">
        <v>30094</v>
      </c>
      <c r="O19" s="230">
        <f t="shared" si="2"/>
        <v>382967</v>
      </c>
    </row>
    <row r="20" spans="1:15" s="32" customFormat="1" ht="12.75">
      <c r="A20" s="322"/>
      <c r="B20" s="298" t="s">
        <v>249</v>
      </c>
      <c r="C20" s="25">
        <v>4160</v>
      </c>
      <c r="D20" s="25">
        <v>3489</v>
      </c>
      <c r="E20" s="25">
        <v>4645</v>
      </c>
      <c r="F20" s="25">
        <v>2981</v>
      </c>
      <c r="G20" s="25">
        <v>3616</v>
      </c>
      <c r="H20" s="25">
        <v>4720</v>
      </c>
      <c r="I20" s="25">
        <v>3024</v>
      </c>
      <c r="J20" s="25">
        <v>4135</v>
      </c>
      <c r="K20" s="25">
        <v>4235</v>
      </c>
      <c r="L20" s="25">
        <v>3962</v>
      </c>
      <c r="M20" s="25">
        <v>3609</v>
      </c>
      <c r="N20" s="25">
        <v>5915</v>
      </c>
      <c r="O20" s="26">
        <f t="shared" si="2"/>
        <v>48491</v>
      </c>
    </row>
    <row r="21" spans="1:15" s="32" customFormat="1" ht="12.75">
      <c r="A21" s="322"/>
      <c r="B21" s="298" t="s">
        <v>235</v>
      </c>
      <c r="C21" s="25">
        <v>0</v>
      </c>
      <c r="D21" s="25">
        <v>3024</v>
      </c>
      <c r="E21" s="25">
        <v>3465</v>
      </c>
      <c r="F21" s="25">
        <v>3982</v>
      </c>
      <c r="G21" s="25">
        <v>4469</v>
      </c>
      <c r="H21" s="25">
        <v>3589</v>
      </c>
      <c r="I21" s="25">
        <v>3177</v>
      </c>
      <c r="J21" s="25">
        <v>3589</v>
      </c>
      <c r="K21" s="25">
        <v>0</v>
      </c>
      <c r="L21" s="25">
        <v>5293</v>
      </c>
      <c r="M21" s="25">
        <v>6268</v>
      </c>
      <c r="N21" s="25">
        <v>7366</v>
      </c>
      <c r="O21" s="26">
        <f t="shared" si="2"/>
        <v>44222</v>
      </c>
    </row>
    <row r="22" spans="1:15" s="32" customFormat="1" ht="12.75">
      <c r="A22" s="322"/>
      <c r="B22" s="298" t="s">
        <v>243</v>
      </c>
      <c r="C22" s="25">
        <v>3305</v>
      </c>
      <c r="D22" s="25">
        <v>2591</v>
      </c>
      <c r="E22" s="25">
        <v>2849</v>
      </c>
      <c r="F22" s="25">
        <v>5021</v>
      </c>
      <c r="G22" s="25">
        <v>4363</v>
      </c>
      <c r="H22" s="25">
        <v>4665</v>
      </c>
      <c r="I22" s="25">
        <v>0</v>
      </c>
      <c r="J22" s="25">
        <v>5510</v>
      </c>
      <c r="K22" s="25">
        <v>2330</v>
      </c>
      <c r="L22" s="25">
        <v>3073</v>
      </c>
      <c r="M22" s="25">
        <v>2957</v>
      </c>
      <c r="N22" s="25">
        <v>3463</v>
      </c>
      <c r="O22" s="26">
        <f t="shared" si="2"/>
        <v>40127</v>
      </c>
    </row>
    <row r="23" spans="1:15" s="32" customFormat="1" ht="12.75">
      <c r="A23" s="322"/>
      <c r="B23" s="298" t="s">
        <v>240</v>
      </c>
      <c r="C23" s="25">
        <v>3395</v>
      </c>
      <c r="D23" s="25">
        <v>2537</v>
      </c>
      <c r="E23" s="25">
        <v>3531</v>
      </c>
      <c r="F23" s="25">
        <v>3912</v>
      </c>
      <c r="G23" s="25">
        <v>0</v>
      </c>
      <c r="H23" s="25">
        <v>3767</v>
      </c>
      <c r="I23" s="25">
        <v>3615</v>
      </c>
      <c r="J23" s="25">
        <v>4531</v>
      </c>
      <c r="K23" s="25">
        <v>3064</v>
      </c>
      <c r="L23" s="25">
        <v>3924</v>
      </c>
      <c r="M23" s="25">
        <v>2392</v>
      </c>
      <c r="N23" s="25">
        <v>3064</v>
      </c>
      <c r="O23" s="26">
        <f t="shared" si="2"/>
        <v>37732</v>
      </c>
    </row>
    <row r="24" spans="1:15" s="32" customFormat="1" ht="12.75">
      <c r="A24" s="322"/>
      <c r="B24" s="298" t="s">
        <v>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3534</v>
      </c>
      <c r="L24" s="25">
        <v>3152</v>
      </c>
      <c r="M24" s="25">
        <v>0</v>
      </c>
      <c r="N24" s="25">
        <v>2849</v>
      </c>
      <c r="O24" s="26">
        <f t="shared" si="2"/>
        <v>9535</v>
      </c>
    </row>
    <row r="25" spans="1:15" s="32" customFormat="1" ht="13.5" thickBot="1">
      <c r="A25" s="322"/>
      <c r="B25" s="299" t="s">
        <v>264</v>
      </c>
      <c r="C25" s="231">
        <v>0</v>
      </c>
      <c r="D25" s="231">
        <v>2170</v>
      </c>
      <c r="E25" s="231">
        <v>0</v>
      </c>
      <c r="F25" s="231">
        <v>0</v>
      </c>
      <c r="G25" s="231">
        <v>3004</v>
      </c>
      <c r="H25" s="231">
        <v>0</v>
      </c>
      <c r="I25" s="231">
        <v>0</v>
      </c>
      <c r="J25" s="231">
        <v>0</v>
      </c>
      <c r="K25" s="231">
        <v>0</v>
      </c>
      <c r="L25" s="231">
        <v>2506</v>
      </c>
      <c r="M25" s="231">
        <v>0</v>
      </c>
      <c r="N25" s="231">
        <v>0</v>
      </c>
      <c r="O25" s="232">
        <f t="shared" si="2"/>
        <v>7680</v>
      </c>
    </row>
    <row r="26" spans="1:15" s="32" customFormat="1" ht="13.5" thickBot="1">
      <c r="A26" s="322"/>
      <c r="B26" s="252" t="s">
        <v>231</v>
      </c>
      <c r="C26" s="29">
        <f aca="true" t="shared" si="4" ref="C26:N26">SUM(C27:C27)</f>
        <v>4287</v>
      </c>
      <c r="D26" s="29">
        <f t="shared" si="4"/>
        <v>3975</v>
      </c>
      <c r="E26" s="29">
        <f t="shared" si="4"/>
        <v>5047</v>
      </c>
      <c r="F26" s="29">
        <f t="shared" si="4"/>
        <v>4650</v>
      </c>
      <c r="G26" s="29">
        <f t="shared" si="4"/>
        <v>6391</v>
      </c>
      <c r="H26" s="29">
        <f t="shared" si="4"/>
        <v>5133</v>
      </c>
      <c r="I26" s="29">
        <f t="shared" si="4"/>
        <v>4725</v>
      </c>
      <c r="J26" s="29">
        <f t="shared" si="4"/>
        <v>6388</v>
      </c>
      <c r="K26" s="29">
        <f t="shared" si="4"/>
        <v>5520</v>
      </c>
      <c r="L26" s="29">
        <f t="shared" si="4"/>
        <v>5061</v>
      </c>
      <c r="M26" s="29">
        <f t="shared" si="4"/>
        <v>4889</v>
      </c>
      <c r="N26" s="29">
        <f t="shared" si="4"/>
        <v>5292</v>
      </c>
      <c r="O26" s="29">
        <f t="shared" si="2"/>
        <v>61358</v>
      </c>
    </row>
    <row r="27" spans="1:15" s="32" customFormat="1" ht="13.5" thickBot="1">
      <c r="A27" s="322"/>
      <c r="B27" s="253" t="s">
        <v>70</v>
      </c>
      <c r="C27" s="25">
        <v>4287</v>
      </c>
      <c r="D27" s="25">
        <v>3975</v>
      </c>
      <c r="E27" s="25">
        <v>5047</v>
      </c>
      <c r="F27" s="25">
        <v>4650</v>
      </c>
      <c r="G27" s="25">
        <v>6391</v>
      </c>
      <c r="H27" s="25">
        <v>5133</v>
      </c>
      <c r="I27" s="25">
        <v>4725</v>
      </c>
      <c r="J27" s="25">
        <v>6388</v>
      </c>
      <c r="K27" s="25">
        <v>5520</v>
      </c>
      <c r="L27" s="25">
        <v>5061</v>
      </c>
      <c r="M27" s="25">
        <v>4889</v>
      </c>
      <c r="N27" s="25">
        <v>5292</v>
      </c>
      <c r="O27" s="26">
        <f t="shared" si="2"/>
        <v>61358</v>
      </c>
    </row>
    <row r="28" spans="1:15" s="32" customFormat="1" ht="13.5" thickBot="1">
      <c r="A28" s="322"/>
      <c r="B28" s="254" t="s">
        <v>232</v>
      </c>
      <c r="C28" s="29">
        <f aca="true" t="shared" si="5" ref="C28:N28">SUM(C29:C34)</f>
        <v>9504</v>
      </c>
      <c r="D28" s="29">
        <f t="shared" si="5"/>
        <v>17852</v>
      </c>
      <c r="E28" s="29">
        <f t="shared" si="5"/>
        <v>7969</v>
      </c>
      <c r="F28" s="29">
        <f t="shared" si="5"/>
        <v>25849</v>
      </c>
      <c r="G28" s="29">
        <f t="shared" si="5"/>
        <v>4047</v>
      </c>
      <c r="H28" s="29">
        <f t="shared" si="5"/>
        <v>23034</v>
      </c>
      <c r="I28" s="29">
        <f t="shared" si="5"/>
        <v>11286</v>
      </c>
      <c r="J28" s="29">
        <f t="shared" si="5"/>
        <v>21082</v>
      </c>
      <c r="K28" s="29">
        <f t="shared" si="5"/>
        <v>8843</v>
      </c>
      <c r="L28" s="29">
        <f t="shared" si="5"/>
        <v>16061</v>
      </c>
      <c r="M28" s="29">
        <f t="shared" si="5"/>
        <v>18229</v>
      </c>
      <c r="N28" s="29">
        <f t="shared" si="5"/>
        <v>2983</v>
      </c>
      <c r="O28" s="29">
        <f t="shared" si="2"/>
        <v>166739</v>
      </c>
    </row>
    <row r="29" spans="1:15" s="32" customFormat="1" ht="12.75">
      <c r="A29" s="322"/>
      <c r="B29" s="256" t="s">
        <v>265</v>
      </c>
      <c r="C29" s="64">
        <v>0</v>
      </c>
      <c r="D29" s="64">
        <v>15202</v>
      </c>
      <c r="E29" s="64">
        <v>0</v>
      </c>
      <c r="F29" s="64">
        <v>15570</v>
      </c>
      <c r="G29" s="64">
        <v>0</v>
      </c>
      <c r="H29" s="64">
        <v>14629</v>
      </c>
      <c r="I29" s="64">
        <v>0</v>
      </c>
      <c r="J29" s="64">
        <v>15905</v>
      </c>
      <c r="K29" s="64">
        <v>0</v>
      </c>
      <c r="L29" s="64">
        <v>16061</v>
      </c>
      <c r="M29" s="64">
        <v>15410</v>
      </c>
      <c r="N29" s="64">
        <v>0</v>
      </c>
      <c r="O29" s="65">
        <f t="shared" si="2"/>
        <v>92777</v>
      </c>
    </row>
    <row r="30" spans="1:15" s="32" customFormat="1" ht="12.75">
      <c r="A30" s="322"/>
      <c r="B30" s="260" t="s">
        <v>51</v>
      </c>
      <c r="C30" s="64">
        <v>3267</v>
      </c>
      <c r="D30" s="64">
        <v>0</v>
      </c>
      <c r="E30" s="64">
        <v>0</v>
      </c>
      <c r="F30" s="64">
        <v>3880</v>
      </c>
      <c r="G30" s="64">
        <v>4047</v>
      </c>
      <c r="H30" s="64">
        <v>5467</v>
      </c>
      <c r="I30" s="64">
        <v>6957</v>
      </c>
      <c r="J30" s="64">
        <v>5177</v>
      </c>
      <c r="K30" s="64">
        <v>3139</v>
      </c>
      <c r="L30" s="64">
        <v>0</v>
      </c>
      <c r="M30" s="64">
        <v>2819</v>
      </c>
      <c r="N30" s="64">
        <v>2983</v>
      </c>
      <c r="O30" s="65">
        <f t="shared" si="2"/>
        <v>37736</v>
      </c>
    </row>
    <row r="31" spans="1:15" s="32" customFormat="1" ht="12.75">
      <c r="A31" s="322"/>
      <c r="B31" s="253" t="s">
        <v>71</v>
      </c>
      <c r="C31" s="25">
        <v>3410</v>
      </c>
      <c r="D31" s="25">
        <v>2650</v>
      </c>
      <c r="E31" s="25">
        <v>4146</v>
      </c>
      <c r="F31" s="25">
        <v>3395</v>
      </c>
      <c r="G31" s="25">
        <v>0</v>
      </c>
      <c r="H31" s="25">
        <v>2938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6">
        <f t="shared" si="2"/>
        <v>16539</v>
      </c>
    </row>
    <row r="32" spans="1:15" s="32" customFormat="1" ht="12.75">
      <c r="A32" s="322"/>
      <c r="B32" s="253" t="s">
        <v>42</v>
      </c>
      <c r="C32" s="25">
        <v>2827</v>
      </c>
      <c r="D32" s="25">
        <v>0</v>
      </c>
      <c r="E32" s="25">
        <v>3823</v>
      </c>
      <c r="F32" s="25">
        <v>0</v>
      </c>
      <c r="G32" s="25">
        <v>0</v>
      </c>
      <c r="H32" s="25">
        <v>0</v>
      </c>
      <c r="I32" s="25">
        <v>4329</v>
      </c>
      <c r="J32" s="25">
        <v>0</v>
      </c>
      <c r="K32" s="25">
        <v>2852</v>
      </c>
      <c r="L32" s="25">
        <v>0</v>
      </c>
      <c r="M32" s="25">
        <v>0</v>
      </c>
      <c r="N32" s="25">
        <v>0</v>
      </c>
      <c r="O32" s="26">
        <f t="shared" si="2"/>
        <v>13831</v>
      </c>
    </row>
    <row r="33" spans="1:15" s="32" customFormat="1" ht="12.75">
      <c r="A33" s="322"/>
      <c r="B33" s="253" t="s">
        <v>66</v>
      </c>
      <c r="C33" s="25">
        <v>0</v>
      </c>
      <c r="D33" s="25">
        <v>0</v>
      </c>
      <c r="E33" s="25">
        <v>0</v>
      </c>
      <c r="F33" s="25">
        <v>3004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6">
        <f t="shared" si="2"/>
        <v>3004</v>
      </c>
    </row>
    <row r="34" spans="1:15" s="32" customFormat="1" ht="13.5" thickBot="1">
      <c r="A34" s="322"/>
      <c r="B34" s="253" t="s">
        <v>69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2852</v>
      </c>
      <c r="L34" s="25">
        <v>0</v>
      </c>
      <c r="M34" s="25">
        <v>0</v>
      </c>
      <c r="N34" s="25">
        <v>0</v>
      </c>
      <c r="O34" s="26">
        <f t="shared" si="2"/>
        <v>2852</v>
      </c>
    </row>
    <row r="35" spans="1:15" s="32" customFormat="1" ht="13.5" thickBot="1">
      <c r="A35" s="322"/>
      <c r="B35" s="255" t="s">
        <v>233</v>
      </c>
      <c r="C35" s="29">
        <f aca="true" t="shared" si="6" ref="C35:N35">SUM(C36:C48)</f>
        <v>40842</v>
      </c>
      <c r="D35" s="29">
        <f t="shared" si="6"/>
        <v>74317</v>
      </c>
      <c r="E35" s="29">
        <f t="shared" si="6"/>
        <v>70805</v>
      </c>
      <c r="F35" s="29">
        <f t="shared" si="6"/>
        <v>54847</v>
      </c>
      <c r="G35" s="29">
        <f t="shared" si="6"/>
        <v>92310</v>
      </c>
      <c r="H35" s="29">
        <f t="shared" si="6"/>
        <v>76999</v>
      </c>
      <c r="I35" s="29">
        <f t="shared" si="6"/>
        <v>96755</v>
      </c>
      <c r="J35" s="29">
        <f t="shared" si="6"/>
        <v>73253</v>
      </c>
      <c r="K35" s="29">
        <f t="shared" si="6"/>
        <v>99128</v>
      </c>
      <c r="L35" s="29">
        <f t="shared" si="6"/>
        <v>53292</v>
      </c>
      <c r="M35" s="29">
        <f t="shared" si="6"/>
        <v>77821</v>
      </c>
      <c r="N35" s="29">
        <f t="shared" si="6"/>
        <v>74529</v>
      </c>
      <c r="O35" s="29">
        <f t="shared" si="2"/>
        <v>884898</v>
      </c>
    </row>
    <row r="36" spans="1:15" s="32" customFormat="1" ht="12.75">
      <c r="A36" s="322"/>
      <c r="B36" s="286" t="s">
        <v>39</v>
      </c>
      <c r="C36" s="229">
        <v>23100</v>
      </c>
      <c r="D36" s="229">
        <v>29898</v>
      </c>
      <c r="E36" s="229">
        <v>16127</v>
      </c>
      <c r="F36" s="229">
        <v>18177</v>
      </c>
      <c r="G36" s="229">
        <v>29855</v>
      </c>
      <c r="H36" s="229">
        <v>30295</v>
      </c>
      <c r="I36" s="229">
        <v>29245</v>
      </c>
      <c r="J36" s="229">
        <v>21836</v>
      </c>
      <c r="K36" s="229">
        <v>25437</v>
      </c>
      <c r="L36" s="229">
        <v>18669</v>
      </c>
      <c r="M36" s="229">
        <v>12181</v>
      </c>
      <c r="N36" s="229">
        <v>18633</v>
      </c>
      <c r="O36" s="230">
        <f t="shared" si="2"/>
        <v>273453</v>
      </c>
    </row>
    <row r="37" spans="1:15" s="32" customFormat="1" ht="12.75">
      <c r="A37" s="322"/>
      <c r="B37" s="287" t="s">
        <v>49</v>
      </c>
      <c r="C37" s="25">
        <v>3389</v>
      </c>
      <c r="D37" s="25">
        <v>11337</v>
      </c>
      <c r="E37" s="25">
        <v>13251</v>
      </c>
      <c r="F37" s="25">
        <v>18017</v>
      </c>
      <c r="G37" s="25">
        <v>15799</v>
      </c>
      <c r="H37" s="25">
        <v>16800</v>
      </c>
      <c r="I37" s="25">
        <v>20708</v>
      </c>
      <c r="J37" s="25">
        <v>18992</v>
      </c>
      <c r="K37" s="25">
        <v>53143</v>
      </c>
      <c r="L37" s="25">
        <v>11928</v>
      </c>
      <c r="M37" s="25">
        <v>28986</v>
      </c>
      <c r="N37" s="25">
        <v>30084</v>
      </c>
      <c r="O37" s="26">
        <f t="shared" si="2"/>
        <v>242434</v>
      </c>
    </row>
    <row r="38" spans="1:15" s="32" customFormat="1" ht="12.75">
      <c r="A38" s="322"/>
      <c r="B38" s="287" t="s">
        <v>35</v>
      </c>
      <c r="C38" s="25">
        <v>1044</v>
      </c>
      <c r="D38" s="25">
        <v>12201</v>
      </c>
      <c r="E38" s="25">
        <v>14195</v>
      </c>
      <c r="F38" s="25">
        <v>3714</v>
      </c>
      <c r="G38" s="25">
        <v>15996</v>
      </c>
      <c r="H38" s="25">
        <v>10149</v>
      </c>
      <c r="I38" s="25">
        <v>14980</v>
      </c>
      <c r="J38" s="25">
        <v>13812</v>
      </c>
      <c r="K38" s="25">
        <v>7478</v>
      </c>
      <c r="L38" s="25">
        <v>10490</v>
      </c>
      <c r="M38" s="25">
        <v>13253</v>
      </c>
      <c r="N38" s="25">
        <v>3571</v>
      </c>
      <c r="O38" s="26">
        <f t="shared" si="2"/>
        <v>120883</v>
      </c>
    </row>
    <row r="39" spans="1:15" s="32" customFormat="1" ht="12.75">
      <c r="A39" s="322"/>
      <c r="B39" s="287" t="s">
        <v>63</v>
      </c>
      <c r="C39" s="25">
        <v>3423</v>
      </c>
      <c r="D39" s="25">
        <v>4876</v>
      </c>
      <c r="E39" s="25">
        <v>5032</v>
      </c>
      <c r="F39" s="25">
        <v>4479</v>
      </c>
      <c r="G39" s="25">
        <v>9674</v>
      </c>
      <c r="H39" s="25">
        <v>4434</v>
      </c>
      <c r="I39" s="25">
        <v>3927</v>
      </c>
      <c r="J39" s="25">
        <v>4181</v>
      </c>
      <c r="K39" s="25">
        <v>3448</v>
      </c>
      <c r="L39" s="25">
        <v>4154</v>
      </c>
      <c r="M39" s="25">
        <v>9095</v>
      </c>
      <c r="N39" s="25">
        <v>2870</v>
      </c>
      <c r="O39" s="26">
        <f t="shared" si="2"/>
        <v>59593</v>
      </c>
    </row>
    <row r="40" spans="1:15" s="32" customFormat="1" ht="12.75">
      <c r="A40" s="322"/>
      <c r="B40" s="287" t="s">
        <v>52</v>
      </c>
      <c r="C40" s="25">
        <v>3337</v>
      </c>
      <c r="D40" s="25">
        <v>3169</v>
      </c>
      <c r="E40" s="25">
        <v>4131</v>
      </c>
      <c r="F40" s="25">
        <v>7347</v>
      </c>
      <c r="G40" s="25">
        <v>4645</v>
      </c>
      <c r="H40" s="25">
        <v>5051</v>
      </c>
      <c r="I40" s="25">
        <v>3612</v>
      </c>
      <c r="J40" s="25">
        <v>4111</v>
      </c>
      <c r="K40" s="25">
        <v>4701</v>
      </c>
      <c r="L40" s="25">
        <v>3926</v>
      </c>
      <c r="M40" s="25">
        <v>7634</v>
      </c>
      <c r="N40" s="25">
        <v>4904</v>
      </c>
      <c r="O40" s="26">
        <f t="shared" si="2"/>
        <v>56568</v>
      </c>
    </row>
    <row r="41" spans="1:15" s="32" customFormat="1" ht="12.75">
      <c r="A41" s="322"/>
      <c r="B41" s="287" t="s">
        <v>23</v>
      </c>
      <c r="C41" s="25">
        <v>0</v>
      </c>
      <c r="D41" s="25">
        <v>0</v>
      </c>
      <c r="E41" s="25">
        <v>6419</v>
      </c>
      <c r="F41" s="25">
        <v>0</v>
      </c>
      <c r="G41" s="25">
        <v>5858</v>
      </c>
      <c r="H41" s="25">
        <v>6478</v>
      </c>
      <c r="I41" s="25">
        <v>0</v>
      </c>
      <c r="J41" s="25">
        <v>5205</v>
      </c>
      <c r="K41" s="25">
        <v>0</v>
      </c>
      <c r="L41" s="25">
        <v>4125</v>
      </c>
      <c r="M41" s="25">
        <v>4287</v>
      </c>
      <c r="N41" s="25">
        <v>6225</v>
      </c>
      <c r="O41" s="26">
        <f t="shared" si="2"/>
        <v>38597</v>
      </c>
    </row>
    <row r="42" spans="1:15" s="32" customFormat="1" ht="12.75">
      <c r="A42" s="322"/>
      <c r="B42" s="287" t="s">
        <v>26</v>
      </c>
      <c r="C42" s="25">
        <v>3627</v>
      </c>
      <c r="D42" s="25">
        <v>4690</v>
      </c>
      <c r="E42" s="25">
        <v>4027</v>
      </c>
      <c r="F42" s="25">
        <v>0</v>
      </c>
      <c r="G42" s="25">
        <v>5404</v>
      </c>
      <c r="H42" s="25">
        <v>3792</v>
      </c>
      <c r="I42" s="25">
        <v>6847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6">
        <f t="shared" si="2"/>
        <v>28387</v>
      </c>
    </row>
    <row r="43" spans="1:15" s="32" customFormat="1" ht="12.75">
      <c r="A43" s="322"/>
      <c r="B43" s="287" t="s">
        <v>32</v>
      </c>
      <c r="C43" s="25">
        <v>0</v>
      </c>
      <c r="D43" s="25">
        <v>4773</v>
      </c>
      <c r="E43" s="25">
        <v>4733</v>
      </c>
      <c r="F43" s="25">
        <v>0</v>
      </c>
      <c r="G43" s="25">
        <v>0</v>
      </c>
      <c r="H43" s="25">
        <v>0</v>
      </c>
      <c r="I43" s="25">
        <v>7592</v>
      </c>
      <c r="J43" s="25">
        <v>0</v>
      </c>
      <c r="K43" s="25">
        <v>2359</v>
      </c>
      <c r="L43" s="25">
        <v>0</v>
      </c>
      <c r="M43" s="25">
        <v>0</v>
      </c>
      <c r="N43" s="25">
        <v>5142</v>
      </c>
      <c r="O43" s="26">
        <f t="shared" si="2"/>
        <v>24599</v>
      </c>
    </row>
    <row r="44" spans="1:15" s="32" customFormat="1" ht="12.75">
      <c r="A44" s="322"/>
      <c r="B44" s="287" t="s">
        <v>68</v>
      </c>
      <c r="C44" s="25">
        <v>2922</v>
      </c>
      <c r="D44" s="25">
        <v>3373</v>
      </c>
      <c r="E44" s="25">
        <v>2890</v>
      </c>
      <c r="F44" s="25">
        <v>3113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3100</v>
      </c>
      <c r="O44" s="26">
        <f t="shared" si="2"/>
        <v>15398</v>
      </c>
    </row>
    <row r="45" spans="1:15" s="32" customFormat="1" ht="12.75">
      <c r="A45" s="322"/>
      <c r="B45" s="287" t="s">
        <v>72</v>
      </c>
      <c r="C45" s="25">
        <v>0</v>
      </c>
      <c r="D45" s="25">
        <v>0</v>
      </c>
      <c r="E45" s="25">
        <v>0</v>
      </c>
      <c r="F45" s="25">
        <v>0</v>
      </c>
      <c r="G45" s="25">
        <v>5079</v>
      </c>
      <c r="H45" s="25">
        <v>0</v>
      </c>
      <c r="I45" s="25">
        <v>5303</v>
      </c>
      <c r="J45" s="25">
        <v>0</v>
      </c>
      <c r="K45" s="25">
        <v>2562</v>
      </c>
      <c r="L45" s="25">
        <v>0</v>
      </c>
      <c r="M45" s="25">
        <v>0</v>
      </c>
      <c r="N45" s="25">
        <v>0</v>
      </c>
      <c r="O45" s="26">
        <f t="shared" si="2"/>
        <v>12944</v>
      </c>
    </row>
    <row r="46" spans="1:15" s="32" customFormat="1" ht="12.75">
      <c r="A46" s="322"/>
      <c r="B46" s="287" t="s">
        <v>36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5116</v>
      </c>
      <c r="K46" s="25">
        <v>0</v>
      </c>
      <c r="L46" s="25">
        <v>0</v>
      </c>
      <c r="M46" s="25">
        <v>0</v>
      </c>
      <c r="N46" s="25">
        <v>0</v>
      </c>
      <c r="O46" s="26">
        <f t="shared" si="2"/>
        <v>5116</v>
      </c>
    </row>
    <row r="47" spans="1:15" s="32" customFormat="1" ht="12.75">
      <c r="A47" s="322"/>
      <c r="B47" s="287" t="s">
        <v>55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4541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6">
        <f t="shared" si="2"/>
        <v>4541</v>
      </c>
    </row>
    <row r="48" spans="1:15" s="32" customFormat="1" ht="13.5" thickBot="1">
      <c r="A48" s="323"/>
      <c r="B48" s="288" t="s">
        <v>19</v>
      </c>
      <c r="C48" s="231">
        <v>0</v>
      </c>
      <c r="D48" s="231">
        <v>0</v>
      </c>
      <c r="E48" s="231">
        <v>0</v>
      </c>
      <c r="F48" s="231">
        <v>0</v>
      </c>
      <c r="G48" s="231">
        <v>0</v>
      </c>
      <c r="H48" s="231">
        <v>0</v>
      </c>
      <c r="I48" s="231">
        <v>0</v>
      </c>
      <c r="J48" s="231">
        <v>0</v>
      </c>
      <c r="K48" s="231">
        <v>0</v>
      </c>
      <c r="L48" s="231">
        <v>0</v>
      </c>
      <c r="M48" s="231">
        <v>2385</v>
      </c>
      <c r="N48" s="231">
        <v>0</v>
      </c>
      <c r="O48" s="232">
        <f t="shared" si="2"/>
        <v>2385</v>
      </c>
    </row>
    <row r="49" spans="1:15" ht="12.75">
      <c r="A49" s="2" t="s">
        <v>4</v>
      </c>
      <c r="B49" s="17"/>
      <c r="C49" s="17"/>
      <c r="D49" s="9"/>
      <c r="E49" s="2"/>
      <c r="F49" s="2"/>
      <c r="G49" s="2"/>
      <c r="H49" s="2"/>
      <c r="I49" s="2"/>
      <c r="J49" s="2" t="s">
        <v>187</v>
      </c>
      <c r="K49" s="2"/>
      <c r="L49" s="2"/>
      <c r="O49" s="12"/>
    </row>
  </sheetData>
  <sheetProtection/>
  <mergeCells count="2">
    <mergeCell ref="A5:A48"/>
    <mergeCell ref="C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277"/>
  <sheetViews>
    <sheetView zoomScalePageLayoutView="0" workbookViewId="0" topLeftCell="A1">
      <selection activeCell="A93" sqref="A93"/>
    </sheetView>
  </sheetViews>
  <sheetFormatPr defaultColWidth="9.140625" defaultRowHeight="12.75"/>
  <cols>
    <col min="1" max="1" width="31.7109375" style="32" customWidth="1"/>
    <col min="2" max="4" width="12.421875" style="84" customWidth="1"/>
    <col min="5" max="5" width="17.00390625" style="84" customWidth="1"/>
    <col min="6" max="7" width="12.421875" style="84" customWidth="1"/>
    <col min="8" max="8" width="12.421875" style="32" customWidth="1"/>
    <col min="9" max="9" width="18.8515625" style="107" customWidth="1"/>
    <col min="10" max="16384" width="9.140625" style="85" customWidth="1"/>
  </cols>
  <sheetData>
    <row r="1" spans="1:9" s="8" customFormat="1" ht="19.5" customHeight="1">
      <c r="A1" s="3" t="s">
        <v>378</v>
      </c>
      <c r="B1" s="81"/>
      <c r="C1" s="81"/>
      <c r="D1" s="90"/>
      <c r="E1" s="90"/>
      <c r="F1" s="90"/>
      <c r="G1" s="90"/>
      <c r="H1" s="2"/>
      <c r="I1" s="81"/>
    </row>
    <row r="2" spans="1:9" s="8" customFormat="1" ht="6.75" customHeight="1" thickBot="1">
      <c r="A2" s="9"/>
      <c r="B2" s="81"/>
      <c r="C2" s="81"/>
      <c r="D2" s="90"/>
      <c r="E2" s="90"/>
      <c r="F2" s="90"/>
      <c r="G2" s="90"/>
      <c r="H2" s="2"/>
      <c r="I2" s="81"/>
    </row>
    <row r="3" spans="1:9" s="8" customFormat="1" ht="13.5" thickBot="1">
      <c r="A3" s="305">
        <v>2011</v>
      </c>
      <c r="B3" s="305"/>
      <c r="C3" s="305"/>
      <c r="D3" s="305"/>
      <c r="E3" s="305"/>
      <c r="F3" s="305"/>
      <c r="G3" s="305"/>
      <c r="H3" s="305"/>
      <c r="I3" s="305"/>
    </row>
    <row r="4" spans="1:9" s="8" customFormat="1" ht="13.5" thickBot="1">
      <c r="A4" s="332" t="s">
        <v>111</v>
      </c>
      <c r="B4" s="332"/>
      <c r="C4" s="332"/>
      <c r="D4" s="332"/>
      <c r="E4" s="332"/>
      <c r="F4" s="332"/>
      <c r="G4" s="332"/>
      <c r="H4" s="332"/>
      <c r="I4" s="332"/>
    </row>
    <row r="5" spans="1:9" ht="23.25" thickBot="1">
      <c r="A5" s="89" t="s">
        <v>266</v>
      </c>
      <c r="B5" s="86" t="s">
        <v>226</v>
      </c>
      <c r="C5" s="91" t="s">
        <v>233</v>
      </c>
      <c r="D5" s="86" t="s">
        <v>234</v>
      </c>
      <c r="E5" s="91" t="s">
        <v>232</v>
      </c>
      <c r="F5" s="92" t="s">
        <v>231</v>
      </c>
      <c r="G5" s="86" t="s">
        <v>230</v>
      </c>
      <c r="H5" s="88" t="s">
        <v>93</v>
      </c>
      <c r="I5" s="93" t="s">
        <v>267</v>
      </c>
    </row>
    <row r="6" spans="1:9" ht="12.75">
      <c r="A6" s="104" t="s">
        <v>217</v>
      </c>
      <c r="B6" s="94">
        <v>1260</v>
      </c>
      <c r="C6" s="94">
        <v>101</v>
      </c>
      <c r="D6" s="94">
        <v>105</v>
      </c>
      <c r="E6" s="94">
        <v>15</v>
      </c>
      <c r="F6" s="94">
        <v>284</v>
      </c>
      <c r="G6" s="94">
        <v>73</v>
      </c>
      <c r="H6" s="94">
        <v>0</v>
      </c>
      <c r="I6" s="95">
        <f>SUM(B6:H6)</f>
        <v>1838</v>
      </c>
    </row>
    <row r="7" spans="1:9" ht="12.75">
      <c r="A7" s="105" t="s">
        <v>211</v>
      </c>
      <c r="B7" s="96">
        <v>15251</v>
      </c>
      <c r="C7" s="96">
        <v>4530</v>
      </c>
      <c r="D7" s="96">
        <v>565</v>
      </c>
      <c r="E7" s="96">
        <v>295</v>
      </c>
      <c r="F7" s="96">
        <v>1482</v>
      </c>
      <c r="G7" s="96">
        <v>2505</v>
      </c>
      <c r="H7" s="97">
        <v>632</v>
      </c>
      <c r="I7" s="98">
        <f aca="true" t="shared" si="0" ref="I7:I23">SUM(B7:H7)</f>
        <v>25260</v>
      </c>
    </row>
    <row r="8" spans="1:9" ht="12.75">
      <c r="A8" s="105" t="s">
        <v>220</v>
      </c>
      <c r="B8" s="96">
        <v>3635</v>
      </c>
      <c r="C8" s="96">
        <v>1517</v>
      </c>
      <c r="D8" s="96">
        <v>0</v>
      </c>
      <c r="E8" s="96">
        <v>67</v>
      </c>
      <c r="F8" s="96">
        <v>1</v>
      </c>
      <c r="G8" s="96">
        <v>40</v>
      </c>
      <c r="H8" s="97">
        <v>242</v>
      </c>
      <c r="I8" s="98">
        <f t="shared" si="0"/>
        <v>5502</v>
      </c>
    </row>
    <row r="9" spans="1:9" ht="12.75">
      <c r="A9" s="105" t="s">
        <v>269</v>
      </c>
      <c r="B9" s="96">
        <v>7761</v>
      </c>
      <c r="C9" s="96">
        <v>874</v>
      </c>
      <c r="D9" s="96">
        <v>81</v>
      </c>
      <c r="E9" s="96">
        <v>95</v>
      </c>
      <c r="F9" s="96">
        <v>413</v>
      </c>
      <c r="G9" s="96">
        <v>1394</v>
      </c>
      <c r="H9" s="97">
        <v>36</v>
      </c>
      <c r="I9" s="98">
        <f t="shared" si="0"/>
        <v>10654</v>
      </c>
    </row>
    <row r="10" spans="1:9" ht="12.75">
      <c r="A10" s="105" t="s">
        <v>270</v>
      </c>
      <c r="B10" s="96">
        <v>4061</v>
      </c>
      <c r="C10" s="96">
        <v>1547</v>
      </c>
      <c r="D10" s="96">
        <v>1</v>
      </c>
      <c r="E10" s="96">
        <v>362</v>
      </c>
      <c r="F10" s="96">
        <v>566</v>
      </c>
      <c r="G10" s="96">
        <v>2373</v>
      </c>
      <c r="H10" s="97">
        <v>124</v>
      </c>
      <c r="I10" s="98">
        <f t="shared" si="0"/>
        <v>9034</v>
      </c>
    </row>
    <row r="11" spans="1:9" ht="12.75">
      <c r="A11" s="105" t="s">
        <v>215</v>
      </c>
      <c r="B11" s="96">
        <v>307</v>
      </c>
      <c r="C11" s="96">
        <v>20</v>
      </c>
      <c r="D11" s="96">
        <v>0</v>
      </c>
      <c r="E11" s="96">
        <v>310</v>
      </c>
      <c r="F11" s="96">
        <v>4</v>
      </c>
      <c r="G11" s="96">
        <v>12</v>
      </c>
      <c r="H11" s="97">
        <v>0</v>
      </c>
      <c r="I11" s="98">
        <f t="shared" si="0"/>
        <v>653</v>
      </c>
    </row>
    <row r="12" spans="1:9" ht="12.75">
      <c r="A12" s="105" t="s">
        <v>216</v>
      </c>
      <c r="B12" s="96">
        <v>657</v>
      </c>
      <c r="C12" s="96">
        <v>30</v>
      </c>
      <c r="D12" s="96">
        <v>3</v>
      </c>
      <c r="E12" s="96">
        <v>11</v>
      </c>
      <c r="F12" s="96">
        <v>13</v>
      </c>
      <c r="G12" s="96">
        <v>234</v>
      </c>
      <c r="H12" s="97">
        <v>0</v>
      </c>
      <c r="I12" s="98">
        <f t="shared" si="0"/>
        <v>948</v>
      </c>
    </row>
    <row r="13" spans="1:9" ht="25.5">
      <c r="A13" s="105" t="s">
        <v>271</v>
      </c>
      <c r="B13" s="96">
        <v>10623</v>
      </c>
      <c r="C13" s="96">
        <v>3682</v>
      </c>
      <c r="D13" s="96">
        <v>90</v>
      </c>
      <c r="E13" s="96">
        <v>335</v>
      </c>
      <c r="F13" s="96">
        <v>63</v>
      </c>
      <c r="G13" s="96">
        <v>1374</v>
      </c>
      <c r="H13" s="97">
        <v>12</v>
      </c>
      <c r="I13" s="98">
        <f t="shared" si="0"/>
        <v>16179</v>
      </c>
    </row>
    <row r="14" spans="1:9" ht="12.75">
      <c r="A14" s="105" t="s">
        <v>221</v>
      </c>
      <c r="B14" s="96">
        <v>5280</v>
      </c>
      <c r="C14" s="96">
        <v>1649</v>
      </c>
      <c r="D14" s="96">
        <v>100</v>
      </c>
      <c r="E14" s="96">
        <v>275</v>
      </c>
      <c r="F14" s="96">
        <v>588</v>
      </c>
      <c r="G14" s="96">
        <v>1524</v>
      </c>
      <c r="H14" s="97">
        <v>75</v>
      </c>
      <c r="I14" s="98">
        <f t="shared" si="0"/>
        <v>9491</v>
      </c>
    </row>
    <row r="15" spans="1:9" ht="12.75">
      <c r="A15" s="105" t="s">
        <v>219</v>
      </c>
      <c r="B15" s="96">
        <v>1542</v>
      </c>
      <c r="C15" s="96">
        <v>83</v>
      </c>
      <c r="D15" s="96">
        <v>0</v>
      </c>
      <c r="E15" s="96">
        <v>0</v>
      </c>
      <c r="F15" s="96">
        <v>35</v>
      </c>
      <c r="G15" s="96">
        <v>47</v>
      </c>
      <c r="H15" s="97">
        <v>0</v>
      </c>
      <c r="I15" s="98">
        <f t="shared" si="0"/>
        <v>1707</v>
      </c>
    </row>
    <row r="16" spans="1:9" ht="25.5">
      <c r="A16" s="105" t="s">
        <v>272</v>
      </c>
      <c r="B16" s="96">
        <v>2029</v>
      </c>
      <c r="C16" s="96">
        <v>370</v>
      </c>
      <c r="D16" s="96">
        <v>1</v>
      </c>
      <c r="E16" s="96">
        <v>4</v>
      </c>
      <c r="F16" s="96">
        <v>98</v>
      </c>
      <c r="G16" s="96">
        <v>394</v>
      </c>
      <c r="H16" s="97">
        <v>0</v>
      </c>
      <c r="I16" s="98">
        <f t="shared" si="0"/>
        <v>2896</v>
      </c>
    </row>
    <row r="17" spans="1:9" ht="25.5">
      <c r="A17" s="105" t="s">
        <v>207</v>
      </c>
      <c r="B17" s="99">
        <v>20188</v>
      </c>
      <c r="C17" s="99">
        <v>9182</v>
      </c>
      <c r="D17" s="99">
        <v>0</v>
      </c>
      <c r="E17" s="99">
        <v>396</v>
      </c>
      <c r="F17" s="99">
        <v>1312</v>
      </c>
      <c r="G17" s="99">
        <v>8092</v>
      </c>
      <c r="H17" s="100">
        <v>50</v>
      </c>
      <c r="I17" s="98">
        <f t="shared" si="0"/>
        <v>39220</v>
      </c>
    </row>
    <row r="18" spans="1:9" ht="12.75">
      <c r="A18" s="40" t="s">
        <v>208</v>
      </c>
      <c r="B18" s="96">
        <v>4214</v>
      </c>
      <c r="C18" s="96">
        <v>10208</v>
      </c>
      <c r="D18" s="96">
        <v>32</v>
      </c>
      <c r="E18" s="96">
        <v>32877</v>
      </c>
      <c r="F18" s="96">
        <v>96</v>
      </c>
      <c r="G18" s="96">
        <v>3034</v>
      </c>
      <c r="H18" s="96">
        <v>355</v>
      </c>
      <c r="I18" s="98">
        <f t="shared" si="0"/>
        <v>50816</v>
      </c>
    </row>
    <row r="19" spans="1:9" ht="12.75">
      <c r="A19" s="105" t="s">
        <v>250</v>
      </c>
      <c r="B19" s="99">
        <v>29509</v>
      </c>
      <c r="C19" s="99">
        <v>3857</v>
      </c>
      <c r="D19" s="99">
        <v>155</v>
      </c>
      <c r="E19" s="99">
        <v>2423</v>
      </c>
      <c r="F19" s="99">
        <v>934</v>
      </c>
      <c r="G19" s="99">
        <v>9232</v>
      </c>
      <c r="H19" s="100">
        <v>93</v>
      </c>
      <c r="I19" s="98">
        <f t="shared" si="0"/>
        <v>46203</v>
      </c>
    </row>
    <row r="20" spans="1:9" ht="12.75">
      <c r="A20" s="105" t="s">
        <v>224</v>
      </c>
      <c r="B20" s="96">
        <v>4562</v>
      </c>
      <c r="C20" s="96">
        <v>242</v>
      </c>
      <c r="D20" s="96">
        <v>61</v>
      </c>
      <c r="E20" s="96">
        <v>40</v>
      </c>
      <c r="F20" s="96">
        <v>7</v>
      </c>
      <c r="G20" s="96">
        <v>184</v>
      </c>
      <c r="H20" s="97">
        <v>111</v>
      </c>
      <c r="I20" s="98">
        <f t="shared" si="0"/>
        <v>5207</v>
      </c>
    </row>
    <row r="21" spans="1:9" ht="12.75">
      <c r="A21" s="105" t="s">
        <v>218</v>
      </c>
      <c r="B21" s="99">
        <v>1683</v>
      </c>
      <c r="C21" s="99">
        <v>643</v>
      </c>
      <c r="D21" s="99">
        <v>0</v>
      </c>
      <c r="E21" s="99">
        <v>27</v>
      </c>
      <c r="F21" s="99">
        <v>113</v>
      </c>
      <c r="G21" s="99">
        <v>120</v>
      </c>
      <c r="H21" s="100">
        <v>53</v>
      </c>
      <c r="I21" s="98">
        <f t="shared" si="0"/>
        <v>2639</v>
      </c>
    </row>
    <row r="22" spans="1:9" ht="12.75">
      <c r="A22" s="40" t="s">
        <v>214</v>
      </c>
      <c r="B22" s="99">
        <v>0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</row>
    <row r="23" spans="1:9" ht="13.5" thickBot="1">
      <c r="A23" s="106" t="s">
        <v>222</v>
      </c>
      <c r="B23" s="101">
        <v>5963</v>
      </c>
      <c r="C23" s="101">
        <v>367</v>
      </c>
      <c r="D23" s="101">
        <v>11</v>
      </c>
      <c r="E23" s="101">
        <v>488</v>
      </c>
      <c r="F23" s="101">
        <v>445</v>
      </c>
      <c r="G23" s="101">
        <v>2532</v>
      </c>
      <c r="H23" s="102">
        <v>16</v>
      </c>
      <c r="I23" s="98">
        <f t="shared" si="0"/>
        <v>9822</v>
      </c>
    </row>
    <row r="24" spans="1:9" ht="13.5" thickBot="1">
      <c r="A24" s="41" t="s">
        <v>267</v>
      </c>
      <c r="B24" s="103">
        <f>SUM(B6:B23)</f>
        <v>118525</v>
      </c>
      <c r="C24" s="103">
        <f aca="true" t="shared" si="1" ref="C24:I24">SUM(C6:C23)</f>
        <v>38902</v>
      </c>
      <c r="D24" s="103">
        <f t="shared" si="1"/>
        <v>1205</v>
      </c>
      <c r="E24" s="103">
        <f t="shared" si="1"/>
        <v>38020</v>
      </c>
      <c r="F24" s="103">
        <f t="shared" si="1"/>
        <v>6454</v>
      </c>
      <c r="G24" s="103">
        <f t="shared" si="1"/>
        <v>33164</v>
      </c>
      <c r="H24" s="103">
        <f t="shared" si="1"/>
        <v>1799</v>
      </c>
      <c r="I24" s="103">
        <f t="shared" si="1"/>
        <v>238069</v>
      </c>
    </row>
    <row r="25" spans="1:9" s="8" customFormat="1" ht="13.5" thickBot="1">
      <c r="A25" s="332" t="s">
        <v>112</v>
      </c>
      <c r="B25" s="332"/>
      <c r="C25" s="332"/>
      <c r="D25" s="332"/>
      <c r="E25" s="332"/>
      <c r="F25" s="332"/>
      <c r="G25" s="332"/>
      <c r="H25" s="332"/>
      <c r="I25" s="332"/>
    </row>
    <row r="26" spans="1:9" ht="23.25" thickBot="1">
      <c r="A26" s="89" t="s">
        <v>266</v>
      </c>
      <c r="B26" s="86" t="s">
        <v>226</v>
      </c>
      <c r="C26" s="91" t="s">
        <v>233</v>
      </c>
      <c r="D26" s="86" t="s">
        <v>234</v>
      </c>
      <c r="E26" s="91" t="s">
        <v>232</v>
      </c>
      <c r="F26" s="92" t="s">
        <v>231</v>
      </c>
      <c r="G26" s="86" t="s">
        <v>230</v>
      </c>
      <c r="H26" s="88" t="s">
        <v>93</v>
      </c>
      <c r="I26" s="93" t="s">
        <v>268</v>
      </c>
    </row>
    <row r="27" spans="1:9" ht="12.75">
      <c r="A27" s="104" t="s">
        <v>217</v>
      </c>
      <c r="B27" s="94">
        <v>1206</v>
      </c>
      <c r="C27" s="94">
        <v>54</v>
      </c>
      <c r="D27" s="94">
        <v>55</v>
      </c>
      <c r="E27" s="94">
        <v>9</v>
      </c>
      <c r="F27" s="94">
        <v>302</v>
      </c>
      <c r="G27" s="94">
        <v>82</v>
      </c>
      <c r="H27" s="94">
        <v>0</v>
      </c>
      <c r="I27" s="95">
        <f>SUM(B27:H27)</f>
        <v>1708</v>
      </c>
    </row>
    <row r="28" spans="1:9" ht="12.75">
      <c r="A28" s="105" t="s">
        <v>211</v>
      </c>
      <c r="B28" s="96">
        <v>16548</v>
      </c>
      <c r="C28" s="96">
        <v>4619</v>
      </c>
      <c r="D28" s="96">
        <v>622</v>
      </c>
      <c r="E28" s="96">
        <v>453</v>
      </c>
      <c r="F28" s="96">
        <v>2336</v>
      </c>
      <c r="G28" s="96">
        <v>2524</v>
      </c>
      <c r="H28" s="97">
        <v>20</v>
      </c>
      <c r="I28" s="98">
        <f aca="true" t="shared" si="2" ref="I28:I43">SUM(B28:H28)</f>
        <v>27122</v>
      </c>
    </row>
    <row r="29" spans="1:9" ht="12.75">
      <c r="A29" s="105" t="s">
        <v>220</v>
      </c>
      <c r="B29" s="96">
        <v>1901</v>
      </c>
      <c r="C29" s="96">
        <v>1297</v>
      </c>
      <c r="D29" s="96">
        <v>0</v>
      </c>
      <c r="E29" s="96">
        <v>422</v>
      </c>
      <c r="F29" s="96">
        <v>0</v>
      </c>
      <c r="G29" s="96">
        <v>36</v>
      </c>
      <c r="H29" s="97">
        <v>226</v>
      </c>
      <c r="I29" s="98">
        <f t="shared" si="2"/>
        <v>3882</v>
      </c>
    </row>
    <row r="30" spans="1:9" ht="12.75">
      <c r="A30" s="105" t="s">
        <v>269</v>
      </c>
      <c r="B30" s="96">
        <v>8820</v>
      </c>
      <c r="C30" s="96">
        <v>3208</v>
      </c>
      <c r="D30" s="96">
        <v>42</v>
      </c>
      <c r="E30" s="96">
        <v>21409</v>
      </c>
      <c r="F30" s="96">
        <v>478</v>
      </c>
      <c r="G30" s="96">
        <v>1258</v>
      </c>
      <c r="H30" s="97">
        <v>589</v>
      </c>
      <c r="I30" s="98">
        <f t="shared" si="2"/>
        <v>35804</v>
      </c>
    </row>
    <row r="31" spans="1:9" ht="12.75">
      <c r="A31" s="105" t="s">
        <v>213</v>
      </c>
      <c r="B31" s="96">
        <v>5229</v>
      </c>
      <c r="C31" s="96">
        <v>1264</v>
      </c>
      <c r="D31" s="96">
        <v>16</v>
      </c>
      <c r="E31" s="96">
        <v>201</v>
      </c>
      <c r="F31" s="96">
        <v>681</v>
      </c>
      <c r="G31" s="96">
        <v>2822</v>
      </c>
      <c r="H31" s="97">
        <v>97</v>
      </c>
      <c r="I31" s="98">
        <f t="shared" si="2"/>
        <v>10310</v>
      </c>
    </row>
    <row r="32" spans="1:9" ht="12.75">
      <c r="A32" s="105" t="s">
        <v>215</v>
      </c>
      <c r="B32" s="96">
        <v>359</v>
      </c>
      <c r="C32" s="96">
        <v>71</v>
      </c>
      <c r="D32" s="96">
        <v>0</v>
      </c>
      <c r="E32" s="96">
        <v>268</v>
      </c>
      <c r="F32" s="96">
        <v>44</v>
      </c>
      <c r="G32" s="96">
        <v>29</v>
      </c>
      <c r="H32" s="97">
        <v>0</v>
      </c>
      <c r="I32" s="98">
        <f t="shared" si="2"/>
        <v>771</v>
      </c>
    </row>
    <row r="33" spans="1:9" ht="12.75">
      <c r="A33" s="105" t="s">
        <v>216</v>
      </c>
      <c r="B33" s="96">
        <v>1793</v>
      </c>
      <c r="C33" s="96">
        <v>12</v>
      </c>
      <c r="D33" s="96">
        <v>5</v>
      </c>
      <c r="E33" s="96">
        <v>15</v>
      </c>
      <c r="F33" s="96">
        <v>10</v>
      </c>
      <c r="G33" s="96">
        <v>103</v>
      </c>
      <c r="H33" s="97">
        <v>0</v>
      </c>
      <c r="I33" s="98">
        <f t="shared" si="2"/>
        <v>1938</v>
      </c>
    </row>
    <row r="34" spans="1:9" ht="25.5">
      <c r="A34" s="105" t="s">
        <v>271</v>
      </c>
      <c r="B34" s="96">
        <v>10357</v>
      </c>
      <c r="C34" s="96">
        <v>2263</v>
      </c>
      <c r="D34" s="96">
        <v>69</v>
      </c>
      <c r="E34" s="96">
        <v>100</v>
      </c>
      <c r="F34" s="96">
        <v>77</v>
      </c>
      <c r="G34" s="96">
        <v>1184</v>
      </c>
      <c r="H34" s="97">
        <v>30</v>
      </c>
      <c r="I34" s="98">
        <f t="shared" si="2"/>
        <v>14080</v>
      </c>
    </row>
    <row r="35" spans="1:9" ht="12.75">
      <c r="A35" s="105" t="s">
        <v>221</v>
      </c>
      <c r="B35" s="96">
        <v>4752</v>
      </c>
      <c r="C35" s="96">
        <v>2054</v>
      </c>
      <c r="D35" s="96">
        <v>96</v>
      </c>
      <c r="E35" s="96">
        <v>366</v>
      </c>
      <c r="F35" s="96">
        <v>311</v>
      </c>
      <c r="G35" s="96">
        <v>857</v>
      </c>
      <c r="H35" s="97">
        <v>44</v>
      </c>
      <c r="I35" s="98">
        <f t="shared" si="2"/>
        <v>8480</v>
      </c>
    </row>
    <row r="36" spans="1:9" ht="12.75">
      <c r="A36" s="105" t="s">
        <v>219</v>
      </c>
      <c r="B36" s="96">
        <v>1205</v>
      </c>
      <c r="C36" s="96">
        <v>60</v>
      </c>
      <c r="D36" s="96">
        <v>0</v>
      </c>
      <c r="E36" s="96">
        <v>4</v>
      </c>
      <c r="F36" s="96">
        <v>1</v>
      </c>
      <c r="G36" s="96">
        <v>18</v>
      </c>
      <c r="H36" s="97">
        <v>21</v>
      </c>
      <c r="I36" s="98">
        <f t="shared" si="2"/>
        <v>1309</v>
      </c>
    </row>
    <row r="37" spans="1:9" ht="25.5">
      <c r="A37" s="105" t="s">
        <v>272</v>
      </c>
      <c r="B37" s="96">
        <v>1244</v>
      </c>
      <c r="C37" s="96">
        <v>336</v>
      </c>
      <c r="D37" s="96">
        <v>0</v>
      </c>
      <c r="E37" s="96">
        <v>231</v>
      </c>
      <c r="F37" s="96">
        <v>62</v>
      </c>
      <c r="G37" s="96">
        <v>432</v>
      </c>
      <c r="H37" s="97">
        <v>0</v>
      </c>
      <c r="I37" s="98">
        <f t="shared" si="2"/>
        <v>2305</v>
      </c>
    </row>
    <row r="38" spans="1:9" ht="25.5">
      <c r="A38" s="105" t="s">
        <v>207</v>
      </c>
      <c r="B38" s="99">
        <v>18794</v>
      </c>
      <c r="C38" s="99">
        <v>20261</v>
      </c>
      <c r="D38" s="99">
        <v>0</v>
      </c>
      <c r="E38" s="99">
        <v>59</v>
      </c>
      <c r="F38" s="99">
        <v>502</v>
      </c>
      <c r="G38" s="99">
        <v>14492</v>
      </c>
      <c r="H38" s="100">
        <v>0</v>
      </c>
      <c r="I38" s="98">
        <f t="shared" si="2"/>
        <v>54108</v>
      </c>
    </row>
    <row r="39" spans="1:9" ht="12.75">
      <c r="A39" s="40" t="s">
        <v>208</v>
      </c>
      <c r="B39" s="96">
        <v>4237</v>
      </c>
      <c r="C39" s="96">
        <v>10301</v>
      </c>
      <c r="D39" s="96">
        <v>157</v>
      </c>
      <c r="E39" s="96">
        <v>31072</v>
      </c>
      <c r="F39" s="96">
        <v>94</v>
      </c>
      <c r="G39" s="96">
        <v>3412</v>
      </c>
      <c r="H39" s="96">
        <v>121</v>
      </c>
      <c r="I39" s="98">
        <f t="shared" si="2"/>
        <v>49394</v>
      </c>
    </row>
    <row r="40" spans="1:9" ht="12.75">
      <c r="A40" s="105" t="s">
        <v>250</v>
      </c>
      <c r="B40" s="99">
        <v>20515</v>
      </c>
      <c r="C40" s="99">
        <v>6638</v>
      </c>
      <c r="D40" s="99">
        <v>176</v>
      </c>
      <c r="E40" s="99">
        <v>2500</v>
      </c>
      <c r="F40" s="99">
        <v>298</v>
      </c>
      <c r="G40" s="99">
        <v>10223</v>
      </c>
      <c r="H40" s="100">
        <v>32</v>
      </c>
      <c r="I40" s="98">
        <f t="shared" si="2"/>
        <v>40382</v>
      </c>
    </row>
    <row r="41" spans="1:9" ht="12.75">
      <c r="A41" s="105" t="s">
        <v>224</v>
      </c>
      <c r="B41" s="96">
        <v>1919</v>
      </c>
      <c r="C41" s="96">
        <v>77</v>
      </c>
      <c r="D41" s="96">
        <v>0</v>
      </c>
      <c r="E41" s="96">
        <v>32</v>
      </c>
      <c r="F41" s="96">
        <v>2</v>
      </c>
      <c r="G41" s="96">
        <v>153</v>
      </c>
      <c r="H41" s="97">
        <v>0</v>
      </c>
      <c r="I41" s="98">
        <f t="shared" si="2"/>
        <v>2183</v>
      </c>
    </row>
    <row r="42" spans="1:9" ht="12.75">
      <c r="A42" s="105" t="s">
        <v>218</v>
      </c>
      <c r="B42" s="99">
        <v>420</v>
      </c>
      <c r="C42" s="99">
        <v>911</v>
      </c>
      <c r="D42" s="99">
        <v>0</v>
      </c>
      <c r="E42" s="99">
        <v>54</v>
      </c>
      <c r="F42" s="99">
        <v>73</v>
      </c>
      <c r="G42" s="99">
        <v>231</v>
      </c>
      <c r="H42" s="100">
        <v>1</v>
      </c>
      <c r="I42" s="98">
        <f t="shared" si="2"/>
        <v>1690</v>
      </c>
    </row>
    <row r="43" spans="1:9" ht="12.75">
      <c r="A43" s="40" t="s">
        <v>214</v>
      </c>
      <c r="B43" s="99">
        <v>15</v>
      </c>
      <c r="C43" s="99">
        <v>0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98">
        <f t="shared" si="2"/>
        <v>15</v>
      </c>
    </row>
    <row r="44" spans="1:9" ht="13.5" thickBot="1">
      <c r="A44" s="106" t="s">
        <v>222</v>
      </c>
      <c r="B44" s="101">
        <v>5023</v>
      </c>
      <c r="C44" s="101">
        <v>432</v>
      </c>
      <c r="D44" s="101">
        <v>15</v>
      </c>
      <c r="E44" s="101">
        <v>1152</v>
      </c>
      <c r="F44" s="101">
        <v>366</v>
      </c>
      <c r="G44" s="101">
        <v>855</v>
      </c>
      <c r="H44" s="102">
        <v>0</v>
      </c>
      <c r="I44" s="98">
        <f>SUM(B44:H44)</f>
        <v>7843</v>
      </c>
    </row>
    <row r="45" spans="1:9" ht="13.5" thickBot="1">
      <c r="A45" s="41" t="s">
        <v>268</v>
      </c>
      <c r="B45" s="103">
        <f aca="true" t="shared" si="3" ref="B45:I45">SUM(B27:B44)</f>
        <v>104337</v>
      </c>
      <c r="C45" s="103">
        <f t="shared" si="3"/>
        <v>53858</v>
      </c>
      <c r="D45" s="103">
        <f t="shared" si="3"/>
        <v>1253</v>
      </c>
      <c r="E45" s="103">
        <f t="shared" si="3"/>
        <v>58347</v>
      </c>
      <c r="F45" s="103">
        <f t="shared" si="3"/>
        <v>5637</v>
      </c>
      <c r="G45" s="103">
        <f t="shared" si="3"/>
        <v>38711</v>
      </c>
      <c r="H45" s="103">
        <f t="shared" si="3"/>
        <v>1181</v>
      </c>
      <c r="I45" s="103">
        <f t="shared" si="3"/>
        <v>263324</v>
      </c>
    </row>
    <row r="46" spans="1:9" s="8" customFormat="1" ht="13.5" thickBot="1">
      <c r="A46" s="332" t="s">
        <v>113</v>
      </c>
      <c r="B46" s="332"/>
      <c r="C46" s="332"/>
      <c r="D46" s="332"/>
      <c r="E46" s="332"/>
      <c r="F46" s="332"/>
      <c r="G46" s="332"/>
      <c r="H46" s="332"/>
      <c r="I46" s="332"/>
    </row>
    <row r="47" spans="1:9" ht="23.25" thickBot="1">
      <c r="A47" s="89" t="s">
        <v>266</v>
      </c>
      <c r="B47" s="86" t="s">
        <v>226</v>
      </c>
      <c r="C47" s="91" t="s">
        <v>233</v>
      </c>
      <c r="D47" s="86" t="s">
        <v>234</v>
      </c>
      <c r="E47" s="91" t="s">
        <v>232</v>
      </c>
      <c r="F47" s="92" t="s">
        <v>231</v>
      </c>
      <c r="G47" s="86" t="s">
        <v>230</v>
      </c>
      <c r="H47" s="88" t="s">
        <v>93</v>
      </c>
      <c r="I47" s="93" t="s">
        <v>273</v>
      </c>
    </row>
    <row r="48" spans="1:9" ht="12.75">
      <c r="A48" s="104" t="s">
        <v>217</v>
      </c>
      <c r="B48" s="94">
        <v>839</v>
      </c>
      <c r="C48" s="94">
        <v>92</v>
      </c>
      <c r="D48" s="94">
        <v>53</v>
      </c>
      <c r="E48" s="94">
        <v>6</v>
      </c>
      <c r="F48" s="94">
        <v>350</v>
      </c>
      <c r="G48" s="94">
        <v>119</v>
      </c>
      <c r="H48" s="94">
        <v>8</v>
      </c>
      <c r="I48" s="95">
        <f>SUM(B48:H48)</f>
        <v>1467</v>
      </c>
    </row>
    <row r="49" spans="1:9" ht="12.75">
      <c r="A49" s="105" t="s">
        <v>211</v>
      </c>
      <c r="B49" s="96">
        <v>20501</v>
      </c>
      <c r="C49" s="96">
        <v>6294</v>
      </c>
      <c r="D49" s="96">
        <v>509</v>
      </c>
      <c r="E49" s="96">
        <v>454</v>
      </c>
      <c r="F49" s="96">
        <v>3573</v>
      </c>
      <c r="G49" s="96">
        <v>3853</v>
      </c>
      <c r="H49" s="97">
        <v>482</v>
      </c>
      <c r="I49" s="98">
        <f aca="true" t="shared" si="4" ref="I49:I65">SUM(B49:H49)</f>
        <v>35666</v>
      </c>
    </row>
    <row r="50" spans="1:9" ht="12.75">
      <c r="A50" s="105" t="s">
        <v>220</v>
      </c>
      <c r="B50" s="96">
        <v>3867</v>
      </c>
      <c r="C50" s="96">
        <v>991</v>
      </c>
      <c r="D50" s="96">
        <v>0</v>
      </c>
      <c r="E50" s="96">
        <v>540</v>
      </c>
      <c r="F50" s="96">
        <v>1</v>
      </c>
      <c r="G50" s="96">
        <v>60</v>
      </c>
      <c r="H50" s="97">
        <v>208</v>
      </c>
      <c r="I50" s="98">
        <f t="shared" si="4"/>
        <v>5667</v>
      </c>
    </row>
    <row r="51" spans="1:9" ht="12.75">
      <c r="A51" s="105" t="s">
        <v>269</v>
      </c>
      <c r="B51" s="96">
        <v>11485</v>
      </c>
      <c r="C51" s="96">
        <v>5628</v>
      </c>
      <c r="D51" s="96">
        <v>42</v>
      </c>
      <c r="E51" s="96">
        <v>3006</v>
      </c>
      <c r="F51" s="96">
        <v>690</v>
      </c>
      <c r="G51" s="96">
        <v>1546</v>
      </c>
      <c r="H51" s="97">
        <v>44</v>
      </c>
      <c r="I51" s="98">
        <f t="shared" si="4"/>
        <v>22441</v>
      </c>
    </row>
    <row r="52" spans="1:9" ht="12.75">
      <c r="A52" s="105" t="s">
        <v>213</v>
      </c>
      <c r="B52" s="96">
        <v>4773</v>
      </c>
      <c r="C52" s="96">
        <v>1893</v>
      </c>
      <c r="D52" s="96">
        <v>53</v>
      </c>
      <c r="E52" s="96">
        <v>236</v>
      </c>
      <c r="F52" s="96">
        <v>647</v>
      </c>
      <c r="G52" s="96">
        <v>2686</v>
      </c>
      <c r="H52" s="97">
        <v>256</v>
      </c>
      <c r="I52" s="98">
        <f t="shared" si="4"/>
        <v>10544</v>
      </c>
    </row>
    <row r="53" spans="1:9" ht="12.75">
      <c r="A53" s="105" t="s">
        <v>215</v>
      </c>
      <c r="B53" s="96">
        <v>423</v>
      </c>
      <c r="C53" s="96">
        <v>151</v>
      </c>
      <c r="D53" s="96">
        <v>0</v>
      </c>
      <c r="E53" s="96">
        <v>327</v>
      </c>
      <c r="F53" s="96">
        <v>3</v>
      </c>
      <c r="G53" s="96">
        <v>36</v>
      </c>
      <c r="H53" s="97">
        <v>5</v>
      </c>
      <c r="I53" s="98">
        <f t="shared" si="4"/>
        <v>945</v>
      </c>
    </row>
    <row r="54" spans="1:9" ht="12.75">
      <c r="A54" s="105" t="s">
        <v>216</v>
      </c>
      <c r="B54" s="96">
        <v>1230</v>
      </c>
      <c r="C54" s="96">
        <v>19</v>
      </c>
      <c r="D54" s="96">
        <v>0</v>
      </c>
      <c r="E54" s="96">
        <v>3</v>
      </c>
      <c r="F54" s="96">
        <v>3</v>
      </c>
      <c r="G54" s="96">
        <v>256</v>
      </c>
      <c r="H54" s="97">
        <v>4</v>
      </c>
      <c r="I54" s="98">
        <f t="shared" si="4"/>
        <v>1515</v>
      </c>
    </row>
    <row r="55" spans="1:9" ht="25.5">
      <c r="A55" s="105" t="s">
        <v>271</v>
      </c>
      <c r="B55" s="96">
        <v>15198</v>
      </c>
      <c r="C55" s="96">
        <v>2767</v>
      </c>
      <c r="D55" s="96">
        <v>1</v>
      </c>
      <c r="E55" s="96">
        <v>341</v>
      </c>
      <c r="F55" s="96">
        <v>57</v>
      </c>
      <c r="G55" s="96">
        <v>965</v>
      </c>
      <c r="H55" s="97">
        <v>26</v>
      </c>
      <c r="I55" s="98">
        <f t="shared" si="4"/>
        <v>19355</v>
      </c>
    </row>
    <row r="56" spans="1:9" ht="12.75">
      <c r="A56" s="105" t="s">
        <v>221</v>
      </c>
      <c r="B56" s="96">
        <v>6715</v>
      </c>
      <c r="C56" s="96">
        <v>2050</v>
      </c>
      <c r="D56" s="96">
        <v>176</v>
      </c>
      <c r="E56" s="96">
        <v>311</v>
      </c>
      <c r="F56" s="96">
        <v>349</v>
      </c>
      <c r="G56" s="96">
        <v>1432</v>
      </c>
      <c r="H56" s="97">
        <v>63</v>
      </c>
      <c r="I56" s="98">
        <f t="shared" si="4"/>
        <v>11096</v>
      </c>
    </row>
    <row r="57" spans="1:9" ht="12.75">
      <c r="A57" s="105" t="s">
        <v>219</v>
      </c>
      <c r="B57" s="96">
        <v>1643</v>
      </c>
      <c r="C57" s="96">
        <v>100</v>
      </c>
      <c r="D57" s="96">
        <v>0</v>
      </c>
      <c r="E57" s="96">
        <v>2</v>
      </c>
      <c r="F57" s="96">
        <v>201</v>
      </c>
      <c r="G57" s="96">
        <v>31</v>
      </c>
      <c r="H57" s="97">
        <v>0</v>
      </c>
      <c r="I57" s="98">
        <f t="shared" si="4"/>
        <v>1977</v>
      </c>
    </row>
    <row r="58" spans="1:9" ht="25.5">
      <c r="A58" s="105" t="s">
        <v>272</v>
      </c>
      <c r="B58" s="96">
        <v>2528</v>
      </c>
      <c r="C58" s="96">
        <v>520</v>
      </c>
      <c r="D58" s="96">
        <v>24</v>
      </c>
      <c r="E58" s="96">
        <v>12</v>
      </c>
      <c r="F58" s="96">
        <v>1</v>
      </c>
      <c r="G58" s="96">
        <v>350</v>
      </c>
      <c r="H58" s="97">
        <v>9</v>
      </c>
      <c r="I58" s="98">
        <f t="shared" si="4"/>
        <v>3444</v>
      </c>
    </row>
    <row r="59" spans="1:9" ht="25.5">
      <c r="A59" s="105" t="s">
        <v>207</v>
      </c>
      <c r="B59" s="99">
        <v>23112</v>
      </c>
      <c r="C59" s="99">
        <v>25866</v>
      </c>
      <c r="D59" s="99">
        <v>0</v>
      </c>
      <c r="E59" s="99">
        <v>398</v>
      </c>
      <c r="F59" s="99">
        <v>100</v>
      </c>
      <c r="G59" s="99">
        <v>23037</v>
      </c>
      <c r="H59" s="100">
        <v>18</v>
      </c>
      <c r="I59" s="98">
        <f t="shared" si="4"/>
        <v>72531</v>
      </c>
    </row>
    <row r="60" spans="1:9" ht="12.75">
      <c r="A60" s="40" t="s">
        <v>208</v>
      </c>
      <c r="B60" s="96">
        <v>4515</v>
      </c>
      <c r="C60" s="96">
        <v>12300</v>
      </c>
      <c r="D60" s="96">
        <v>31</v>
      </c>
      <c r="E60" s="96">
        <v>26066</v>
      </c>
      <c r="F60" s="96">
        <v>58</v>
      </c>
      <c r="G60" s="96">
        <v>3503</v>
      </c>
      <c r="H60" s="96">
        <v>186</v>
      </c>
      <c r="I60" s="98">
        <f t="shared" si="4"/>
        <v>46659</v>
      </c>
    </row>
    <row r="61" spans="1:9" ht="12.75">
      <c r="A61" s="105" t="s">
        <v>250</v>
      </c>
      <c r="B61" s="99">
        <v>18186</v>
      </c>
      <c r="C61" s="99">
        <v>3085</v>
      </c>
      <c r="D61" s="99">
        <v>172</v>
      </c>
      <c r="E61" s="99">
        <v>5301</v>
      </c>
      <c r="F61" s="99">
        <v>1215</v>
      </c>
      <c r="G61" s="99">
        <v>13181</v>
      </c>
      <c r="H61" s="100">
        <v>157</v>
      </c>
      <c r="I61" s="98">
        <f t="shared" si="4"/>
        <v>41297</v>
      </c>
    </row>
    <row r="62" spans="1:9" ht="12.75">
      <c r="A62" s="105" t="s">
        <v>224</v>
      </c>
      <c r="B62" s="96">
        <v>1766</v>
      </c>
      <c r="C62" s="96">
        <v>196</v>
      </c>
      <c r="D62" s="96">
        <v>2</v>
      </c>
      <c r="E62" s="96">
        <v>0</v>
      </c>
      <c r="F62" s="96">
        <v>22</v>
      </c>
      <c r="G62" s="96">
        <v>394</v>
      </c>
      <c r="H62" s="97">
        <v>0</v>
      </c>
      <c r="I62" s="98">
        <f t="shared" si="4"/>
        <v>2380</v>
      </c>
    </row>
    <row r="63" spans="1:9" ht="12.75">
      <c r="A63" s="105" t="s">
        <v>218</v>
      </c>
      <c r="B63" s="99">
        <v>962</v>
      </c>
      <c r="C63" s="99">
        <v>640</v>
      </c>
      <c r="D63" s="99">
        <v>0</v>
      </c>
      <c r="E63" s="99">
        <v>37</v>
      </c>
      <c r="F63" s="99">
        <v>24</v>
      </c>
      <c r="G63" s="99">
        <v>102</v>
      </c>
      <c r="H63" s="100">
        <v>0</v>
      </c>
      <c r="I63" s="98">
        <f t="shared" si="4"/>
        <v>1765</v>
      </c>
    </row>
    <row r="64" spans="1:9" ht="12.75">
      <c r="A64" s="40" t="s">
        <v>214</v>
      </c>
      <c r="B64" s="99">
        <v>7</v>
      </c>
      <c r="C64" s="99">
        <v>0</v>
      </c>
      <c r="D64" s="99">
        <v>0</v>
      </c>
      <c r="E64" s="99">
        <v>73</v>
      </c>
      <c r="F64" s="99">
        <v>0</v>
      </c>
      <c r="G64" s="99">
        <v>3</v>
      </c>
      <c r="H64" s="99">
        <v>0</v>
      </c>
      <c r="I64" s="98">
        <f t="shared" si="4"/>
        <v>83</v>
      </c>
    </row>
    <row r="65" spans="1:9" ht="13.5" thickBot="1">
      <c r="A65" s="106" t="s">
        <v>222</v>
      </c>
      <c r="B65" s="101">
        <v>5262</v>
      </c>
      <c r="C65" s="101">
        <v>541</v>
      </c>
      <c r="D65" s="101">
        <v>82</v>
      </c>
      <c r="E65" s="101">
        <v>940</v>
      </c>
      <c r="F65" s="101">
        <v>761</v>
      </c>
      <c r="G65" s="101">
        <v>2321</v>
      </c>
      <c r="H65" s="102">
        <v>0</v>
      </c>
      <c r="I65" s="98">
        <f t="shared" si="4"/>
        <v>9907</v>
      </c>
    </row>
    <row r="66" spans="1:9" ht="13.5" thickBot="1">
      <c r="A66" s="41" t="s">
        <v>273</v>
      </c>
      <c r="B66" s="103">
        <f aca="true" t="shared" si="5" ref="B66:I66">SUM(B48:B65)</f>
        <v>123012</v>
      </c>
      <c r="C66" s="103">
        <f t="shared" si="5"/>
        <v>63133</v>
      </c>
      <c r="D66" s="103">
        <f t="shared" si="5"/>
        <v>1145</v>
      </c>
      <c r="E66" s="103">
        <f t="shared" si="5"/>
        <v>38053</v>
      </c>
      <c r="F66" s="103">
        <f t="shared" si="5"/>
        <v>8055</v>
      </c>
      <c r="G66" s="103">
        <f t="shared" si="5"/>
        <v>53875</v>
      </c>
      <c r="H66" s="103">
        <f t="shared" si="5"/>
        <v>1466</v>
      </c>
      <c r="I66" s="103">
        <f t="shared" si="5"/>
        <v>288739</v>
      </c>
    </row>
    <row r="67" spans="1:9" ht="13.5" thickBot="1">
      <c r="A67" s="332" t="s">
        <v>114</v>
      </c>
      <c r="B67" s="332"/>
      <c r="C67" s="332"/>
      <c r="D67" s="332"/>
      <c r="E67" s="332"/>
      <c r="F67" s="332"/>
      <c r="G67" s="332"/>
      <c r="H67" s="332"/>
      <c r="I67" s="332"/>
    </row>
    <row r="68" spans="1:9" ht="23.25" thickBot="1">
      <c r="A68" s="89" t="s">
        <v>266</v>
      </c>
      <c r="B68" s="86" t="s">
        <v>226</v>
      </c>
      <c r="C68" s="91" t="s">
        <v>233</v>
      </c>
      <c r="D68" s="86" t="s">
        <v>234</v>
      </c>
      <c r="E68" s="91" t="s">
        <v>232</v>
      </c>
      <c r="F68" s="92" t="s">
        <v>231</v>
      </c>
      <c r="G68" s="86" t="s">
        <v>230</v>
      </c>
      <c r="H68" s="88" t="s">
        <v>93</v>
      </c>
      <c r="I68" s="93" t="s">
        <v>280</v>
      </c>
    </row>
    <row r="69" spans="1:9" ht="12.75">
      <c r="A69" s="104" t="s">
        <v>217</v>
      </c>
      <c r="B69" s="94">
        <v>1028</v>
      </c>
      <c r="C69" s="94">
        <v>53</v>
      </c>
      <c r="D69" s="94">
        <v>58</v>
      </c>
      <c r="E69" s="94">
        <v>5</v>
      </c>
      <c r="F69" s="94">
        <v>379</v>
      </c>
      <c r="G69" s="94">
        <v>119</v>
      </c>
      <c r="H69" s="94">
        <v>0</v>
      </c>
      <c r="I69" s="95">
        <f>SUM(B69:H69)</f>
        <v>1642</v>
      </c>
    </row>
    <row r="70" spans="1:9" ht="12.75">
      <c r="A70" s="105" t="s">
        <v>211</v>
      </c>
      <c r="B70" s="96">
        <v>18166</v>
      </c>
      <c r="C70" s="96">
        <v>4742</v>
      </c>
      <c r="D70" s="96">
        <v>624</v>
      </c>
      <c r="E70" s="96">
        <v>105</v>
      </c>
      <c r="F70" s="96">
        <v>2715</v>
      </c>
      <c r="G70" s="96">
        <v>2669</v>
      </c>
      <c r="H70" s="97">
        <v>564</v>
      </c>
      <c r="I70" s="98">
        <f aca="true" t="shared" si="6" ref="I70:I86">SUM(B70:H70)</f>
        <v>29585</v>
      </c>
    </row>
    <row r="71" spans="1:9" ht="12.75">
      <c r="A71" s="105" t="s">
        <v>220</v>
      </c>
      <c r="B71" s="96">
        <v>2821</v>
      </c>
      <c r="C71" s="96">
        <v>613</v>
      </c>
      <c r="D71" s="96">
        <v>0</v>
      </c>
      <c r="E71" s="96">
        <v>241</v>
      </c>
      <c r="F71" s="96">
        <v>0</v>
      </c>
      <c r="G71" s="96">
        <v>33</v>
      </c>
      <c r="H71" s="97">
        <v>180</v>
      </c>
      <c r="I71" s="98">
        <f t="shared" si="6"/>
        <v>3888</v>
      </c>
    </row>
    <row r="72" spans="1:9" ht="12.75">
      <c r="A72" s="105" t="s">
        <v>269</v>
      </c>
      <c r="B72" s="96">
        <v>12563</v>
      </c>
      <c r="C72" s="96">
        <v>5821</v>
      </c>
      <c r="D72" s="96">
        <v>26</v>
      </c>
      <c r="E72" s="96">
        <v>20484</v>
      </c>
      <c r="F72" s="96">
        <v>284</v>
      </c>
      <c r="G72" s="96">
        <v>1422</v>
      </c>
      <c r="H72" s="97">
        <v>38</v>
      </c>
      <c r="I72" s="98">
        <f t="shared" si="6"/>
        <v>40638</v>
      </c>
    </row>
    <row r="73" spans="1:9" ht="12.75">
      <c r="A73" s="105" t="s">
        <v>213</v>
      </c>
      <c r="B73" s="96">
        <v>5598</v>
      </c>
      <c r="C73" s="96">
        <v>1933</v>
      </c>
      <c r="D73" s="96">
        <v>0</v>
      </c>
      <c r="E73" s="96">
        <v>300</v>
      </c>
      <c r="F73" s="96">
        <v>560</v>
      </c>
      <c r="G73" s="96">
        <v>2229</v>
      </c>
      <c r="H73" s="97">
        <v>159</v>
      </c>
      <c r="I73" s="98">
        <f t="shared" si="6"/>
        <v>10779</v>
      </c>
    </row>
    <row r="74" spans="1:9" ht="12.75">
      <c r="A74" s="105" t="s">
        <v>215</v>
      </c>
      <c r="B74" s="96">
        <v>369</v>
      </c>
      <c r="C74" s="96">
        <v>207</v>
      </c>
      <c r="D74" s="96">
        <v>0</v>
      </c>
      <c r="E74" s="96">
        <v>275</v>
      </c>
      <c r="F74" s="96">
        <v>30</v>
      </c>
      <c r="G74" s="96">
        <v>83</v>
      </c>
      <c r="H74" s="97">
        <v>0</v>
      </c>
      <c r="I74" s="98">
        <f t="shared" si="6"/>
        <v>964</v>
      </c>
    </row>
    <row r="75" spans="1:9" ht="12.75">
      <c r="A75" s="105" t="s">
        <v>216</v>
      </c>
      <c r="B75" s="96">
        <v>720</v>
      </c>
      <c r="C75" s="96">
        <v>4</v>
      </c>
      <c r="D75" s="96">
        <v>7</v>
      </c>
      <c r="E75" s="96">
        <v>1</v>
      </c>
      <c r="F75" s="96">
        <v>3</v>
      </c>
      <c r="G75" s="96">
        <v>165</v>
      </c>
      <c r="H75" s="97">
        <v>0</v>
      </c>
      <c r="I75" s="98">
        <f t="shared" si="6"/>
        <v>900</v>
      </c>
    </row>
    <row r="76" spans="1:9" ht="25.5">
      <c r="A76" s="105" t="s">
        <v>271</v>
      </c>
      <c r="B76" s="96">
        <v>10953</v>
      </c>
      <c r="C76" s="96">
        <v>1785</v>
      </c>
      <c r="D76" s="96">
        <v>43</v>
      </c>
      <c r="E76" s="96">
        <v>679</v>
      </c>
      <c r="F76" s="96">
        <v>89</v>
      </c>
      <c r="G76" s="96">
        <v>1252</v>
      </c>
      <c r="H76" s="97">
        <v>41</v>
      </c>
      <c r="I76" s="98">
        <f t="shared" si="6"/>
        <v>14842</v>
      </c>
    </row>
    <row r="77" spans="1:9" ht="12.75">
      <c r="A77" s="105" t="s">
        <v>221</v>
      </c>
      <c r="B77" s="96">
        <v>6666</v>
      </c>
      <c r="C77" s="96">
        <v>2429</v>
      </c>
      <c r="D77" s="96">
        <v>69</v>
      </c>
      <c r="E77" s="96">
        <v>985</v>
      </c>
      <c r="F77" s="96">
        <v>672</v>
      </c>
      <c r="G77" s="96">
        <v>2797</v>
      </c>
      <c r="H77" s="97">
        <v>100</v>
      </c>
      <c r="I77" s="98">
        <f t="shared" si="6"/>
        <v>13718</v>
      </c>
    </row>
    <row r="78" spans="1:9" ht="12.75">
      <c r="A78" s="105" t="s">
        <v>219</v>
      </c>
      <c r="B78" s="96">
        <v>1950</v>
      </c>
      <c r="C78" s="96">
        <v>301</v>
      </c>
      <c r="D78" s="96">
        <v>0</v>
      </c>
      <c r="E78" s="96">
        <v>5</v>
      </c>
      <c r="F78" s="96">
        <v>11</v>
      </c>
      <c r="G78" s="96">
        <v>42</v>
      </c>
      <c r="H78" s="97">
        <v>0</v>
      </c>
      <c r="I78" s="98">
        <f t="shared" si="6"/>
        <v>2309</v>
      </c>
    </row>
    <row r="79" spans="1:9" ht="25.5">
      <c r="A79" s="105" t="s">
        <v>272</v>
      </c>
      <c r="B79" s="96">
        <v>2016</v>
      </c>
      <c r="C79" s="96">
        <v>457</v>
      </c>
      <c r="D79" s="96">
        <v>10</v>
      </c>
      <c r="E79" s="96">
        <v>16</v>
      </c>
      <c r="F79" s="96">
        <v>23</v>
      </c>
      <c r="G79" s="96">
        <v>885</v>
      </c>
      <c r="H79" s="97">
        <v>4</v>
      </c>
      <c r="I79" s="98">
        <f t="shared" si="6"/>
        <v>3411</v>
      </c>
    </row>
    <row r="80" spans="1:9" ht="25.5">
      <c r="A80" s="105" t="s">
        <v>207</v>
      </c>
      <c r="B80" s="99">
        <v>21525</v>
      </c>
      <c r="C80" s="99">
        <v>20792</v>
      </c>
      <c r="D80" s="99">
        <v>0</v>
      </c>
      <c r="E80" s="99">
        <v>734</v>
      </c>
      <c r="F80" s="99">
        <v>586</v>
      </c>
      <c r="G80" s="99">
        <v>37507</v>
      </c>
      <c r="H80" s="100">
        <v>132</v>
      </c>
      <c r="I80" s="98">
        <f t="shared" si="6"/>
        <v>81276</v>
      </c>
    </row>
    <row r="81" spans="1:9" ht="12.75">
      <c r="A81" s="40" t="s">
        <v>208</v>
      </c>
      <c r="B81" s="96">
        <v>5912</v>
      </c>
      <c r="C81" s="96">
        <v>9408</v>
      </c>
      <c r="D81" s="96">
        <v>83</v>
      </c>
      <c r="E81" s="96">
        <v>25967</v>
      </c>
      <c r="F81" s="96">
        <v>181</v>
      </c>
      <c r="G81" s="96">
        <v>3723</v>
      </c>
      <c r="H81" s="96">
        <v>24</v>
      </c>
      <c r="I81" s="98">
        <f t="shared" si="6"/>
        <v>45298</v>
      </c>
    </row>
    <row r="82" spans="1:9" ht="12.75">
      <c r="A82" s="105" t="s">
        <v>250</v>
      </c>
      <c r="B82" s="99">
        <v>22487</v>
      </c>
      <c r="C82" s="99">
        <v>2383</v>
      </c>
      <c r="D82" s="99">
        <v>26</v>
      </c>
      <c r="E82" s="99">
        <v>4485</v>
      </c>
      <c r="F82" s="99">
        <v>637</v>
      </c>
      <c r="G82" s="99">
        <v>11315</v>
      </c>
      <c r="H82" s="100">
        <v>232</v>
      </c>
      <c r="I82" s="98">
        <f t="shared" si="6"/>
        <v>41565</v>
      </c>
    </row>
    <row r="83" spans="1:9" ht="12.75">
      <c r="A83" s="105" t="s">
        <v>224</v>
      </c>
      <c r="B83" s="96">
        <v>2755</v>
      </c>
      <c r="C83" s="96">
        <v>607</v>
      </c>
      <c r="D83" s="96">
        <v>92</v>
      </c>
      <c r="E83" s="96">
        <v>3</v>
      </c>
      <c r="F83" s="96">
        <v>3</v>
      </c>
      <c r="G83" s="96">
        <v>168</v>
      </c>
      <c r="H83" s="97">
        <v>144</v>
      </c>
      <c r="I83" s="98">
        <f t="shared" si="6"/>
        <v>3772</v>
      </c>
    </row>
    <row r="84" spans="1:9" ht="12.75">
      <c r="A84" s="105" t="s">
        <v>218</v>
      </c>
      <c r="B84" s="99">
        <v>805</v>
      </c>
      <c r="C84" s="99">
        <v>546</v>
      </c>
      <c r="D84" s="99">
        <v>0</v>
      </c>
      <c r="E84" s="99">
        <v>76</v>
      </c>
      <c r="F84" s="99">
        <v>2</v>
      </c>
      <c r="G84" s="99">
        <v>116</v>
      </c>
      <c r="H84" s="100">
        <v>0</v>
      </c>
      <c r="I84" s="98">
        <f t="shared" si="6"/>
        <v>1545</v>
      </c>
    </row>
    <row r="85" spans="1:9" ht="12.75">
      <c r="A85" s="40" t="s">
        <v>214</v>
      </c>
      <c r="B85" s="99">
        <v>11</v>
      </c>
      <c r="C85" s="99">
        <v>0</v>
      </c>
      <c r="D85" s="99">
        <v>0</v>
      </c>
      <c r="E85" s="99">
        <v>0</v>
      </c>
      <c r="F85" s="99">
        <v>0</v>
      </c>
      <c r="G85" s="99">
        <v>0</v>
      </c>
      <c r="H85" s="99">
        <v>0</v>
      </c>
      <c r="I85" s="98">
        <f t="shared" si="6"/>
        <v>11</v>
      </c>
    </row>
    <row r="86" spans="1:9" ht="13.5" thickBot="1">
      <c r="A86" s="106" t="s">
        <v>222</v>
      </c>
      <c r="B86" s="101">
        <v>3180</v>
      </c>
      <c r="C86" s="101">
        <v>540</v>
      </c>
      <c r="D86" s="101">
        <v>2</v>
      </c>
      <c r="E86" s="101">
        <v>251</v>
      </c>
      <c r="F86" s="101">
        <v>810</v>
      </c>
      <c r="G86" s="101">
        <v>1495</v>
      </c>
      <c r="H86" s="102">
        <v>0</v>
      </c>
      <c r="I86" s="98">
        <f t="shared" si="6"/>
        <v>6278</v>
      </c>
    </row>
    <row r="87" spans="1:9" ht="13.5" thickBot="1">
      <c r="A87" s="41" t="s">
        <v>280</v>
      </c>
      <c r="B87" s="103">
        <f aca="true" t="shared" si="7" ref="B87:I87">SUM(B69:B86)</f>
        <v>119525</v>
      </c>
      <c r="C87" s="103">
        <f t="shared" si="7"/>
        <v>52621</v>
      </c>
      <c r="D87" s="103">
        <f t="shared" si="7"/>
        <v>1040</v>
      </c>
      <c r="E87" s="103">
        <f t="shared" si="7"/>
        <v>54612</v>
      </c>
      <c r="F87" s="103">
        <f t="shared" si="7"/>
        <v>6985</v>
      </c>
      <c r="G87" s="103">
        <f t="shared" si="7"/>
        <v>66020</v>
      </c>
      <c r="H87" s="103">
        <f t="shared" si="7"/>
        <v>1618</v>
      </c>
      <c r="I87" s="103">
        <f t="shared" si="7"/>
        <v>302421</v>
      </c>
    </row>
    <row r="88" spans="1:9" ht="13.5" thickBot="1">
      <c r="A88" s="332" t="s">
        <v>115</v>
      </c>
      <c r="B88" s="332"/>
      <c r="C88" s="332"/>
      <c r="D88" s="332"/>
      <c r="E88" s="332"/>
      <c r="F88" s="332"/>
      <c r="G88" s="332"/>
      <c r="H88" s="332"/>
      <c r="I88" s="332"/>
    </row>
    <row r="89" spans="1:9" ht="23.25" thickBot="1">
      <c r="A89" s="89" t="s">
        <v>266</v>
      </c>
      <c r="B89" s="86" t="s">
        <v>226</v>
      </c>
      <c r="C89" s="91" t="s">
        <v>233</v>
      </c>
      <c r="D89" s="86" t="s">
        <v>234</v>
      </c>
      <c r="E89" s="91" t="s">
        <v>232</v>
      </c>
      <c r="F89" s="92" t="s">
        <v>231</v>
      </c>
      <c r="G89" s="86" t="s">
        <v>230</v>
      </c>
      <c r="H89" s="88" t="s">
        <v>93</v>
      </c>
      <c r="I89" s="93" t="s">
        <v>281</v>
      </c>
    </row>
    <row r="90" spans="1:9" ht="12.75">
      <c r="A90" s="104" t="s">
        <v>217</v>
      </c>
      <c r="B90" s="94">
        <v>1280</v>
      </c>
      <c r="C90" s="94">
        <v>57</v>
      </c>
      <c r="D90" s="94">
        <v>109</v>
      </c>
      <c r="E90" s="94">
        <v>28</v>
      </c>
      <c r="F90" s="94">
        <v>375</v>
      </c>
      <c r="G90" s="94">
        <v>102</v>
      </c>
      <c r="H90" s="94">
        <v>0</v>
      </c>
      <c r="I90" s="95">
        <f>SUM(B90:H90)</f>
        <v>1951</v>
      </c>
    </row>
    <row r="91" spans="1:9" ht="12.75">
      <c r="A91" s="105" t="s">
        <v>211</v>
      </c>
      <c r="B91" s="96">
        <v>20306</v>
      </c>
      <c r="C91" s="96">
        <v>3651</v>
      </c>
      <c r="D91" s="96">
        <v>740</v>
      </c>
      <c r="E91" s="96">
        <v>138</v>
      </c>
      <c r="F91" s="96">
        <v>3268</v>
      </c>
      <c r="G91" s="96">
        <v>3385</v>
      </c>
      <c r="H91" s="97">
        <v>658</v>
      </c>
      <c r="I91" s="98">
        <f aca="true" t="shared" si="8" ref="I91:I107">SUM(B91:H91)</f>
        <v>32146</v>
      </c>
    </row>
    <row r="92" spans="1:9" ht="12.75">
      <c r="A92" s="105" t="s">
        <v>220</v>
      </c>
      <c r="B92" s="96">
        <v>1544</v>
      </c>
      <c r="C92" s="96">
        <v>191</v>
      </c>
      <c r="D92" s="96">
        <v>0</v>
      </c>
      <c r="E92" s="96">
        <v>78</v>
      </c>
      <c r="F92" s="96">
        <v>15</v>
      </c>
      <c r="G92" s="96">
        <v>26</v>
      </c>
      <c r="H92" s="97">
        <v>69</v>
      </c>
      <c r="I92" s="98">
        <f t="shared" si="8"/>
        <v>1923</v>
      </c>
    </row>
    <row r="93" spans="1:9" ht="12.75">
      <c r="A93" s="105" t="s">
        <v>269</v>
      </c>
      <c r="B93" s="96">
        <v>10522</v>
      </c>
      <c r="C93" s="96">
        <v>7404</v>
      </c>
      <c r="D93" s="96">
        <v>38</v>
      </c>
      <c r="E93" s="96">
        <v>3541</v>
      </c>
      <c r="F93" s="96">
        <v>88</v>
      </c>
      <c r="G93" s="96">
        <v>2174</v>
      </c>
      <c r="H93" s="97">
        <v>412</v>
      </c>
      <c r="I93" s="98">
        <f t="shared" si="8"/>
        <v>24179</v>
      </c>
    </row>
    <row r="94" spans="1:9" ht="12.75">
      <c r="A94" s="105" t="s">
        <v>213</v>
      </c>
      <c r="B94" s="96">
        <v>6124</v>
      </c>
      <c r="C94" s="96">
        <v>1782</v>
      </c>
      <c r="D94" s="96">
        <v>46</v>
      </c>
      <c r="E94" s="96">
        <v>373</v>
      </c>
      <c r="F94" s="96">
        <v>912</v>
      </c>
      <c r="G94" s="96">
        <v>3166</v>
      </c>
      <c r="H94" s="97">
        <v>176</v>
      </c>
      <c r="I94" s="98">
        <f t="shared" si="8"/>
        <v>12579</v>
      </c>
    </row>
    <row r="95" spans="1:9" ht="12.75">
      <c r="A95" s="105" t="s">
        <v>215</v>
      </c>
      <c r="B95" s="96">
        <v>451</v>
      </c>
      <c r="C95" s="96">
        <v>437</v>
      </c>
      <c r="D95" s="96">
        <v>1</v>
      </c>
      <c r="E95" s="96">
        <v>248</v>
      </c>
      <c r="F95" s="96">
        <v>151</v>
      </c>
      <c r="G95" s="96">
        <v>19</v>
      </c>
      <c r="H95" s="97">
        <v>1</v>
      </c>
      <c r="I95" s="98">
        <f t="shared" si="8"/>
        <v>1308</v>
      </c>
    </row>
    <row r="96" spans="1:9" ht="12.75">
      <c r="A96" s="105" t="s">
        <v>216</v>
      </c>
      <c r="B96" s="96">
        <v>923</v>
      </c>
      <c r="C96" s="96">
        <v>52</v>
      </c>
      <c r="D96" s="96">
        <v>0</v>
      </c>
      <c r="E96" s="96">
        <v>2</v>
      </c>
      <c r="F96" s="96">
        <v>50</v>
      </c>
      <c r="G96" s="96">
        <v>51</v>
      </c>
      <c r="H96" s="97">
        <v>0</v>
      </c>
      <c r="I96" s="98">
        <f t="shared" si="8"/>
        <v>1078</v>
      </c>
    </row>
    <row r="97" spans="1:9" ht="25.5">
      <c r="A97" s="105" t="s">
        <v>271</v>
      </c>
      <c r="B97" s="96">
        <v>18974</v>
      </c>
      <c r="C97" s="96">
        <v>1969</v>
      </c>
      <c r="D97" s="96">
        <v>9</v>
      </c>
      <c r="E97" s="96">
        <v>423</v>
      </c>
      <c r="F97" s="96">
        <v>78</v>
      </c>
      <c r="G97" s="96">
        <v>1035</v>
      </c>
      <c r="H97" s="97">
        <v>25</v>
      </c>
      <c r="I97" s="98">
        <f t="shared" si="8"/>
        <v>22513</v>
      </c>
    </row>
    <row r="98" spans="1:9" ht="12.75">
      <c r="A98" s="105" t="s">
        <v>221</v>
      </c>
      <c r="B98" s="96">
        <v>7867</v>
      </c>
      <c r="C98" s="96">
        <v>1820</v>
      </c>
      <c r="D98" s="96">
        <v>5</v>
      </c>
      <c r="E98" s="96">
        <v>689</v>
      </c>
      <c r="F98" s="96">
        <v>1185</v>
      </c>
      <c r="G98" s="96">
        <v>2124</v>
      </c>
      <c r="H98" s="97">
        <v>124</v>
      </c>
      <c r="I98" s="98">
        <f t="shared" si="8"/>
        <v>13814</v>
      </c>
    </row>
    <row r="99" spans="1:9" ht="12.75">
      <c r="A99" s="105" t="s">
        <v>219</v>
      </c>
      <c r="B99" s="96">
        <v>1566</v>
      </c>
      <c r="C99" s="96">
        <v>278</v>
      </c>
      <c r="D99" s="96">
        <v>0</v>
      </c>
      <c r="E99" s="96">
        <v>3</v>
      </c>
      <c r="F99" s="96">
        <v>96</v>
      </c>
      <c r="G99" s="96">
        <v>50</v>
      </c>
      <c r="H99" s="97">
        <v>2</v>
      </c>
      <c r="I99" s="98">
        <f t="shared" si="8"/>
        <v>1995</v>
      </c>
    </row>
    <row r="100" spans="1:9" ht="25.5">
      <c r="A100" s="105" t="s">
        <v>272</v>
      </c>
      <c r="B100" s="96">
        <v>1325</v>
      </c>
      <c r="C100" s="96">
        <v>420</v>
      </c>
      <c r="D100" s="96">
        <v>8</v>
      </c>
      <c r="E100" s="96">
        <v>13</v>
      </c>
      <c r="F100" s="96">
        <v>258</v>
      </c>
      <c r="G100" s="96">
        <v>599</v>
      </c>
      <c r="H100" s="97">
        <v>0</v>
      </c>
      <c r="I100" s="98">
        <f t="shared" si="8"/>
        <v>2623</v>
      </c>
    </row>
    <row r="101" spans="1:9" ht="25.5">
      <c r="A101" s="105" t="s">
        <v>207</v>
      </c>
      <c r="B101" s="99">
        <v>4101</v>
      </c>
      <c r="C101" s="99">
        <v>30411</v>
      </c>
      <c r="D101" s="99">
        <v>0</v>
      </c>
      <c r="E101" s="99">
        <v>414</v>
      </c>
      <c r="F101" s="99">
        <v>264</v>
      </c>
      <c r="G101" s="99">
        <v>28584</v>
      </c>
      <c r="H101" s="100">
        <v>54</v>
      </c>
      <c r="I101" s="98">
        <f t="shared" si="8"/>
        <v>63828</v>
      </c>
    </row>
    <row r="102" spans="1:9" ht="12.75">
      <c r="A102" s="40" t="s">
        <v>208</v>
      </c>
      <c r="B102" s="96">
        <v>5451</v>
      </c>
      <c r="C102" s="96">
        <v>11589</v>
      </c>
      <c r="D102" s="96">
        <v>90</v>
      </c>
      <c r="E102" s="96">
        <v>36397</v>
      </c>
      <c r="F102" s="96">
        <v>230</v>
      </c>
      <c r="G102" s="96">
        <v>4337</v>
      </c>
      <c r="H102" s="96">
        <v>121</v>
      </c>
      <c r="I102" s="98">
        <f t="shared" si="8"/>
        <v>58215</v>
      </c>
    </row>
    <row r="103" spans="1:9" ht="12.75">
      <c r="A103" s="105" t="s">
        <v>250</v>
      </c>
      <c r="B103" s="99">
        <v>26353</v>
      </c>
      <c r="C103" s="99">
        <v>8796</v>
      </c>
      <c r="D103" s="99">
        <v>306</v>
      </c>
      <c r="E103" s="99">
        <v>2641</v>
      </c>
      <c r="F103" s="99">
        <v>1266</v>
      </c>
      <c r="G103" s="99">
        <v>10467</v>
      </c>
      <c r="H103" s="100">
        <v>315</v>
      </c>
      <c r="I103" s="98">
        <f t="shared" si="8"/>
        <v>50144</v>
      </c>
    </row>
    <row r="104" spans="1:9" ht="12.75">
      <c r="A104" s="105" t="s">
        <v>224</v>
      </c>
      <c r="B104" s="96">
        <v>3759</v>
      </c>
      <c r="C104" s="96">
        <v>289</v>
      </c>
      <c r="D104" s="96">
        <v>34</v>
      </c>
      <c r="E104" s="96">
        <v>22</v>
      </c>
      <c r="F104" s="96">
        <v>202</v>
      </c>
      <c r="G104" s="96">
        <v>361</v>
      </c>
      <c r="H104" s="97">
        <v>0</v>
      </c>
      <c r="I104" s="98">
        <f t="shared" si="8"/>
        <v>4667</v>
      </c>
    </row>
    <row r="105" spans="1:9" ht="12.75">
      <c r="A105" s="105" t="s">
        <v>218</v>
      </c>
      <c r="B105" s="99">
        <v>735</v>
      </c>
      <c r="C105" s="99">
        <v>553</v>
      </c>
      <c r="D105" s="99">
        <v>1</v>
      </c>
      <c r="E105" s="99">
        <v>48</v>
      </c>
      <c r="F105" s="99">
        <v>128</v>
      </c>
      <c r="G105" s="99">
        <v>135</v>
      </c>
      <c r="H105" s="100">
        <v>6</v>
      </c>
      <c r="I105" s="98">
        <f t="shared" si="8"/>
        <v>1606</v>
      </c>
    </row>
    <row r="106" spans="1:9" ht="12.75">
      <c r="A106" s="40" t="s">
        <v>214</v>
      </c>
      <c r="B106" s="99">
        <v>29</v>
      </c>
      <c r="C106" s="99">
        <v>0</v>
      </c>
      <c r="D106" s="99">
        <v>0</v>
      </c>
      <c r="E106" s="99">
        <v>0</v>
      </c>
      <c r="F106" s="99">
        <v>0</v>
      </c>
      <c r="G106" s="99">
        <v>0</v>
      </c>
      <c r="H106" s="99">
        <v>0</v>
      </c>
      <c r="I106" s="98">
        <f t="shared" si="8"/>
        <v>29</v>
      </c>
    </row>
    <row r="107" spans="1:9" ht="13.5" thickBot="1">
      <c r="A107" s="106" t="s">
        <v>222</v>
      </c>
      <c r="B107" s="101">
        <v>5004</v>
      </c>
      <c r="C107" s="101">
        <v>532</v>
      </c>
      <c r="D107" s="101">
        <v>56</v>
      </c>
      <c r="E107" s="101">
        <v>258</v>
      </c>
      <c r="F107" s="101">
        <v>851</v>
      </c>
      <c r="G107" s="101">
        <v>1214</v>
      </c>
      <c r="H107" s="102">
        <v>34</v>
      </c>
      <c r="I107" s="98">
        <f t="shared" si="8"/>
        <v>7949</v>
      </c>
    </row>
    <row r="108" spans="1:9" ht="13.5" thickBot="1">
      <c r="A108" s="41" t="s">
        <v>281</v>
      </c>
      <c r="B108" s="103">
        <f aca="true" t="shared" si="9" ref="B108:I108">SUM(B90:B107)</f>
        <v>116314</v>
      </c>
      <c r="C108" s="103">
        <f t="shared" si="9"/>
        <v>70231</v>
      </c>
      <c r="D108" s="103">
        <f t="shared" si="9"/>
        <v>1443</v>
      </c>
      <c r="E108" s="103">
        <f t="shared" si="9"/>
        <v>45316</v>
      </c>
      <c r="F108" s="103">
        <f t="shared" si="9"/>
        <v>9417</v>
      </c>
      <c r="G108" s="103">
        <f t="shared" si="9"/>
        <v>57829</v>
      </c>
      <c r="H108" s="103">
        <f t="shared" si="9"/>
        <v>1997</v>
      </c>
      <c r="I108" s="103">
        <f t="shared" si="9"/>
        <v>302547</v>
      </c>
    </row>
    <row r="109" spans="1:9" ht="13.5" thickBot="1">
      <c r="A109" s="332" t="s">
        <v>116</v>
      </c>
      <c r="B109" s="332"/>
      <c r="C109" s="332"/>
      <c r="D109" s="332"/>
      <c r="E109" s="332"/>
      <c r="F109" s="332"/>
      <c r="G109" s="332"/>
      <c r="H109" s="332"/>
      <c r="I109" s="332"/>
    </row>
    <row r="110" spans="1:9" ht="23.25" thickBot="1">
      <c r="A110" s="89" t="s">
        <v>266</v>
      </c>
      <c r="B110" s="86" t="s">
        <v>226</v>
      </c>
      <c r="C110" s="91" t="s">
        <v>233</v>
      </c>
      <c r="D110" s="86" t="s">
        <v>234</v>
      </c>
      <c r="E110" s="91" t="s">
        <v>232</v>
      </c>
      <c r="F110" s="92" t="s">
        <v>231</v>
      </c>
      <c r="G110" s="86" t="s">
        <v>230</v>
      </c>
      <c r="H110" s="88" t="s">
        <v>93</v>
      </c>
      <c r="I110" s="93" t="s">
        <v>282</v>
      </c>
    </row>
    <row r="111" spans="1:9" ht="12.75">
      <c r="A111" s="104" t="s">
        <v>217</v>
      </c>
      <c r="B111" s="94">
        <v>892</v>
      </c>
      <c r="C111" s="94">
        <v>172</v>
      </c>
      <c r="D111" s="94">
        <v>38</v>
      </c>
      <c r="E111" s="94">
        <v>16</v>
      </c>
      <c r="F111" s="94">
        <v>312</v>
      </c>
      <c r="G111" s="94">
        <v>129</v>
      </c>
      <c r="H111" s="94">
        <v>48</v>
      </c>
      <c r="I111" s="95">
        <f>SUM(B111:H111)</f>
        <v>1607</v>
      </c>
    </row>
    <row r="112" spans="1:9" ht="12.75">
      <c r="A112" s="105" t="s">
        <v>211</v>
      </c>
      <c r="B112" s="96">
        <v>19007</v>
      </c>
      <c r="C112" s="96">
        <v>3583</v>
      </c>
      <c r="D112" s="96">
        <v>636</v>
      </c>
      <c r="E112" s="96">
        <v>651</v>
      </c>
      <c r="F112" s="96">
        <v>3551</v>
      </c>
      <c r="G112" s="96">
        <v>3949</v>
      </c>
      <c r="H112" s="97">
        <v>351</v>
      </c>
      <c r="I112" s="98">
        <f aca="true" t="shared" si="10" ref="I112:I128">SUM(B112:H112)</f>
        <v>31728</v>
      </c>
    </row>
    <row r="113" spans="1:9" ht="12.75">
      <c r="A113" s="105" t="s">
        <v>220</v>
      </c>
      <c r="B113" s="96">
        <v>1625</v>
      </c>
      <c r="C113" s="96">
        <v>429</v>
      </c>
      <c r="D113" s="96">
        <v>0</v>
      </c>
      <c r="E113" s="96">
        <v>206</v>
      </c>
      <c r="F113" s="96">
        <v>4</v>
      </c>
      <c r="G113" s="96">
        <v>34</v>
      </c>
      <c r="H113" s="97">
        <v>309</v>
      </c>
      <c r="I113" s="98">
        <f t="shared" si="10"/>
        <v>2607</v>
      </c>
    </row>
    <row r="114" spans="1:9" ht="12.75">
      <c r="A114" s="105" t="s">
        <v>269</v>
      </c>
      <c r="B114" s="96">
        <v>11674</v>
      </c>
      <c r="C114" s="96">
        <v>7996</v>
      </c>
      <c r="D114" s="96">
        <v>105</v>
      </c>
      <c r="E114" s="96">
        <v>17708</v>
      </c>
      <c r="F114" s="96">
        <v>630</v>
      </c>
      <c r="G114" s="96">
        <v>1774</v>
      </c>
      <c r="H114" s="97">
        <v>293</v>
      </c>
      <c r="I114" s="98">
        <f t="shared" si="10"/>
        <v>40180</v>
      </c>
    </row>
    <row r="115" spans="1:9" ht="12.75">
      <c r="A115" s="105" t="s">
        <v>213</v>
      </c>
      <c r="B115" s="96">
        <v>6335</v>
      </c>
      <c r="C115" s="96">
        <v>2065</v>
      </c>
      <c r="D115" s="96">
        <v>107</v>
      </c>
      <c r="E115" s="96">
        <v>434</v>
      </c>
      <c r="F115" s="96">
        <v>840</v>
      </c>
      <c r="G115" s="96">
        <v>2338</v>
      </c>
      <c r="H115" s="97">
        <v>327</v>
      </c>
      <c r="I115" s="98">
        <f t="shared" si="10"/>
        <v>12446</v>
      </c>
    </row>
    <row r="116" spans="1:9" ht="12.75">
      <c r="A116" s="105" t="s">
        <v>215</v>
      </c>
      <c r="B116" s="96">
        <v>368</v>
      </c>
      <c r="C116" s="96">
        <v>113</v>
      </c>
      <c r="D116" s="96">
        <v>0</v>
      </c>
      <c r="E116" s="96">
        <v>431</v>
      </c>
      <c r="F116" s="96">
        <v>33</v>
      </c>
      <c r="G116" s="96">
        <v>96</v>
      </c>
      <c r="H116" s="97">
        <v>0</v>
      </c>
      <c r="I116" s="98">
        <f t="shared" si="10"/>
        <v>1041</v>
      </c>
    </row>
    <row r="117" spans="1:9" ht="12.75">
      <c r="A117" s="105" t="s">
        <v>216</v>
      </c>
      <c r="B117" s="96">
        <v>538</v>
      </c>
      <c r="C117" s="96">
        <v>9</v>
      </c>
      <c r="D117" s="96">
        <v>0</v>
      </c>
      <c r="E117" s="96">
        <v>0</v>
      </c>
      <c r="F117" s="96">
        <v>9</v>
      </c>
      <c r="G117" s="96">
        <v>246</v>
      </c>
      <c r="H117" s="97">
        <v>0</v>
      </c>
      <c r="I117" s="98">
        <f t="shared" si="10"/>
        <v>802</v>
      </c>
    </row>
    <row r="118" spans="1:9" ht="25.5">
      <c r="A118" s="105" t="s">
        <v>271</v>
      </c>
      <c r="B118" s="96">
        <v>11675</v>
      </c>
      <c r="C118" s="96">
        <v>2796</v>
      </c>
      <c r="D118" s="96">
        <v>10</v>
      </c>
      <c r="E118" s="96">
        <v>414</v>
      </c>
      <c r="F118" s="96">
        <v>306</v>
      </c>
      <c r="G118" s="96">
        <v>1461</v>
      </c>
      <c r="H118" s="97">
        <v>42</v>
      </c>
      <c r="I118" s="98">
        <f t="shared" si="10"/>
        <v>16704</v>
      </c>
    </row>
    <row r="119" spans="1:9" ht="12.75">
      <c r="A119" s="105" t="s">
        <v>221</v>
      </c>
      <c r="B119" s="96">
        <v>7546</v>
      </c>
      <c r="C119" s="96">
        <v>2916</v>
      </c>
      <c r="D119" s="96">
        <v>130</v>
      </c>
      <c r="E119" s="96">
        <v>87</v>
      </c>
      <c r="F119" s="96">
        <v>199</v>
      </c>
      <c r="G119" s="96">
        <v>1233</v>
      </c>
      <c r="H119" s="97">
        <v>62</v>
      </c>
      <c r="I119" s="98">
        <f t="shared" si="10"/>
        <v>12173</v>
      </c>
    </row>
    <row r="120" spans="1:9" ht="12.75">
      <c r="A120" s="105" t="s">
        <v>219</v>
      </c>
      <c r="B120" s="96">
        <v>1656</v>
      </c>
      <c r="C120" s="96">
        <v>83</v>
      </c>
      <c r="D120" s="96">
        <v>0</v>
      </c>
      <c r="E120" s="96">
        <v>5</v>
      </c>
      <c r="F120" s="96">
        <v>28</v>
      </c>
      <c r="G120" s="96">
        <v>266</v>
      </c>
      <c r="H120" s="97">
        <v>0</v>
      </c>
      <c r="I120" s="98">
        <f t="shared" si="10"/>
        <v>2038</v>
      </c>
    </row>
    <row r="121" spans="1:9" ht="25.5">
      <c r="A121" s="105" t="s">
        <v>272</v>
      </c>
      <c r="B121" s="96">
        <v>1515</v>
      </c>
      <c r="C121" s="96">
        <v>657</v>
      </c>
      <c r="D121" s="96">
        <v>19</v>
      </c>
      <c r="E121" s="96">
        <v>26</v>
      </c>
      <c r="F121" s="96">
        <v>35</v>
      </c>
      <c r="G121" s="96">
        <v>284</v>
      </c>
      <c r="H121" s="97">
        <v>2</v>
      </c>
      <c r="I121" s="98">
        <f t="shared" si="10"/>
        <v>2538</v>
      </c>
    </row>
    <row r="122" spans="1:9" ht="25.5">
      <c r="A122" s="105" t="s">
        <v>207</v>
      </c>
      <c r="B122" s="99">
        <v>8688</v>
      </c>
      <c r="C122" s="99">
        <v>25665</v>
      </c>
      <c r="D122" s="99">
        <v>0</v>
      </c>
      <c r="E122" s="99">
        <v>412</v>
      </c>
      <c r="F122" s="99">
        <v>246</v>
      </c>
      <c r="G122" s="99">
        <v>31633</v>
      </c>
      <c r="H122" s="100">
        <v>40</v>
      </c>
      <c r="I122" s="98">
        <f t="shared" si="10"/>
        <v>66684</v>
      </c>
    </row>
    <row r="123" spans="1:9" ht="12.75">
      <c r="A123" s="40" t="s">
        <v>208</v>
      </c>
      <c r="B123" s="96">
        <v>8048</v>
      </c>
      <c r="C123" s="96">
        <v>7312</v>
      </c>
      <c r="D123" s="96">
        <v>97</v>
      </c>
      <c r="E123" s="96">
        <v>39597</v>
      </c>
      <c r="F123" s="96">
        <v>152</v>
      </c>
      <c r="G123" s="96">
        <v>3070</v>
      </c>
      <c r="H123" s="96">
        <v>12</v>
      </c>
      <c r="I123" s="98">
        <f t="shared" si="10"/>
        <v>58288</v>
      </c>
    </row>
    <row r="124" spans="1:9" ht="12.75">
      <c r="A124" s="105" t="s">
        <v>250</v>
      </c>
      <c r="B124" s="99">
        <v>31811</v>
      </c>
      <c r="C124" s="99">
        <v>4531</v>
      </c>
      <c r="D124" s="99">
        <v>24</v>
      </c>
      <c r="E124" s="99">
        <v>4464</v>
      </c>
      <c r="F124" s="99">
        <v>738</v>
      </c>
      <c r="G124" s="99">
        <v>12174</v>
      </c>
      <c r="H124" s="100">
        <v>70</v>
      </c>
      <c r="I124" s="98">
        <f t="shared" si="10"/>
        <v>53812</v>
      </c>
    </row>
    <row r="125" spans="1:9" ht="12.75">
      <c r="A125" s="105" t="s">
        <v>224</v>
      </c>
      <c r="B125" s="96">
        <v>1576</v>
      </c>
      <c r="C125" s="96">
        <v>170</v>
      </c>
      <c r="D125" s="96">
        <v>8</v>
      </c>
      <c r="E125" s="96">
        <v>3</v>
      </c>
      <c r="F125" s="96">
        <v>79</v>
      </c>
      <c r="G125" s="96">
        <v>866</v>
      </c>
      <c r="H125" s="97">
        <v>127</v>
      </c>
      <c r="I125" s="98">
        <f t="shared" si="10"/>
        <v>2829</v>
      </c>
    </row>
    <row r="126" spans="1:9" ht="12.75">
      <c r="A126" s="105" t="s">
        <v>218</v>
      </c>
      <c r="B126" s="99">
        <v>1366</v>
      </c>
      <c r="C126" s="99">
        <v>490</v>
      </c>
      <c r="D126" s="99">
        <v>24</v>
      </c>
      <c r="E126" s="99">
        <v>300</v>
      </c>
      <c r="F126" s="99">
        <v>109</v>
      </c>
      <c r="G126" s="99">
        <v>183</v>
      </c>
      <c r="H126" s="100">
        <v>1</v>
      </c>
      <c r="I126" s="98">
        <f t="shared" si="10"/>
        <v>2473</v>
      </c>
    </row>
    <row r="127" spans="1:9" ht="12.75">
      <c r="A127" s="40" t="s">
        <v>214</v>
      </c>
      <c r="B127" s="99">
        <v>0</v>
      </c>
      <c r="C127" s="99">
        <v>0</v>
      </c>
      <c r="D127" s="99">
        <v>0</v>
      </c>
      <c r="E127" s="99">
        <v>247</v>
      </c>
      <c r="F127" s="99">
        <v>0</v>
      </c>
      <c r="G127" s="99">
        <v>0</v>
      </c>
      <c r="H127" s="99">
        <v>0</v>
      </c>
      <c r="I127" s="98">
        <f t="shared" si="10"/>
        <v>247</v>
      </c>
    </row>
    <row r="128" spans="1:9" ht="13.5" thickBot="1">
      <c r="A128" s="106" t="s">
        <v>222</v>
      </c>
      <c r="B128" s="101">
        <v>3014</v>
      </c>
      <c r="C128" s="101">
        <v>343</v>
      </c>
      <c r="D128" s="101">
        <v>59</v>
      </c>
      <c r="E128" s="101">
        <v>274</v>
      </c>
      <c r="F128" s="101">
        <v>445</v>
      </c>
      <c r="G128" s="101">
        <v>1928</v>
      </c>
      <c r="H128" s="102">
        <v>5</v>
      </c>
      <c r="I128" s="98">
        <f t="shared" si="10"/>
        <v>6068</v>
      </c>
    </row>
    <row r="129" spans="1:9" ht="13.5" thickBot="1">
      <c r="A129" s="41" t="s">
        <v>282</v>
      </c>
      <c r="B129" s="103">
        <f aca="true" t="shared" si="11" ref="B129:I129">SUM(B111:B128)</f>
        <v>117334</v>
      </c>
      <c r="C129" s="103">
        <f t="shared" si="11"/>
        <v>59330</v>
      </c>
      <c r="D129" s="103">
        <f t="shared" si="11"/>
        <v>1257</v>
      </c>
      <c r="E129" s="103">
        <f t="shared" si="11"/>
        <v>65275</v>
      </c>
      <c r="F129" s="103">
        <f t="shared" si="11"/>
        <v>7716</v>
      </c>
      <c r="G129" s="103">
        <f t="shared" si="11"/>
        <v>61664</v>
      </c>
      <c r="H129" s="103">
        <f t="shared" si="11"/>
        <v>1689</v>
      </c>
      <c r="I129" s="103">
        <f t="shared" si="11"/>
        <v>314265</v>
      </c>
    </row>
    <row r="130" spans="1:9" ht="13.5" thickBot="1">
      <c r="A130" s="332" t="s">
        <v>122</v>
      </c>
      <c r="B130" s="332"/>
      <c r="C130" s="332"/>
      <c r="D130" s="332"/>
      <c r="E130" s="332"/>
      <c r="F130" s="332"/>
      <c r="G130" s="332"/>
      <c r="H130" s="332"/>
      <c r="I130" s="332"/>
    </row>
    <row r="131" spans="1:9" ht="23.25" thickBot="1">
      <c r="A131" s="89" t="s">
        <v>266</v>
      </c>
      <c r="B131" s="86" t="s">
        <v>226</v>
      </c>
      <c r="C131" s="91" t="s">
        <v>233</v>
      </c>
      <c r="D131" s="86" t="s">
        <v>234</v>
      </c>
      <c r="E131" s="91" t="s">
        <v>232</v>
      </c>
      <c r="F131" s="92" t="s">
        <v>231</v>
      </c>
      <c r="G131" s="86" t="s">
        <v>230</v>
      </c>
      <c r="H131" s="88" t="s">
        <v>93</v>
      </c>
      <c r="I131" s="93" t="s">
        <v>283</v>
      </c>
    </row>
    <row r="132" spans="1:9" ht="12.75">
      <c r="A132" s="104" t="s">
        <v>217</v>
      </c>
      <c r="B132" s="94">
        <v>1355</v>
      </c>
      <c r="C132" s="94">
        <v>98</v>
      </c>
      <c r="D132" s="94">
        <v>64</v>
      </c>
      <c r="E132" s="94">
        <v>17</v>
      </c>
      <c r="F132" s="94">
        <v>392</v>
      </c>
      <c r="G132" s="94">
        <v>104</v>
      </c>
      <c r="H132" s="94">
        <v>9</v>
      </c>
      <c r="I132" s="95">
        <f>SUM(B132:H132)</f>
        <v>2039</v>
      </c>
    </row>
    <row r="133" spans="1:9" ht="12.75">
      <c r="A133" s="105" t="s">
        <v>211</v>
      </c>
      <c r="B133" s="96">
        <v>22566</v>
      </c>
      <c r="C133" s="96">
        <v>5462</v>
      </c>
      <c r="D133" s="96">
        <v>587</v>
      </c>
      <c r="E133" s="96">
        <v>290</v>
      </c>
      <c r="F133" s="96">
        <v>2293</v>
      </c>
      <c r="G133" s="96">
        <v>2755</v>
      </c>
      <c r="H133" s="97">
        <v>342</v>
      </c>
      <c r="I133" s="98">
        <f aca="true" t="shared" si="12" ref="I133:I149">SUM(B133:H133)</f>
        <v>34295</v>
      </c>
    </row>
    <row r="134" spans="1:9" ht="12.75">
      <c r="A134" s="105" t="s">
        <v>220</v>
      </c>
      <c r="B134" s="96">
        <v>595</v>
      </c>
      <c r="C134" s="96">
        <v>146</v>
      </c>
      <c r="D134" s="96">
        <v>2</v>
      </c>
      <c r="E134" s="96">
        <v>0</v>
      </c>
      <c r="F134" s="96">
        <v>0</v>
      </c>
      <c r="G134" s="96">
        <v>89</v>
      </c>
      <c r="H134" s="97">
        <v>558</v>
      </c>
      <c r="I134" s="98">
        <f t="shared" si="12"/>
        <v>1390</v>
      </c>
    </row>
    <row r="135" spans="1:9" ht="12.75">
      <c r="A135" s="105" t="s">
        <v>269</v>
      </c>
      <c r="B135" s="96">
        <v>11150</v>
      </c>
      <c r="C135" s="96">
        <v>9802</v>
      </c>
      <c r="D135" s="96">
        <v>12</v>
      </c>
      <c r="E135" s="96">
        <v>6049</v>
      </c>
      <c r="F135" s="96">
        <v>194</v>
      </c>
      <c r="G135" s="96">
        <v>1983</v>
      </c>
      <c r="H135" s="97">
        <v>156</v>
      </c>
      <c r="I135" s="98">
        <f t="shared" si="12"/>
        <v>29346</v>
      </c>
    </row>
    <row r="136" spans="1:9" ht="12.75">
      <c r="A136" s="105" t="s">
        <v>213</v>
      </c>
      <c r="B136" s="96">
        <v>5884</v>
      </c>
      <c r="C136" s="96">
        <v>1877</v>
      </c>
      <c r="D136" s="96">
        <v>41</v>
      </c>
      <c r="E136" s="96">
        <v>452</v>
      </c>
      <c r="F136" s="96">
        <v>731</v>
      </c>
      <c r="G136" s="96">
        <v>2447</v>
      </c>
      <c r="H136" s="97">
        <v>101</v>
      </c>
      <c r="I136" s="98">
        <f t="shared" si="12"/>
        <v>11533</v>
      </c>
    </row>
    <row r="137" spans="1:9" ht="12.75">
      <c r="A137" s="105" t="s">
        <v>215</v>
      </c>
      <c r="B137" s="96">
        <v>640</v>
      </c>
      <c r="C137" s="96">
        <v>237</v>
      </c>
      <c r="D137" s="96">
        <v>0</v>
      </c>
      <c r="E137" s="96">
        <v>483</v>
      </c>
      <c r="F137" s="96">
        <v>13</v>
      </c>
      <c r="G137" s="96">
        <v>18</v>
      </c>
      <c r="H137" s="97">
        <v>2</v>
      </c>
      <c r="I137" s="98">
        <f t="shared" si="12"/>
        <v>1393</v>
      </c>
    </row>
    <row r="138" spans="1:9" ht="12.75">
      <c r="A138" s="105" t="s">
        <v>216</v>
      </c>
      <c r="B138" s="96">
        <v>754</v>
      </c>
      <c r="C138" s="96">
        <v>16</v>
      </c>
      <c r="D138" s="96">
        <v>0</v>
      </c>
      <c r="E138" s="96">
        <v>12</v>
      </c>
      <c r="F138" s="96">
        <v>3</v>
      </c>
      <c r="G138" s="96">
        <v>195</v>
      </c>
      <c r="H138" s="97">
        <v>0</v>
      </c>
      <c r="I138" s="98">
        <f t="shared" si="12"/>
        <v>980</v>
      </c>
    </row>
    <row r="139" spans="1:9" ht="12.75" customHeight="1">
      <c r="A139" s="105" t="s">
        <v>271</v>
      </c>
      <c r="B139" s="96">
        <v>15834</v>
      </c>
      <c r="C139" s="96">
        <v>3104</v>
      </c>
      <c r="D139" s="96">
        <v>3</v>
      </c>
      <c r="E139" s="96">
        <v>208</v>
      </c>
      <c r="F139" s="96">
        <v>99</v>
      </c>
      <c r="G139" s="96">
        <v>1355</v>
      </c>
      <c r="H139" s="97">
        <v>21</v>
      </c>
      <c r="I139" s="98">
        <f t="shared" si="12"/>
        <v>20624</v>
      </c>
    </row>
    <row r="140" spans="1:9" ht="12.75">
      <c r="A140" s="105" t="s">
        <v>221</v>
      </c>
      <c r="B140" s="96">
        <v>6564</v>
      </c>
      <c r="C140" s="96">
        <v>1530</v>
      </c>
      <c r="D140" s="96">
        <v>40</v>
      </c>
      <c r="E140" s="96">
        <v>195</v>
      </c>
      <c r="F140" s="96">
        <v>559</v>
      </c>
      <c r="G140" s="96">
        <v>733</v>
      </c>
      <c r="H140" s="97">
        <v>99</v>
      </c>
      <c r="I140" s="98">
        <f t="shared" si="12"/>
        <v>9720</v>
      </c>
    </row>
    <row r="141" spans="1:9" ht="12.75">
      <c r="A141" s="105" t="s">
        <v>219</v>
      </c>
      <c r="B141" s="96">
        <v>2543</v>
      </c>
      <c r="C141" s="96">
        <v>137</v>
      </c>
      <c r="D141" s="96">
        <v>0</v>
      </c>
      <c r="E141" s="96">
        <v>0</v>
      </c>
      <c r="F141" s="96">
        <v>27</v>
      </c>
      <c r="G141" s="96">
        <v>36</v>
      </c>
      <c r="H141" s="97">
        <v>0</v>
      </c>
      <c r="I141" s="98">
        <f t="shared" si="12"/>
        <v>2743</v>
      </c>
    </row>
    <row r="142" spans="1:9" ht="25.5">
      <c r="A142" s="105" t="s">
        <v>272</v>
      </c>
      <c r="B142" s="96">
        <v>1948</v>
      </c>
      <c r="C142" s="96">
        <v>319</v>
      </c>
      <c r="D142" s="96">
        <v>12</v>
      </c>
      <c r="E142" s="96">
        <v>81</v>
      </c>
      <c r="F142" s="96">
        <v>181</v>
      </c>
      <c r="G142" s="96">
        <v>374</v>
      </c>
      <c r="H142" s="97">
        <v>0</v>
      </c>
      <c r="I142" s="98">
        <f t="shared" si="12"/>
        <v>2915</v>
      </c>
    </row>
    <row r="143" spans="1:9" ht="25.5">
      <c r="A143" s="105" t="s">
        <v>207</v>
      </c>
      <c r="B143" s="99">
        <v>14094</v>
      </c>
      <c r="C143" s="99">
        <v>36387</v>
      </c>
      <c r="D143" s="99">
        <v>0</v>
      </c>
      <c r="E143" s="99">
        <v>363</v>
      </c>
      <c r="F143" s="99">
        <v>761</v>
      </c>
      <c r="G143" s="99">
        <v>47336</v>
      </c>
      <c r="H143" s="100">
        <v>7</v>
      </c>
      <c r="I143" s="98">
        <f t="shared" si="12"/>
        <v>98948</v>
      </c>
    </row>
    <row r="144" spans="1:9" ht="12.75">
      <c r="A144" s="40" t="s">
        <v>208</v>
      </c>
      <c r="B144" s="96">
        <v>7137</v>
      </c>
      <c r="C144" s="96">
        <v>11066</v>
      </c>
      <c r="D144" s="96">
        <v>94</v>
      </c>
      <c r="E144" s="96">
        <v>35619</v>
      </c>
      <c r="F144" s="96">
        <v>215</v>
      </c>
      <c r="G144" s="96">
        <v>3153</v>
      </c>
      <c r="H144" s="96">
        <v>133</v>
      </c>
      <c r="I144" s="98">
        <f t="shared" si="12"/>
        <v>57417</v>
      </c>
    </row>
    <row r="145" spans="1:9" ht="12.75">
      <c r="A145" s="105" t="s">
        <v>250</v>
      </c>
      <c r="B145" s="99">
        <v>23382</v>
      </c>
      <c r="C145" s="99">
        <v>8600</v>
      </c>
      <c r="D145" s="99">
        <v>79</v>
      </c>
      <c r="E145" s="99">
        <v>3135</v>
      </c>
      <c r="F145" s="99">
        <v>553</v>
      </c>
      <c r="G145" s="99">
        <v>11105</v>
      </c>
      <c r="H145" s="100">
        <v>471</v>
      </c>
      <c r="I145" s="98">
        <f t="shared" si="12"/>
        <v>47325</v>
      </c>
    </row>
    <row r="146" spans="1:9" ht="12.75">
      <c r="A146" s="105" t="s">
        <v>224</v>
      </c>
      <c r="B146" s="96">
        <v>1654</v>
      </c>
      <c r="C146" s="96">
        <v>153</v>
      </c>
      <c r="D146" s="96">
        <v>3</v>
      </c>
      <c r="E146" s="96">
        <v>46</v>
      </c>
      <c r="F146" s="96">
        <v>89</v>
      </c>
      <c r="G146" s="96">
        <v>493</v>
      </c>
      <c r="H146" s="97">
        <v>0</v>
      </c>
      <c r="I146" s="98">
        <f t="shared" si="12"/>
        <v>2438</v>
      </c>
    </row>
    <row r="147" spans="1:9" ht="12.75">
      <c r="A147" s="105" t="s">
        <v>218</v>
      </c>
      <c r="B147" s="99">
        <v>770</v>
      </c>
      <c r="C147" s="99">
        <v>134</v>
      </c>
      <c r="D147" s="99">
        <v>3</v>
      </c>
      <c r="E147" s="99">
        <v>1115</v>
      </c>
      <c r="F147" s="99">
        <v>19</v>
      </c>
      <c r="G147" s="99">
        <v>294</v>
      </c>
      <c r="H147" s="100">
        <v>23</v>
      </c>
      <c r="I147" s="98">
        <f t="shared" si="12"/>
        <v>2358</v>
      </c>
    </row>
    <row r="148" spans="1:9" ht="12.75">
      <c r="A148" s="40" t="s">
        <v>214</v>
      </c>
      <c r="B148" s="99">
        <v>4</v>
      </c>
      <c r="C148" s="99">
        <v>0</v>
      </c>
      <c r="D148" s="99">
        <v>0</v>
      </c>
      <c r="E148" s="99">
        <v>0</v>
      </c>
      <c r="F148" s="99">
        <v>0</v>
      </c>
      <c r="G148" s="99">
        <v>0</v>
      </c>
      <c r="H148" s="99">
        <v>0</v>
      </c>
      <c r="I148" s="98">
        <f t="shared" si="12"/>
        <v>4</v>
      </c>
    </row>
    <row r="149" spans="1:9" ht="13.5" thickBot="1">
      <c r="A149" s="106" t="s">
        <v>222</v>
      </c>
      <c r="B149" s="101">
        <v>3533</v>
      </c>
      <c r="C149" s="101">
        <v>705</v>
      </c>
      <c r="D149" s="101">
        <v>11</v>
      </c>
      <c r="E149" s="101">
        <v>374</v>
      </c>
      <c r="F149" s="101">
        <v>266</v>
      </c>
      <c r="G149" s="101">
        <v>2572</v>
      </c>
      <c r="H149" s="102">
        <v>10</v>
      </c>
      <c r="I149" s="98">
        <f t="shared" si="12"/>
        <v>7471</v>
      </c>
    </row>
    <row r="150" spans="1:9" ht="13.5" thickBot="1">
      <c r="A150" s="41" t="s">
        <v>283</v>
      </c>
      <c r="B150" s="103">
        <f aca="true" t="shared" si="13" ref="B150:I150">SUM(B132:B149)</f>
        <v>120407</v>
      </c>
      <c r="C150" s="103">
        <f t="shared" si="13"/>
        <v>79773</v>
      </c>
      <c r="D150" s="103">
        <f t="shared" si="13"/>
        <v>951</v>
      </c>
      <c r="E150" s="103">
        <f t="shared" si="13"/>
        <v>48439</v>
      </c>
      <c r="F150" s="103">
        <f t="shared" si="13"/>
        <v>6395</v>
      </c>
      <c r="G150" s="103">
        <f t="shared" si="13"/>
        <v>75042</v>
      </c>
      <c r="H150" s="103">
        <f t="shared" si="13"/>
        <v>1932</v>
      </c>
      <c r="I150" s="103">
        <f t="shared" si="13"/>
        <v>332939</v>
      </c>
    </row>
    <row r="151" spans="1:9" ht="13.5" thickBot="1">
      <c r="A151" s="332" t="s">
        <v>123</v>
      </c>
      <c r="B151" s="332"/>
      <c r="C151" s="332"/>
      <c r="D151" s="332"/>
      <c r="E151" s="332"/>
      <c r="F151" s="332"/>
      <c r="G151" s="332"/>
      <c r="H151" s="332"/>
      <c r="I151" s="332"/>
    </row>
    <row r="152" spans="1:9" ht="23.25" thickBot="1">
      <c r="A152" s="89" t="s">
        <v>266</v>
      </c>
      <c r="B152" s="86" t="s">
        <v>226</v>
      </c>
      <c r="C152" s="91" t="s">
        <v>233</v>
      </c>
      <c r="D152" s="86" t="s">
        <v>234</v>
      </c>
      <c r="E152" s="91" t="s">
        <v>232</v>
      </c>
      <c r="F152" s="92" t="s">
        <v>231</v>
      </c>
      <c r="G152" s="86" t="s">
        <v>230</v>
      </c>
      <c r="H152" s="88" t="s">
        <v>93</v>
      </c>
      <c r="I152" s="93" t="s">
        <v>279</v>
      </c>
    </row>
    <row r="153" spans="1:9" ht="12.75">
      <c r="A153" s="104" t="s">
        <v>217</v>
      </c>
      <c r="B153" s="94">
        <v>806</v>
      </c>
      <c r="C153" s="94">
        <v>29</v>
      </c>
      <c r="D153" s="94">
        <v>3</v>
      </c>
      <c r="E153" s="94">
        <v>11</v>
      </c>
      <c r="F153" s="94">
        <v>270</v>
      </c>
      <c r="G153" s="94">
        <v>96</v>
      </c>
      <c r="H153" s="94">
        <v>0</v>
      </c>
      <c r="I153" s="95">
        <f>SUM(B153:H153)</f>
        <v>1215</v>
      </c>
    </row>
    <row r="154" spans="1:9" ht="12.75">
      <c r="A154" s="105" t="s">
        <v>211</v>
      </c>
      <c r="B154" s="96">
        <v>15433</v>
      </c>
      <c r="C154" s="96">
        <v>7468</v>
      </c>
      <c r="D154" s="96">
        <v>355</v>
      </c>
      <c r="E154" s="96">
        <v>282</v>
      </c>
      <c r="F154" s="96">
        <v>3334</v>
      </c>
      <c r="G154" s="96">
        <v>3782</v>
      </c>
      <c r="H154" s="97">
        <v>208</v>
      </c>
      <c r="I154" s="98">
        <f aca="true" t="shared" si="14" ref="I154:I170">SUM(B154:H154)</f>
        <v>30862</v>
      </c>
    </row>
    <row r="155" spans="1:9" ht="12.75">
      <c r="A155" s="105" t="s">
        <v>220</v>
      </c>
      <c r="B155" s="96">
        <v>658</v>
      </c>
      <c r="C155" s="96">
        <v>16</v>
      </c>
      <c r="D155" s="96">
        <v>0</v>
      </c>
      <c r="E155" s="96">
        <v>161</v>
      </c>
      <c r="F155" s="96">
        <v>3</v>
      </c>
      <c r="G155" s="96">
        <v>183</v>
      </c>
      <c r="H155" s="97">
        <v>383</v>
      </c>
      <c r="I155" s="98">
        <f t="shared" si="14"/>
        <v>1404</v>
      </c>
    </row>
    <row r="156" spans="1:9" ht="12.75">
      <c r="A156" s="105" t="s">
        <v>269</v>
      </c>
      <c r="B156" s="96">
        <v>14465</v>
      </c>
      <c r="C156" s="96">
        <v>3968</v>
      </c>
      <c r="D156" s="96">
        <v>37</v>
      </c>
      <c r="E156" s="96">
        <v>24715</v>
      </c>
      <c r="F156" s="96">
        <v>268</v>
      </c>
      <c r="G156" s="96">
        <v>1812</v>
      </c>
      <c r="H156" s="97">
        <v>298</v>
      </c>
      <c r="I156" s="98">
        <f t="shared" si="14"/>
        <v>45563</v>
      </c>
    </row>
    <row r="157" spans="1:9" ht="12.75">
      <c r="A157" s="105" t="s">
        <v>213</v>
      </c>
      <c r="B157" s="96">
        <v>4862</v>
      </c>
      <c r="C157" s="96">
        <v>1317</v>
      </c>
      <c r="D157" s="96">
        <v>34</v>
      </c>
      <c r="E157" s="96">
        <v>311</v>
      </c>
      <c r="F157" s="96">
        <v>753</v>
      </c>
      <c r="G157" s="96">
        <v>2402</v>
      </c>
      <c r="H157" s="97">
        <v>137</v>
      </c>
      <c r="I157" s="98">
        <f t="shared" si="14"/>
        <v>9816</v>
      </c>
    </row>
    <row r="158" spans="1:9" ht="12.75">
      <c r="A158" s="105" t="s">
        <v>215</v>
      </c>
      <c r="B158" s="96">
        <v>588</v>
      </c>
      <c r="C158" s="96">
        <v>22</v>
      </c>
      <c r="D158" s="96">
        <v>0</v>
      </c>
      <c r="E158" s="96">
        <v>434</v>
      </c>
      <c r="F158" s="96">
        <v>6</v>
      </c>
      <c r="G158" s="96">
        <v>15</v>
      </c>
      <c r="H158" s="97">
        <v>0</v>
      </c>
      <c r="I158" s="98">
        <f t="shared" si="14"/>
        <v>1065</v>
      </c>
    </row>
    <row r="159" spans="1:9" ht="12.75">
      <c r="A159" s="105" t="s">
        <v>216</v>
      </c>
      <c r="B159" s="96">
        <v>651</v>
      </c>
      <c r="C159" s="96">
        <v>166</v>
      </c>
      <c r="D159" s="96">
        <v>0</v>
      </c>
      <c r="E159" s="96">
        <v>14</v>
      </c>
      <c r="F159" s="96">
        <v>7</v>
      </c>
      <c r="G159" s="96">
        <v>222</v>
      </c>
      <c r="H159" s="97">
        <v>0</v>
      </c>
      <c r="I159" s="98">
        <f t="shared" si="14"/>
        <v>1060</v>
      </c>
    </row>
    <row r="160" spans="1:9" ht="25.5">
      <c r="A160" s="105" t="s">
        <v>271</v>
      </c>
      <c r="B160" s="96">
        <v>13692</v>
      </c>
      <c r="C160" s="96">
        <v>3517</v>
      </c>
      <c r="D160" s="96">
        <v>0</v>
      </c>
      <c r="E160" s="96">
        <v>515</v>
      </c>
      <c r="F160" s="96">
        <v>116</v>
      </c>
      <c r="G160" s="96">
        <v>1950</v>
      </c>
      <c r="H160" s="97">
        <v>22</v>
      </c>
      <c r="I160" s="98">
        <f t="shared" si="14"/>
        <v>19812</v>
      </c>
    </row>
    <row r="161" spans="1:9" ht="12.75">
      <c r="A161" s="105" t="s">
        <v>221</v>
      </c>
      <c r="B161" s="96">
        <v>5656</v>
      </c>
      <c r="C161" s="96">
        <v>1638</v>
      </c>
      <c r="D161" s="96">
        <v>18</v>
      </c>
      <c r="E161" s="96">
        <v>296</v>
      </c>
      <c r="F161" s="96">
        <v>1439</v>
      </c>
      <c r="G161" s="96">
        <v>789</v>
      </c>
      <c r="H161" s="97">
        <v>18</v>
      </c>
      <c r="I161" s="98">
        <f t="shared" si="14"/>
        <v>9854</v>
      </c>
    </row>
    <row r="162" spans="1:9" ht="12.75">
      <c r="A162" s="105" t="s">
        <v>219</v>
      </c>
      <c r="B162" s="96">
        <v>1609</v>
      </c>
      <c r="C162" s="96">
        <v>74</v>
      </c>
      <c r="D162" s="96">
        <v>0</v>
      </c>
      <c r="E162" s="96">
        <v>2</v>
      </c>
      <c r="F162" s="96">
        <v>82</v>
      </c>
      <c r="G162" s="96">
        <v>112</v>
      </c>
      <c r="H162" s="97">
        <v>0</v>
      </c>
      <c r="I162" s="98">
        <f t="shared" si="14"/>
        <v>1879</v>
      </c>
    </row>
    <row r="163" spans="1:9" ht="25.5">
      <c r="A163" s="105" t="s">
        <v>272</v>
      </c>
      <c r="B163" s="96">
        <v>2521</v>
      </c>
      <c r="C163" s="96">
        <v>468</v>
      </c>
      <c r="D163" s="96">
        <v>95</v>
      </c>
      <c r="E163" s="96">
        <v>109</v>
      </c>
      <c r="F163" s="96">
        <v>45</v>
      </c>
      <c r="G163" s="96">
        <v>674</v>
      </c>
      <c r="H163" s="97">
        <v>0</v>
      </c>
      <c r="I163" s="98">
        <f t="shared" si="14"/>
        <v>3912</v>
      </c>
    </row>
    <row r="164" spans="1:9" ht="25.5">
      <c r="A164" s="105" t="s">
        <v>207</v>
      </c>
      <c r="B164" s="99">
        <v>12709</v>
      </c>
      <c r="C164" s="99">
        <v>31726</v>
      </c>
      <c r="D164" s="99">
        <v>0</v>
      </c>
      <c r="E164" s="99">
        <v>455</v>
      </c>
      <c r="F164" s="99">
        <v>1023</v>
      </c>
      <c r="G164" s="99">
        <v>53352</v>
      </c>
      <c r="H164" s="100">
        <v>42</v>
      </c>
      <c r="I164" s="98">
        <f t="shared" si="14"/>
        <v>99307</v>
      </c>
    </row>
    <row r="165" spans="1:9" ht="12.75">
      <c r="A165" s="40" t="s">
        <v>208</v>
      </c>
      <c r="B165" s="96">
        <v>4456</v>
      </c>
      <c r="C165" s="96">
        <v>5246</v>
      </c>
      <c r="D165" s="96">
        <v>6</v>
      </c>
      <c r="E165" s="96">
        <v>20130</v>
      </c>
      <c r="F165" s="96">
        <v>326</v>
      </c>
      <c r="G165" s="96">
        <v>2715</v>
      </c>
      <c r="H165" s="96">
        <v>37</v>
      </c>
      <c r="I165" s="98">
        <f t="shared" si="14"/>
        <v>32916</v>
      </c>
    </row>
    <row r="166" spans="1:9" ht="12.75">
      <c r="A166" s="105" t="s">
        <v>250</v>
      </c>
      <c r="B166" s="99">
        <v>17035</v>
      </c>
      <c r="C166" s="99">
        <v>4196</v>
      </c>
      <c r="D166" s="99">
        <v>92</v>
      </c>
      <c r="E166" s="99">
        <v>4599</v>
      </c>
      <c r="F166" s="99">
        <v>428</v>
      </c>
      <c r="G166" s="99">
        <v>12546</v>
      </c>
      <c r="H166" s="100">
        <v>212</v>
      </c>
      <c r="I166" s="98">
        <f t="shared" si="14"/>
        <v>39108</v>
      </c>
    </row>
    <row r="167" spans="1:9" ht="12.75">
      <c r="A167" s="105" t="s">
        <v>224</v>
      </c>
      <c r="B167" s="96">
        <v>1398</v>
      </c>
      <c r="C167" s="96">
        <v>153</v>
      </c>
      <c r="D167" s="96">
        <v>0</v>
      </c>
      <c r="E167" s="96">
        <v>0</v>
      </c>
      <c r="F167" s="96">
        <v>234</v>
      </c>
      <c r="G167" s="96">
        <v>560</v>
      </c>
      <c r="H167" s="97">
        <v>0</v>
      </c>
      <c r="I167" s="98">
        <f t="shared" si="14"/>
        <v>2345</v>
      </c>
    </row>
    <row r="168" spans="1:9" ht="12.75">
      <c r="A168" s="105" t="s">
        <v>218</v>
      </c>
      <c r="B168" s="99">
        <v>821</v>
      </c>
      <c r="C168" s="99">
        <v>358</v>
      </c>
      <c r="D168" s="99">
        <v>10</v>
      </c>
      <c r="E168" s="99">
        <v>185</v>
      </c>
      <c r="F168" s="99">
        <v>147</v>
      </c>
      <c r="G168" s="99">
        <v>129</v>
      </c>
      <c r="H168" s="100">
        <v>0</v>
      </c>
      <c r="I168" s="98">
        <f t="shared" si="14"/>
        <v>1650</v>
      </c>
    </row>
    <row r="169" spans="1:9" ht="12.75">
      <c r="A169" s="40" t="s">
        <v>214</v>
      </c>
      <c r="B169" s="99">
        <v>3</v>
      </c>
      <c r="C169" s="99">
        <v>0</v>
      </c>
      <c r="D169" s="99">
        <v>0</v>
      </c>
      <c r="E169" s="99">
        <v>0</v>
      </c>
      <c r="F169" s="99">
        <v>0</v>
      </c>
      <c r="G169" s="99">
        <v>0</v>
      </c>
      <c r="H169" s="99">
        <v>0</v>
      </c>
      <c r="I169" s="98">
        <f t="shared" si="14"/>
        <v>3</v>
      </c>
    </row>
    <row r="170" spans="1:9" ht="13.5" thickBot="1">
      <c r="A170" s="106" t="s">
        <v>222</v>
      </c>
      <c r="B170" s="101">
        <v>4469</v>
      </c>
      <c r="C170" s="101">
        <v>389</v>
      </c>
      <c r="D170" s="101">
        <v>14</v>
      </c>
      <c r="E170" s="101">
        <v>351</v>
      </c>
      <c r="F170" s="101">
        <v>601</v>
      </c>
      <c r="G170" s="101">
        <v>3519</v>
      </c>
      <c r="H170" s="102">
        <v>23</v>
      </c>
      <c r="I170" s="98">
        <f t="shared" si="14"/>
        <v>9366</v>
      </c>
    </row>
    <row r="171" spans="1:9" ht="13.5" thickBot="1">
      <c r="A171" s="41" t="s">
        <v>279</v>
      </c>
      <c r="B171" s="103">
        <f aca="true" t="shared" si="15" ref="B171:I171">SUM(B153:B170)</f>
        <v>101832</v>
      </c>
      <c r="C171" s="103">
        <f t="shared" si="15"/>
        <v>60751</v>
      </c>
      <c r="D171" s="103">
        <f t="shared" si="15"/>
        <v>664</v>
      </c>
      <c r="E171" s="103">
        <f t="shared" si="15"/>
        <v>52570</v>
      </c>
      <c r="F171" s="103">
        <f t="shared" si="15"/>
        <v>9082</v>
      </c>
      <c r="G171" s="103">
        <f t="shared" si="15"/>
        <v>84858</v>
      </c>
      <c r="H171" s="103">
        <f t="shared" si="15"/>
        <v>1380</v>
      </c>
      <c r="I171" s="103">
        <f t="shared" si="15"/>
        <v>311137</v>
      </c>
    </row>
    <row r="172" spans="1:9" ht="13.5" thickBot="1">
      <c r="A172" s="332" t="s">
        <v>278</v>
      </c>
      <c r="B172" s="332"/>
      <c r="C172" s="332"/>
      <c r="D172" s="332"/>
      <c r="E172" s="332"/>
      <c r="F172" s="332"/>
      <c r="G172" s="332"/>
      <c r="H172" s="332"/>
      <c r="I172" s="332"/>
    </row>
    <row r="173" spans="1:9" ht="23.25" thickBot="1">
      <c r="A173" s="89" t="s">
        <v>266</v>
      </c>
      <c r="B173" s="86" t="s">
        <v>226</v>
      </c>
      <c r="C173" s="91" t="s">
        <v>233</v>
      </c>
      <c r="D173" s="86" t="s">
        <v>234</v>
      </c>
      <c r="E173" s="91" t="s">
        <v>232</v>
      </c>
      <c r="F173" s="92" t="s">
        <v>231</v>
      </c>
      <c r="G173" s="86" t="s">
        <v>230</v>
      </c>
      <c r="H173" s="88" t="s">
        <v>93</v>
      </c>
      <c r="I173" s="93" t="s">
        <v>277</v>
      </c>
    </row>
    <row r="174" spans="1:9" ht="12.75">
      <c r="A174" s="104" t="s">
        <v>217</v>
      </c>
      <c r="B174" s="94">
        <v>1233</v>
      </c>
      <c r="C174" s="94">
        <v>6</v>
      </c>
      <c r="D174" s="94">
        <v>9</v>
      </c>
      <c r="E174" s="94">
        <v>35</v>
      </c>
      <c r="F174" s="94">
        <v>219</v>
      </c>
      <c r="G174" s="94">
        <v>110</v>
      </c>
      <c r="H174" s="94">
        <v>0</v>
      </c>
      <c r="I174" s="95">
        <f>SUM(B174:H174)</f>
        <v>1612</v>
      </c>
    </row>
    <row r="175" spans="1:9" ht="12.75">
      <c r="A175" s="105" t="s">
        <v>211</v>
      </c>
      <c r="B175" s="96">
        <v>16467</v>
      </c>
      <c r="C175" s="96">
        <v>2550</v>
      </c>
      <c r="D175" s="96">
        <v>457</v>
      </c>
      <c r="E175" s="96">
        <v>480</v>
      </c>
      <c r="F175" s="96">
        <v>2976</v>
      </c>
      <c r="G175" s="96">
        <v>3068</v>
      </c>
      <c r="H175" s="97">
        <v>149</v>
      </c>
      <c r="I175" s="98">
        <f aca="true" t="shared" si="16" ref="I175:I191">SUM(B175:H175)</f>
        <v>26147</v>
      </c>
    </row>
    <row r="176" spans="1:9" ht="12.75">
      <c r="A176" s="105" t="s">
        <v>220</v>
      </c>
      <c r="B176" s="96">
        <v>934</v>
      </c>
      <c r="C176" s="96">
        <v>237</v>
      </c>
      <c r="D176" s="96">
        <v>0</v>
      </c>
      <c r="E176" s="96">
        <v>87</v>
      </c>
      <c r="F176" s="96">
        <v>7</v>
      </c>
      <c r="G176" s="96">
        <v>150</v>
      </c>
      <c r="H176" s="97">
        <v>206</v>
      </c>
      <c r="I176" s="98">
        <f t="shared" si="16"/>
        <v>1621</v>
      </c>
    </row>
    <row r="177" spans="1:9" ht="12.75">
      <c r="A177" s="105" t="s">
        <v>269</v>
      </c>
      <c r="B177" s="96">
        <v>10386</v>
      </c>
      <c r="C177" s="96">
        <v>1483</v>
      </c>
      <c r="D177" s="96">
        <v>3</v>
      </c>
      <c r="E177" s="96">
        <v>5371</v>
      </c>
      <c r="F177" s="96">
        <v>268</v>
      </c>
      <c r="G177" s="96">
        <v>2593</v>
      </c>
      <c r="H177" s="97">
        <v>46</v>
      </c>
      <c r="I177" s="98">
        <f t="shared" si="16"/>
        <v>20150</v>
      </c>
    </row>
    <row r="178" spans="1:9" ht="12.75">
      <c r="A178" s="105" t="s">
        <v>213</v>
      </c>
      <c r="B178" s="96">
        <v>4744</v>
      </c>
      <c r="C178" s="96">
        <v>2003</v>
      </c>
      <c r="D178" s="96">
        <v>31</v>
      </c>
      <c r="E178" s="96">
        <v>267</v>
      </c>
      <c r="F178" s="96">
        <v>727</v>
      </c>
      <c r="G178" s="96">
        <v>2982</v>
      </c>
      <c r="H178" s="97">
        <v>100</v>
      </c>
      <c r="I178" s="98">
        <f t="shared" si="16"/>
        <v>10854</v>
      </c>
    </row>
    <row r="179" spans="1:9" ht="12.75">
      <c r="A179" s="105" t="s">
        <v>215</v>
      </c>
      <c r="B179" s="96">
        <v>847</v>
      </c>
      <c r="C179" s="96">
        <v>116</v>
      </c>
      <c r="D179" s="96">
        <v>0</v>
      </c>
      <c r="E179" s="96">
        <v>464</v>
      </c>
      <c r="F179" s="96">
        <v>26</v>
      </c>
      <c r="G179" s="96">
        <v>32</v>
      </c>
      <c r="H179" s="97">
        <v>0</v>
      </c>
      <c r="I179" s="98">
        <f t="shared" si="16"/>
        <v>1485</v>
      </c>
    </row>
    <row r="180" spans="1:9" ht="12.75">
      <c r="A180" s="105" t="s">
        <v>216</v>
      </c>
      <c r="B180" s="96">
        <v>891</v>
      </c>
      <c r="C180" s="96">
        <v>50</v>
      </c>
      <c r="D180" s="96">
        <v>7</v>
      </c>
      <c r="E180" s="96">
        <v>0</v>
      </c>
      <c r="F180" s="96">
        <v>16</v>
      </c>
      <c r="G180" s="96">
        <v>298</v>
      </c>
      <c r="H180" s="97">
        <v>0</v>
      </c>
      <c r="I180" s="98">
        <f t="shared" si="16"/>
        <v>1262</v>
      </c>
    </row>
    <row r="181" spans="1:9" ht="25.5">
      <c r="A181" s="105" t="s">
        <v>271</v>
      </c>
      <c r="B181" s="96">
        <v>10690</v>
      </c>
      <c r="C181" s="96">
        <v>3015</v>
      </c>
      <c r="D181" s="96">
        <v>5</v>
      </c>
      <c r="E181" s="96">
        <v>247</v>
      </c>
      <c r="F181" s="96">
        <v>68</v>
      </c>
      <c r="G181" s="96">
        <v>2052</v>
      </c>
      <c r="H181" s="97">
        <v>7</v>
      </c>
      <c r="I181" s="98">
        <f t="shared" si="16"/>
        <v>16084</v>
      </c>
    </row>
    <row r="182" spans="1:9" ht="12.75">
      <c r="A182" s="105" t="s">
        <v>221</v>
      </c>
      <c r="B182" s="96">
        <v>5818</v>
      </c>
      <c r="C182" s="96">
        <v>2022</v>
      </c>
      <c r="D182" s="96">
        <v>20</v>
      </c>
      <c r="E182" s="96">
        <v>609</v>
      </c>
      <c r="F182" s="96">
        <v>736</v>
      </c>
      <c r="G182" s="96">
        <v>797</v>
      </c>
      <c r="H182" s="97">
        <v>69</v>
      </c>
      <c r="I182" s="98">
        <f t="shared" si="16"/>
        <v>10071</v>
      </c>
    </row>
    <row r="183" spans="1:9" ht="12.75">
      <c r="A183" s="105" t="s">
        <v>219</v>
      </c>
      <c r="B183" s="96">
        <v>1171</v>
      </c>
      <c r="C183" s="96">
        <v>78</v>
      </c>
      <c r="D183" s="96">
        <v>1</v>
      </c>
      <c r="E183" s="96">
        <v>3</v>
      </c>
      <c r="F183" s="96">
        <v>27</v>
      </c>
      <c r="G183" s="96">
        <v>23</v>
      </c>
      <c r="H183" s="97">
        <v>0</v>
      </c>
      <c r="I183" s="98">
        <f t="shared" si="16"/>
        <v>1303</v>
      </c>
    </row>
    <row r="184" spans="1:9" ht="25.5">
      <c r="A184" s="105" t="s">
        <v>272</v>
      </c>
      <c r="B184" s="96">
        <v>2054</v>
      </c>
      <c r="C184" s="96">
        <v>397</v>
      </c>
      <c r="D184" s="96">
        <v>94</v>
      </c>
      <c r="E184" s="96">
        <v>27</v>
      </c>
      <c r="F184" s="96">
        <v>99</v>
      </c>
      <c r="G184" s="96">
        <v>934</v>
      </c>
      <c r="H184" s="97">
        <v>2</v>
      </c>
      <c r="I184" s="98">
        <f t="shared" si="16"/>
        <v>3607</v>
      </c>
    </row>
    <row r="185" spans="1:9" ht="25.5">
      <c r="A185" s="105" t="s">
        <v>207</v>
      </c>
      <c r="B185" s="99">
        <v>11561</v>
      </c>
      <c r="C185" s="99">
        <v>59487</v>
      </c>
      <c r="D185" s="99">
        <v>0</v>
      </c>
      <c r="E185" s="99">
        <v>2596</v>
      </c>
      <c r="F185" s="99">
        <v>525</v>
      </c>
      <c r="G185" s="99">
        <v>11483</v>
      </c>
      <c r="H185" s="100">
        <v>4</v>
      </c>
      <c r="I185" s="98">
        <f t="shared" si="16"/>
        <v>85656</v>
      </c>
    </row>
    <row r="186" spans="1:9" ht="12.75">
      <c r="A186" s="40" t="s">
        <v>208</v>
      </c>
      <c r="B186" s="96">
        <v>3347</v>
      </c>
      <c r="C186" s="96">
        <v>5805</v>
      </c>
      <c r="D186" s="96">
        <v>152</v>
      </c>
      <c r="E186" s="96">
        <v>26404</v>
      </c>
      <c r="F186" s="96">
        <v>85</v>
      </c>
      <c r="G186" s="96">
        <v>3171</v>
      </c>
      <c r="H186" s="96">
        <v>168</v>
      </c>
      <c r="I186" s="98">
        <f t="shared" si="16"/>
        <v>39132</v>
      </c>
    </row>
    <row r="187" spans="1:9" ht="12.75">
      <c r="A187" s="105" t="s">
        <v>250</v>
      </c>
      <c r="B187" s="99">
        <v>22075</v>
      </c>
      <c r="C187" s="99">
        <v>4269</v>
      </c>
      <c r="D187" s="99">
        <v>16</v>
      </c>
      <c r="E187" s="99">
        <v>2846</v>
      </c>
      <c r="F187" s="99">
        <v>2068</v>
      </c>
      <c r="G187" s="99">
        <v>9016</v>
      </c>
      <c r="H187" s="100">
        <v>100</v>
      </c>
      <c r="I187" s="98">
        <f t="shared" si="16"/>
        <v>40390</v>
      </c>
    </row>
    <row r="188" spans="1:9" ht="12.75">
      <c r="A188" s="105" t="s">
        <v>224</v>
      </c>
      <c r="B188" s="96">
        <v>1449</v>
      </c>
      <c r="C188" s="96">
        <v>242</v>
      </c>
      <c r="D188" s="96">
        <v>5</v>
      </c>
      <c r="E188" s="96">
        <v>6</v>
      </c>
      <c r="F188" s="96">
        <v>444</v>
      </c>
      <c r="G188" s="96">
        <v>368</v>
      </c>
      <c r="H188" s="97">
        <v>0</v>
      </c>
      <c r="I188" s="98">
        <f t="shared" si="16"/>
        <v>2514</v>
      </c>
    </row>
    <row r="189" spans="1:9" ht="12.75">
      <c r="A189" s="105" t="s">
        <v>218</v>
      </c>
      <c r="B189" s="99">
        <v>706</v>
      </c>
      <c r="C189" s="99">
        <v>277</v>
      </c>
      <c r="D189" s="99">
        <v>0</v>
      </c>
      <c r="E189" s="99">
        <v>324</v>
      </c>
      <c r="F189" s="99">
        <v>119</v>
      </c>
      <c r="G189" s="99">
        <v>203</v>
      </c>
      <c r="H189" s="100">
        <v>16</v>
      </c>
      <c r="I189" s="98">
        <f t="shared" si="16"/>
        <v>1645</v>
      </c>
    </row>
    <row r="190" spans="1:9" ht="12.75">
      <c r="A190" s="40" t="s">
        <v>214</v>
      </c>
      <c r="B190" s="99">
        <v>11</v>
      </c>
      <c r="C190" s="99">
        <v>0</v>
      </c>
      <c r="D190" s="99">
        <v>0</v>
      </c>
      <c r="E190" s="99">
        <v>0</v>
      </c>
      <c r="F190" s="99">
        <v>0</v>
      </c>
      <c r="G190" s="99">
        <v>0</v>
      </c>
      <c r="H190" s="99">
        <v>0</v>
      </c>
      <c r="I190" s="98">
        <f t="shared" si="16"/>
        <v>11</v>
      </c>
    </row>
    <row r="191" spans="1:9" ht="13.5" thickBot="1">
      <c r="A191" s="106" t="s">
        <v>222</v>
      </c>
      <c r="B191" s="101">
        <v>4074</v>
      </c>
      <c r="C191" s="101">
        <v>282</v>
      </c>
      <c r="D191" s="101">
        <v>158</v>
      </c>
      <c r="E191" s="101">
        <v>250</v>
      </c>
      <c r="F191" s="101">
        <v>273</v>
      </c>
      <c r="G191" s="101">
        <v>1147</v>
      </c>
      <c r="H191" s="102">
        <v>11</v>
      </c>
      <c r="I191" s="98">
        <f t="shared" si="16"/>
        <v>6195</v>
      </c>
    </row>
    <row r="192" spans="1:9" ht="13.5" thickBot="1">
      <c r="A192" s="41" t="s">
        <v>277</v>
      </c>
      <c r="B192" s="103">
        <f aca="true" t="shared" si="17" ref="B192:I192">SUM(B174:B191)</f>
        <v>98458</v>
      </c>
      <c r="C192" s="103">
        <f t="shared" si="17"/>
        <v>82319</v>
      </c>
      <c r="D192" s="103">
        <f t="shared" si="17"/>
        <v>958</v>
      </c>
      <c r="E192" s="103">
        <f t="shared" si="17"/>
        <v>40016</v>
      </c>
      <c r="F192" s="103">
        <f t="shared" si="17"/>
        <v>8683</v>
      </c>
      <c r="G192" s="103">
        <f t="shared" si="17"/>
        <v>38427</v>
      </c>
      <c r="H192" s="103">
        <f t="shared" si="17"/>
        <v>878</v>
      </c>
      <c r="I192" s="103">
        <f t="shared" si="17"/>
        <v>269739</v>
      </c>
    </row>
    <row r="193" spans="1:9" ht="13.5" thickBot="1">
      <c r="A193" s="332" t="s">
        <v>125</v>
      </c>
      <c r="B193" s="332"/>
      <c r="C193" s="332"/>
      <c r="D193" s="332"/>
      <c r="E193" s="332"/>
      <c r="F193" s="332"/>
      <c r="G193" s="332"/>
      <c r="H193" s="332"/>
      <c r="I193" s="332"/>
    </row>
    <row r="194" spans="1:9" ht="23.25" thickBot="1">
      <c r="A194" s="89" t="s">
        <v>266</v>
      </c>
      <c r="B194" s="86" t="s">
        <v>226</v>
      </c>
      <c r="C194" s="91" t="s">
        <v>233</v>
      </c>
      <c r="D194" s="86" t="s">
        <v>234</v>
      </c>
      <c r="E194" s="91" t="s">
        <v>232</v>
      </c>
      <c r="F194" s="92" t="s">
        <v>231</v>
      </c>
      <c r="G194" s="86" t="s">
        <v>230</v>
      </c>
      <c r="H194" s="88" t="s">
        <v>93</v>
      </c>
      <c r="I194" s="93" t="s">
        <v>276</v>
      </c>
    </row>
    <row r="195" spans="1:9" ht="12.75">
      <c r="A195" s="104" t="s">
        <v>217</v>
      </c>
      <c r="B195" s="94">
        <v>1416</v>
      </c>
      <c r="C195" s="94">
        <v>39</v>
      </c>
      <c r="D195" s="94">
        <v>5</v>
      </c>
      <c r="E195" s="94">
        <v>63</v>
      </c>
      <c r="F195" s="94">
        <v>273</v>
      </c>
      <c r="G195" s="94">
        <v>117</v>
      </c>
      <c r="H195" s="94">
        <v>6</v>
      </c>
      <c r="I195" s="95">
        <f>SUM(B195:H195)</f>
        <v>1919</v>
      </c>
    </row>
    <row r="196" spans="1:9" ht="12.75">
      <c r="A196" s="105" t="s">
        <v>211</v>
      </c>
      <c r="B196" s="96">
        <v>21771</v>
      </c>
      <c r="C196" s="96">
        <v>2153</v>
      </c>
      <c r="D196" s="96">
        <v>717</v>
      </c>
      <c r="E196" s="96">
        <v>647</v>
      </c>
      <c r="F196" s="96">
        <v>3268</v>
      </c>
      <c r="G196" s="96">
        <v>4701</v>
      </c>
      <c r="H196" s="97">
        <v>668</v>
      </c>
      <c r="I196" s="98">
        <f aca="true" t="shared" si="18" ref="I196:I212">SUM(B196:H196)</f>
        <v>33925</v>
      </c>
    </row>
    <row r="197" spans="1:9" ht="12.75">
      <c r="A197" s="105" t="s">
        <v>220</v>
      </c>
      <c r="B197" s="96">
        <v>1172</v>
      </c>
      <c r="C197" s="96">
        <v>1268</v>
      </c>
      <c r="D197" s="96">
        <v>0</v>
      </c>
      <c r="E197" s="96">
        <v>69</v>
      </c>
      <c r="F197" s="96">
        <v>39</v>
      </c>
      <c r="G197" s="96">
        <v>39</v>
      </c>
      <c r="H197" s="97">
        <v>340</v>
      </c>
      <c r="I197" s="98">
        <f t="shared" si="18"/>
        <v>2927</v>
      </c>
    </row>
    <row r="198" spans="1:9" ht="12.75">
      <c r="A198" s="105" t="s">
        <v>269</v>
      </c>
      <c r="B198" s="96">
        <v>13856</v>
      </c>
      <c r="C198" s="96">
        <v>4481</v>
      </c>
      <c r="D198" s="96">
        <v>91</v>
      </c>
      <c r="E198" s="96">
        <v>16353</v>
      </c>
      <c r="F198" s="96">
        <v>188</v>
      </c>
      <c r="G198" s="96">
        <v>2221</v>
      </c>
      <c r="H198" s="97">
        <v>177</v>
      </c>
      <c r="I198" s="98">
        <f t="shared" si="18"/>
        <v>37367</v>
      </c>
    </row>
    <row r="199" spans="1:9" ht="12.75">
      <c r="A199" s="105" t="s">
        <v>213</v>
      </c>
      <c r="B199" s="96">
        <v>5754</v>
      </c>
      <c r="C199" s="96">
        <v>1574</v>
      </c>
      <c r="D199" s="96">
        <v>50</v>
      </c>
      <c r="E199" s="96">
        <v>630</v>
      </c>
      <c r="F199" s="96">
        <v>743</v>
      </c>
      <c r="G199" s="96">
        <v>3120</v>
      </c>
      <c r="H199" s="97">
        <v>386</v>
      </c>
      <c r="I199" s="98">
        <f t="shared" si="18"/>
        <v>12257</v>
      </c>
    </row>
    <row r="200" spans="1:9" ht="12.75">
      <c r="A200" s="105" t="s">
        <v>215</v>
      </c>
      <c r="B200" s="96">
        <v>776</v>
      </c>
      <c r="C200" s="96">
        <v>273</v>
      </c>
      <c r="D200" s="96">
        <v>0</v>
      </c>
      <c r="E200" s="96">
        <v>565</v>
      </c>
      <c r="F200" s="96">
        <v>8</v>
      </c>
      <c r="G200" s="96">
        <v>13</v>
      </c>
      <c r="H200" s="97">
        <v>1</v>
      </c>
      <c r="I200" s="98">
        <f t="shared" si="18"/>
        <v>1636</v>
      </c>
    </row>
    <row r="201" spans="1:9" ht="12.75">
      <c r="A201" s="105" t="s">
        <v>216</v>
      </c>
      <c r="B201" s="96">
        <v>1482</v>
      </c>
      <c r="C201" s="96">
        <v>142</v>
      </c>
      <c r="D201" s="96">
        <v>0</v>
      </c>
      <c r="E201" s="96">
        <v>43</v>
      </c>
      <c r="F201" s="96">
        <v>13</v>
      </c>
      <c r="G201" s="96">
        <v>154</v>
      </c>
      <c r="H201" s="97">
        <v>0</v>
      </c>
      <c r="I201" s="98">
        <f t="shared" si="18"/>
        <v>1834</v>
      </c>
    </row>
    <row r="202" spans="1:9" ht="25.5">
      <c r="A202" s="105" t="s">
        <v>271</v>
      </c>
      <c r="B202" s="96">
        <v>11611</v>
      </c>
      <c r="C202" s="96">
        <v>3727</v>
      </c>
      <c r="D202" s="96">
        <v>9</v>
      </c>
      <c r="E202" s="96">
        <v>209</v>
      </c>
      <c r="F202" s="96">
        <v>43</v>
      </c>
      <c r="G202" s="96">
        <v>1766</v>
      </c>
      <c r="H202" s="97">
        <v>24</v>
      </c>
      <c r="I202" s="98">
        <f t="shared" si="18"/>
        <v>17389</v>
      </c>
    </row>
    <row r="203" spans="1:9" ht="12.75">
      <c r="A203" s="105" t="s">
        <v>221</v>
      </c>
      <c r="B203" s="96">
        <v>6829</v>
      </c>
      <c r="C203" s="96">
        <v>2117</v>
      </c>
      <c r="D203" s="96">
        <v>22</v>
      </c>
      <c r="E203" s="96">
        <v>427</v>
      </c>
      <c r="F203" s="96">
        <v>333</v>
      </c>
      <c r="G203" s="96">
        <v>754</v>
      </c>
      <c r="H203" s="97">
        <v>174</v>
      </c>
      <c r="I203" s="98">
        <f t="shared" si="18"/>
        <v>10656</v>
      </c>
    </row>
    <row r="204" spans="1:9" ht="12.75">
      <c r="A204" s="105" t="s">
        <v>219</v>
      </c>
      <c r="B204" s="96">
        <v>2587</v>
      </c>
      <c r="C204" s="96">
        <v>176</v>
      </c>
      <c r="D204" s="96">
        <v>4</v>
      </c>
      <c r="E204" s="96">
        <v>12</v>
      </c>
      <c r="F204" s="96">
        <v>26</v>
      </c>
      <c r="G204" s="96">
        <v>107</v>
      </c>
      <c r="H204" s="97">
        <v>20</v>
      </c>
      <c r="I204" s="98">
        <f t="shared" si="18"/>
        <v>2932</v>
      </c>
    </row>
    <row r="205" spans="1:9" ht="25.5">
      <c r="A205" s="105" t="s">
        <v>272</v>
      </c>
      <c r="B205" s="96">
        <v>2086</v>
      </c>
      <c r="C205" s="96">
        <v>422</v>
      </c>
      <c r="D205" s="96">
        <v>54</v>
      </c>
      <c r="E205" s="96">
        <v>2</v>
      </c>
      <c r="F205" s="96">
        <v>24</v>
      </c>
      <c r="G205" s="96">
        <v>741</v>
      </c>
      <c r="H205" s="97">
        <v>0</v>
      </c>
      <c r="I205" s="98">
        <f t="shared" si="18"/>
        <v>3329</v>
      </c>
    </row>
    <row r="206" spans="1:9" ht="25.5">
      <c r="A206" s="105" t="s">
        <v>207</v>
      </c>
      <c r="B206" s="99">
        <v>24307</v>
      </c>
      <c r="C206" s="99">
        <v>20614</v>
      </c>
      <c r="D206" s="99">
        <v>0</v>
      </c>
      <c r="E206" s="99">
        <v>387</v>
      </c>
      <c r="F206" s="99">
        <v>887</v>
      </c>
      <c r="G206" s="99">
        <v>43699</v>
      </c>
      <c r="H206" s="100">
        <v>22</v>
      </c>
      <c r="I206" s="98">
        <f t="shared" si="18"/>
        <v>89916</v>
      </c>
    </row>
    <row r="207" spans="1:9" ht="12.75">
      <c r="A207" s="40" t="s">
        <v>208</v>
      </c>
      <c r="B207" s="96">
        <v>5007</v>
      </c>
      <c r="C207" s="96">
        <v>3703</v>
      </c>
      <c r="D207" s="96">
        <v>62</v>
      </c>
      <c r="E207" s="96">
        <v>20344</v>
      </c>
      <c r="F207" s="96">
        <v>97</v>
      </c>
      <c r="G207" s="96">
        <v>3662</v>
      </c>
      <c r="H207" s="96">
        <v>11</v>
      </c>
      <c r="I207" s="98">
        <f t="shared" si="18"/>
        <v>32886</v>
      </c>
    </row>
    <row r="208" spans="1:9" ht="12.75">
      <c r="A208" s="105" t="s">
        <v>250</v>
      </c>
      <c r="B208" s="99">
        <v>21889</v>
      </c>
      <c r="C208" s="99">
        <v>3375</v>
      </c>
      <c r="D208" s="99">
        <v>54</v>
      </c>
      <c r="E208" s="99">
        <v>5267</v>
      </c>
      <c r="F208" s="99">
        <v>675</v>
      </c>
      <c r="G208" s="99">
        <v>12497</v>
      </c>
      <c r="H208" s="100">
        <v>212</v>
      </c>
      <c r="I208" s="98">
        <f t="shared" si="18"/>
        <v>43969</v>
      </c>
    </row>
    <row r="209" spans="1:9" ht="12.75">
      <c r="A209" s="105" t="s">
        <v>224</v>
      </c>
      <c r="B209" s="96">
        <v>1682</v>
      </c>
      <c r="C209" s="96">
        <v>292</v>
      </c>
      <c r="D209" s="96">
        <v>3</v>
      </c>
      <c r="E209" s="96">
        <v>2</v>
      </c>
      <c r="F209" s="96">
        <v>338</v>
      </c>
      <c r="G209" s="96">
        <v>330</v>
      </c>
      <c r="H209" s="97">
        <v>12</v>
      </c>
      <c r="I209" s="98">
        <f t="shared" si="18"/>
        <v>2659</v>
      </c>
    </row>
    <row r="210" spans="1:9" ht="12.75">
      <c r="A210" s="105" t="s">
        <v>218</v>
      </c>
      <c r="B210" s="99">
        <v>576</v>
      </c>
      <c r="C210" s="99">
        <v>378</v>
      </c>
      <c r="D210" s="99">
        <v>0</v>
      </c>
      <c r="E210" s="99">
        <v>546</v>
      </c>
      <c r="F210" s="99">
        <v>67</v>
      </c>
      <c r="G210" s="99">
        <v>127</v>
      </c>
      <c r="H210" s="100">
        <v>33</v>
      </c>
      <c r="I210" s="98">
        <f t="shared" si="18"/>
        <v>1727</v>
      </c>
    </row>
    <row r="211" spans="1:9" ht="12.75">
      <c r="A211" s="40" t="s">
        <v>214</v>
      </c>
      <c r="B211" s="99">
        <v>55</v>
      </c>
      <c r="C211" s="99">
        <v>0</v>
      </c>
      <c r="D211" s="99">
        <v>0</v>
      </c>
      <c r="E211" s="99">
        <v>0</v>
      </c>
      <c r="F211" s="99">
        <v>0</v>
      </c>
      <c r="G211" s="99">
        <v>0</v>
      </c>
      <c r="H211" s="99">
        <v>0</v>
      </c>
      <c r="I211" s="98">
        <f t="shared" si="18"/>
        <v>55</v>
      </c>
    </row>
    <row r="212" spans="1:9" ht="13.5" thickBot="1">
      <c r="A212" s="106" t="s">
        <v>222</v>
      </c>
      <c r="B212" s="101">
        <v>4859</v>
      </c>
      <c r="C212" s="101">
        <v>853</v>
      </c>
      <c r="D212" s="101">
        <v>422</v>
      </c>
      <c r="E212" s="101">
        <v>184</v>
      </c>
      <c r="F212" s="101">
        <v>96</v>
      </c>
      <c r="G212" s="101">
        <v>1906</v>
      </c>
      <c r="H212" s="102">
        <v>112</v>
      </c>
      <c r="I212" s="98">
        <f t="shared" si="18"/>
        <v>8432</v>
      </c>
    </row>
    <row r="213" spans="1:9" ht="13.5" thickBot="1">
      <c r="A213" s="41" t="s">
        <v>276</v>
      </c>
      <c r="B213" s="103">
        <f aca="true" t="shared" si="19" ref="B213:I213">SUM(B195:B212)</f>
        <v>127715</v>
      </c>
      <c r="C213" s="103">
        <f t="shared" si="19"/>
        <v>45587</v>
      </c>
      <c r="D213" s="103">
        <f t="shared" si="19"/>
        <v>1493</v>
      </c>
      <c r="E213" s="103">
        <f t="shared" si="19"/>
        <v>45750</v>
      </c>
      <c r="F213" s="103">
        <f t="shared" si="19"/>
        <v>7118</v>
      </c>
      <c r="G213" s="103">
        <f t="shared" si="19"/>
        <v>75954</v>
      </c>
      <c r="H213" s="103">
        <f t="shared" si="19"/>
        <v>2198</v>
      </c>
      <c r="I213" s="103">
        <f t="shared" si="19"/>
        <v>305815</v>
      </c>
    </row>
    <row r="214" spans="1:9" ht="13.5" thickBot="1">
      <c r="A214" s="332" t="s">
        <v>126</v>
      </c>
      <c r="B214" s="332"/>
      <c r="C214" s="332"/>
      <c r="D214" s="332"/>
      <c r="E214" s="332"/>
      <c r="F214" s="332"/>
      <c r="G214" s="332"/>
      <c r="H214" s="332"/>
      <c r="I214" s="332"/>
    </row>
    <row r="215" spans="1:9" ht="23.25" thickBot="1">
      <c r="A215" s="89" t="s">
        <v>266</v>
      </c>
      <c r="B215" s="86" t="s">
        <v>226</v>
      </c>
      <c r="C215" s="91" t="s">
        <v>233</v>
      </c>
      <c r="D215" s="86" t="s">
        <v>234</v>
      </c>
      <c r="E215" s="91" t="s">
        <v>232</v>
      </c>
      <c r="F215" s="92" t="s">
        <v>231</v>
      </c>
      <c r="G215" s="86" t="s">
        <v>230</v>
      </c>
      <c r="H215" s="88" t="s">
        <v>93</v>
      </c>
      <c r="I215" s="93" t="s">
        <v>274</v>
      </c>
    </row>
    <row r="216" spans="1:9" ht="12.75">
      <c r="A216" s="104" t="s">
        <v>217</v>
      </c>
      <c r="B216" s="94">
        <v>896</v>
      </c>
      <c r="C216" s="94">
        <v>48</v>
      </c>
      <c r="D216" s="94">
        <v>101</v>
      </c>
      <c r="E216" s="94">
        <v>88</v>
      </c>
      <c r="F216" s="94">
        <v>137</v>
      </c>
      <c r="G216" s="94">
        <v>113</v>
      </c>
      <c r="H216" s="94">
        <v>0</v>
      </c>
      <c r="I216" s="95">
        <f>SUM(B216:H216)</f>
        <v>1383</v>
      </c>
    </row>
    <row r="217" spans="1:9" ht="12.75">
      <c r="A217" s="105" t="s">
        <v>211</v>
      </c>
      <c r="B217" s="96">
        <v>18784</v>
      </c>
      <c r="C217" s="96">
        <v>3479</v>
      </c>
      <c r="D217" s="96">
        <v>597</v>
      </c>
      <c r="E217" s="96">
        <v>740</v>
      </c>
      <c r="F217" s="96">
        <v>2677</v>
      </c>
      <c r="G217" s="96">
        <v>4750</v>
      </c>
      <c r="H217" s="97">
        <v>399</v>
      </c>
      <c r="I217" s="98">
        <f aca="true" t="shared" si="20" ref="I217:I233">SUM(B217:H217)</f>
        <v>31426</v>
      </c>
    </row>
    <row r="218" spans="1:9" ht="12.75">
      <c r="A218" s="105" t="s">
        <v>220</v>
      </c>
      <c r="B218" s="96">
        <v>947</v>
      </c>
      <c r="C218" s="96">
        <v>304</v>
      </c>
      <c r="D218" s="96">
        <v>0</v>
      </c>
      <c r="E218" s="96">
        <v>22</v>
      </c>
      <c r="F218" s="96">
        <v>1</v>
      </c>
      <c r="G218" s="96">
        <v>121</v>
      </c>
      <c r="H218" s="97">
        <v>271</v>
      </c>
      <c r="I218" s="98">
        <f t="shared" si="20"/>
        <v>1666</v>
      </c>
    </row>
    <row r="219" spans="1:9" ht="12.75">
      <c r="A219" s="105" t="s">
        <v>269</v>
      </c>
      <c r="B219" s="96">
        <v>13398</v>
      </c>
      <c r="C219" s="96">
        <v>10058</v>
      </c>
      <c r="D219" s="96">
        <v>5</v>
      </c>
      <c r="E219" s="96">
        <v>19661</v>
      </c>
      <c r="F219" s="96">
        <v>261</v>
      </c>
      <c r="G219" s="96">
        <v>1493</v>
      </c>
      <c r="H219" s="97">
        <v>11</v>
      </c>
      <c r="I219" s="98">
        <f t="shared" si="20"/>
        <v>44887</v>
      </c>
    </row>
    <row r="220" spans="1:9" ht="12.75">
      <c r="A220" s="105" t="s">
        <v>213</v>
      </c>
      <c r="B220" s="96">
        <v>6729</v>
      </c>
      <c r="C220" s="96">
        <v>1186</v>
      </c>
      <c r="D220" s="96">
        <v>6</v>
      </c>
      <c r="E220" s="96">
        <v>238</v>
      </c>
      <c r="F220" s="96">
        <v>737</v>
      </c>
      <c r="G220" s="96">
        <v>2969</v>
      </c>
      <c r="H220" s="97">
        <v>104</v>
      </c>
      <c r="I220" s="98">
        <f t="shared" si="20"/>
        <v>11969</v>
      </c>
    </row>
    <row r="221" spans="1:9" ht="12.75">
      <c r="A221" s="105" t="s">
        <v>215</v>
      </c>
      <c r="B221" s="96">
        <v>522</v>
      </c>
      <c r="C221" s="96">
        <v>204</v>
      </c>
      <c r="D221" s="96">
        <v>0</v>
      </c>
      <c r="E221" s="96">
        <v>562</v>
      </c>
      <c r="F221" s="96">
        <v>56</v>
      </c>
      <c r="G221" s="96">
        <v>50</v>
      </c>
      <c r="H221" s="97">
        <v>2</v>
      </c>
      <c r="I221" s="98">
        <f t="shared" si="20"/>
        <v>1396</v>
      </c>
    </row>
    <row r="222" spans="1:9" ht="12.75">
      <c r="A222" s="105" t="s">
        <v>216</v>
      </c>
      <c r="B222" s="96">
        <v>1540</v>
      </c>
      <c r="C222" s="96">
        <v>39</v>
      </c>
      <c r="D222" s="96">
        <v>24</v>
      </c>
      <c r="E222" s="96">
        <v>2</v>
      </c>
      <c r="F222" s="96">
        <v>4</v>
      </c>
      <c r="G222" s="96">
        <v>85</v>
      </c>
      <c r="H222" s="97">
        <v>0</v>
      </c>
      <c r="I222" s="98">
        <f t="shared" si="20"/>
        <v>1694</v>
      </c>
    </row>
    <row r="223" spans="1:9" ht="25.5">
      <c r="A223" s="105" t="s">
        <v>271</v>
      </c>
      <c r="B223" s="96">
        <v>11872</v>
      </c>
      <c r="C223" s="96">
        <v>2945</v>
      </c>
      <c r="D223" s="96">
        <v>33</v>
      </c>
      <c r="E223" s="96">
        <v>458</v>
      </c>
      <c r="F223" s="96">
        <v>40</v>
      </c>
      <c r="G223" s="96">
        <v>1663</v>
      </c>
      <c r="H223" s="97">
        <v>4</v>
      </c>
      <c r="I223" s="98">
        <f t="shared" si="20"/>
        <v>17015</v>
      </c>
    </row>
    <row r="224" spans="1:9" ht="12.75">
      <c r="A224" s="105" t="s">
        <v>221</v>
      </c>
      <c r="B224" s="96">
        <v>4803</v>
      </c>
      <c r="C224" s="96">
        <v>2790</v>
      </c>
      <c r="D224" s="96">
        <v>12</v>
      </c>
      <c r="E224" s="96">
        <v>479</v>
      </c>
      <c r="F224" s="96">
        <v>390</v>
      </c>
      <c r="G224" s="96">
        <v>469</v>
      </c>
      <c r="H224" s="97">
        <v>149</v>
      </c>
      <c r="I224" s="98">
        <f t="shared" si="20"/>
        <v>9092</v>
      </c>
    </row>
    <row r="225" spans="1:9" ht="12.75">
      <c r="A225" s="105" t="s">
        <v>219</v>
      </c>
      <c r="B225" s="96">
        <v>987</v>
      </c>
      <c r="C225" s="96">
        <v>122</v>
      </c>
      <c r="D225" s="96">
        <v>0</v>
      </c>
      <c r="E225" s="96">
        <v>11</v>
      </c>
      <c r="F225" s="96">
        <v>0</v>
      </c>
      <c r="G225" s="96">
        <v>60</v>
      </c>
      <c r="H225" s="97">
        <v>0</v>
      </c>
      <c r="I225" s="98">
        <f t="shared" si="20"/>
        <v>1180</v>
      </c>
    </row>
    <row r="226" spans="1:9" ht="25.5">
      <c r="A226" s="105" t="s">
        <v>272</v>
      </c>
      <c r="B226" s="96">
        <v>2078</v>
      </c>
      <c r="C226" s="96">
        <v>460</v>
      </c>
      <c r="D226" s="96">
        <v>107</v>
      </c>
      <c r="E226" s="96">
        <v>64</v>
      </c>
      <c r="F226" s="96">
        <v>21</v>
      </c>
      <c r="G226" s="96">
        <v>392</v>
      </c>
      <c r="H226" s="97">
        <v>0</v>
      </c>
      <c r="I226" s="98">
        <f t="shared" si="20"/>
        <v>3122</v>
      </c>
    </row>
    <row r="227" spans="1:9" ht="25.5">
      <c r="A227" s="105" t="s">
        <v>207</v>
      </c>
      <c r="B227" s="99">
        <v>2811</v>
      </c>
      <c r="C227" s="99">
        <v>45219</v>
      </c>
      <c r="D227" s="99">
        <v>1</v>
      </c>
      <c r="E227" s="99">
        <v>75</v>
      </c>
      <c r="F227" s="99">
        <v>1418</v>
      </c>
      <c r="G227" s="99">
        <v>53313</v>
      </c>
      <c r="H227" s="100">
        <v>10</v>
      </c>
      <c r="I227" s="98">
        <f t="shared" si="20"/>
        <v>102847</v>
      </c>
    </row>
    <row r="228" spans="1:9" ht="12.75">
      <c r="A228" s="40" t="s">
        <v>208</v>
      </c>
      <c r="B228" s="96">
        <v>3403</v>
      </c>
      <c r="C228" s="96">
        <v>3152</v>
      </c>
      <c r="D228" s="96">
        <v>5</v>
      </c>
      <c r="E228" s="96">
        <v>11545</v>
      </c>
      <c r="F228" s="96">
        <v>61</v>
      </c>
      <c r="G228" s="96">
        <v>3293</v>
      </c>
      <c r="H228" s="96">
        <v>110</v>
      </c>
      <c r="I228" s="98">
        <f t="shared" si="20"/>
        <v>21569</v>
      </c>
    </row>
    <row r="229" spans="1:9" ht="12.75">
      <c r="A229" s="105" t="s">
        <v>250</v>
      </c>
      <c r="B229" s="99">
        <v>14676</v>
      </c>
      <c r="C229" s="99">
        <v>2188</v>
      </c>
      <c r="D229" s="99">
        <v>234</v>
      </c>
      <c r="E229" s="99">
        <v>4381</v>
      </c>
      <c r="F229" s="99">
        <v>529</v>
      </c>
      <c r="G229" s="99">
        <v>11686</v>
      </c>
      <c r="H229" s="100">
        <v>387</v>
      </c>
      <c r="I229" s="98">
        <f t="shared" si="20"/>
        <v>34081</v>
      </c>
    </row>
    <row r="230" spans="1:9" ht="12.75">
      <c r="A230" s="105" t="s">
        <v>224</v>
      </c>
      <c r="B230" s="96">
        <v>1232</v>
      </c>
      <c r="C230" s="96">
        <v>172</v>
      </c>
      <c r="D230" s="96">
        <v>26</v>
      </c>
      <c r="E230" s="96">
        <v>20</v>
      </c>
      <c r="F230" s="96">
        <v>162</v>
      </c>
      <c r="G230" s="96">
        <v>328</v>
      </c>
      <c r="H230" s="97">
        <v>0</v>
      </c>
      <c r="I230" s="98">
        <f t="shared" si="20"/>
        <v>1940</v>
      </c>
    </row>
    <row r="231" spans="1:9" ht="12.75">
      <c r="A231" s="105" t="s">
        <v>218</v>
      </c>
      <c r="B231" s="99">
        <v>494</v>
      </c>
      <c r="C231" s="99">
        <v>329</v>
      </c>
      <c r="D231" s="99">
        <v>0</v>
      </c>
      <c r="E231" s="99">
        <v>156</v>
      </c>
      <c r="F231" s="99">
        <v>100</v>
      </c>
      <c r="G231" s="99">
        <v>104</v>
      </c>
      <c r="H231" s="100">
        <v>0</v>
      </c>
      <c r="I231" s="98">
        <f t="shared" si="20"/>
        <v>1183</v>
      </c>
    </row>
    <row r="232" spans="1:9" ht="12.75">
      <c r="A232" s="40" t="s">
        <v>214</v>
      </c>
      <c r="B232" s="99">
        <v>65</v>
      </c>
      <c r="C232" s="99">
        <v>0</v>
      </c>
      <c r="D232" s="99">
        <v>0</v>
      </c>
      <c r="E232" s="99">
        <v>0</v>
      </c>
      <c r="F232" s="99">
        <v>0</v>
      </c>
      <c r="G232" s="99">
        <v>0</v>
      </c>
      <c r="H232" s="99">
        <v>0</v>
      </c>
      <c r="I232" s="98">
        <f t="shared" si="20"/>
        <v>65</v>
      </c>
    </row>
    <row r="233" spans="1:9" ht="13.5" thickBot="1">
      <c r="A233" s="106" t="s">
        <v>222</v>
      </c>
      <c r="B233" s="101">
        <v>4770</v>
      </c>
      <c r="C233" s="101">
        <v>502</v>
      </c>
      <c r="D233" s="101">
        <v>6</v>
      </c>
      <c r="E233" s="101">
        <v>189</v>
      </c>
      <c r="F233" s="101">
        <v>475</v>
      </c>
      <c r="G233" s="101">
        <v>2722</v>
      </c>
      <c r="H233" s="102">
        <v>4</v>
      </c>
      <c r="I233" s="98">
        <f t="shared" si="20"/>
        <v>8668</v>
      </c>
    </row>
    <row r="234" spans="1:9" ht="13.5" thickBot="1">
      <c r="A234" s="41" t="s">
        <v>274</v>
      </c>
      <c r="B234" s="103">
        <f aca="true" t="shared" si="21" ref="B234:I234">SUM(B216:B233)</f>
        <v>90007</v>
      </c>
      <c r="C234" s="103">
        <f t="shared" si="21"/>
        <v>73197</v>
      </c>
      <c r="D234" s="103">
        <f t="shared" si="21"/>
        <v>1157</v>
      </c>
      <c r="E234" s="103">
        <f t="shared" si="21"/>
        <v>38691</v>
      </c>
      <c r="F234" s="103">
        <f t="shared" si="21"/>
        <v>7069</v>
      </c>
      <c r="G234" s="103">
        <f t="shared" si="21"/>
        <v>83611</v>
      </c>
      <c r="H234" s="103">
        <f t="shared" si="21"/>
        <v>1451</v>
      </c>
      <c r="I234" s="103">
        <f t="shared" si="21"/>
        <v>295183</v>
      </c>
    </row>
    <row r="235" spans="1:9" ht="13.5" thickBot="1">
      <c r="A235" s="332" t="s">
        <v>127</v>
      </c>
      <c r="B235" s="332"/>
      <c r="C235" s="332"/>
      <c r="D235" s="332"/>
      <c r="E235" s="332"/>
      <c r="F235" s="332"/>
      <c r="G235" s="332"/>
      <c r="H235" s="332"/>
      <c r="I235" s="332"/>
    </row>
    <row r="236" spans="1:9" ht="23.25" thickBot="1">
      <c r="A236" s="89" t="s">
        <v>266</v>
      </c>
      <c r="B236" s="86" t="s">
        <v>226</v>
      </c>
      <c r="C236" s="91" t="s">
        <v>233</v>
      </c>
      <c r="D236" s="86" t="s">
        <v>234</v>
      </c>
      <c r="E236" s="91" t="s">
        <v>232</v>
      </c>
      <c r="F236" s="92" t="s">
        <v>231</v>
      </c>
      <c r="G236" s="86" t="s">
        <v>230</v>
      </c>
      <c r="H236" s="88" t="s">
        <v>93</v>
      </c>
      <c r="I236" s="93" t="s">
        <v>275</v>
      </c>
    </row>
    <row r="237" spans="1:9" ht="12.75">
      <c r="A237" s="104" t="s">
        <v>217</v>
      </c>
      <c r="B237" s="94">
        <v>1723</v>
      </c>
      <c r="C237" s="94">
        <v>94</v>
      </c>
      <c r="D237" s="94">
        <v>22</v>
      </c>
      <c r="E237" s="94">
        <v>17</v>
      </c>
      <c r="F237" s="94">
        <v>1055</v>
      </c>
      <c r="G237" s="94">
        <v>157</v>
      </c>
      <c r="H237" s="94">
        <v>3</v>
      </c>
      <c r="I237" s="95">
        <f>SUM(B237:H237)</f>
        <v>3071</v>
      </c>
    </row>
    <row r="238" spans="1:9" ht="12.75">
      <c r="A238" s="105" t="s">
        <v>211</v>
      </c>
      <c r="B238" s="96">
        <v>24207</v>
      </c>
      <c r="C238" s="96">
        <v>6219</v>
      </c>
      <c r="D238" s="96">
        <v>701</v>
      </c>
      <c r="E238" s="96">
        <v>357</v>
      </c>
      <c r="F238" s="96">
        <v>3595</v>
      </c>
      <c r="G238" s="96">
        <v>6351</v>
      </c>
      <c r="H238" s="97">
        <v>280</v>
      </c>
      <c r="I238" s="98">
        <f aca="true" t="shared" si="22" ref="I238:I254">SUM(B238:H238)</f>
        <v>41710</v>
      </c>
    </row>
    <row r="239" spans="1:9" ht="12.75">
      <c r="A239" s="105" t="s">
        <v>220</v>
      </c>
      <c r="B239" s="96">
        <v>1073</v>
      </c>
      <c r="C239" s="96">
        <v>794</v>
      </c>
      <c r="D239" s="96">
        <v>0</v>
      </c>
      <c r="E239" s="96">
        <v>102</v>
      </c>
      <c r="F239" s="96">
        <v>12</v>
      </c>
      <c r="G239" s="96">
        <v>75</v>
      </c>
      <c r="H239" s="97">
        <v>152</v>
      </c>
      <c r="I239" s="98">
        <f t="shared" si="22"/>
        <v>2208</v>
      </c>
    </row>
    <row r="240" spans="1:9" ht="12.75">
      <c r="A240" s="105" t="s">
        <v>269</v>
      </c>
      <c r="B240" s="96">
        <v>16356</v>
      </c>
      <c r="C240" s="96">
        <v>7750</v>
      </c>
      <c r="D240" s="96">
        <v>55</v>
      </c>
      <c r="E240" s="96">
        <v>6124</v>
      </c>
      <c r="F240" s="96">
        <v>277</v>
      </c>
      <c r="G240" s="96">
        <v>1871</v>
      </c>
      <c r="H240" s="97">
        <v>75</v>
      </c>
      <c r="I240" s="98">
        <f t="shared" si="22"/>
        <v>32508</v>
      </c>
    </row>
    <row r="241" spans="1:9" ht="12.75">
      <c r="A241" s="105" t="s">
        <v>213</v>
      </c>
      <c r="B241" s="96">
        <v>5972</v>
      </c>
      <c r="C241" s="96">
        <v>1557</v>
      </c>
      <c r="D241" s="96">
        <v>2</v>
      </c>
      <c r="E241" s="96">
        <v>392</v>
      </c>
      <c r="F241" s="96">
        <v>711</v>
      </c>
      <c r="G241" s="96">
        <v>3495</v>
      </c>
      <c r="H241" s="97">
        <v>75</v>
      </c>
      <c r="I241" s="98">
        <f t="shared" si="22"/>
        <v>12204</v>
      </c>
    </row>
    <row r="242" spans="1:9" ht="12.75">
      <c r="A242" s="105" t="s">
        <v>215</v>
      </c>
      <c r="B242" s="96">
        <v>531</v>
      </c>
      <c r="C242" s="96">
        <v>269</v>
      </c>
      <c r="D242" s="96">
        <v>0</v>
      </c>
      <c r="E242" s="96">
        <v>359</v>
      </c>
      <c r="F242" s="96">
        <v>10</v>
      </c>
      <c r="G242" s="96">
        <v>21</v>
      </c>
      <c r="H242" s="97">
        <v>6</v>
      </c>
      <c r="I242" s="98">
        <f t="shared" si="22"/>
        <v>1196</v>
      </c>
    </row>
    <row r="243" spans="1:9" ht="12.75">
      <c r="A243" s="105" t="s">
        <v>216</v>
      </c>
      <c r="B243" s="96">
        <v>1017</v>
      </c>
      <c r="C243" s="96">
        <v>13</v>
      </c>
      <c r="D243" s="96">
        <v>1</v>
      </c>
      <c r="E243" s="96">
        <v>4</v>
      </c>
      <c r="F243" s="96">
        <v>4</v>
      </c>
      <c r="G243" s="96">
        <v>195</v>
      </c>
      <c r="H243" s="97">
        <v>0</v>
      </c>
      <c r="I243" s="98">
        <f t="shared" si="22"/>
        <v>1234</v>
      </c>
    </row>
    <row r="244" spans="1:9" ht="25.5">
      <c r="A244" s="105" t="s">
        <v>271</v>
      </c>
      <c r="B244" s="96">
        <v>15385</v>
      </c>
      <c r="C244" s="96">
        <v>4015</v>
      </c>
      <c r="D244" s="96">
        <v>18</v>
      </c>
      <c r="E244" s="96">
        <v>196</v>
      </c>
      <c r="F244" s="96">
        <v>42</v>
      </c>
      <c r="G244" s="96">
        <v>2281</v>
      </c>
      <c r="H244" s="97">
        <v>12</v>
      </c>
      <c r="I244" s="98">
        <f t="shared" si="22"/>
        <v>21949</v>
      </c>
    </row>
    <row r="245" spans="1:9" ht="12.75">
      <c r="A245" s="105" t="s">
        <v>221</v>
      </c>
      <c r="B245" s="96">
        <v>7103</v>
      </c>
      <c r="C245" s="96">
        <v>2231</v>
      </c>
      <c r="D245" s="96">
        <v>59</v>
      </c>
      <c r="E245" s="96">
        <v>264</v>
      </c>
      <c r="F245" s="96">
        <v>430</v>
      </c>
      <c r="G245" s="96">
        <v>791</v>
      </c>
      <c r="H245" s="97">
        <v>109</v>
      </c>
      <c r="I245" s="98">
        <f t="shared" si="22"/>
        <v>10987</v>
      </c>
    </row>
    <row r="246" spans="1:9" ht="12.75">
      <c r="A246" s="105" t="s">
        <v>219</v>
      </c>
      <c r="B246" s="96">
        <v>1712</v>
      </c>
      <c r="C246" s="96">
        <v>70</v>
      </c>
      <c r="D246" s="96">
        <v>0</v>
      </c>
      <c r="E246" s="96">
        <v>3</v>
      </c>
      <c r="F246" s="96">
        <v>8</v>
      </c>
      <c r="G246" s="96">
        <v>23</v>
      </c>
      <c r="H246" s="97">
        <v>25</v>
      </c>
      <c r="I246" s="98">
        <f t="shared" si="22"/>
        <v>1841</v>
      </c>
    </row>
    <row r="247" spans="1:9" ht="25.5">
      <c r="A247" s="105" t="s">
        <v>272</v>
      </c>
      <c r="B247" s="96">
        <v>2376</v>
      </c>
      <c r="C247" s="96">
        <v>522</v>
      </c>
      <c r="D247" s="96">
        <v>60</v>
      </c>
      <c r="E247" s="96">
        <v>22</v>
      </c>
      <c r="F247" s="96">
        <v>8</v>
      </c>
      <c r="G247" s="96">
        <v>394</v>
      </c>
      <c r="H247" s="97">
        <v>1</v>
      </c>
      <c r="I247" s="98">
        <f t="shared" si="22"/>
        <v>3383</v>
      </c>
    </row>
    <row r="248" spans="1:9" ht="25.5">
      <c r="A248" s="105" t="s">
        <v>207</v>
      </c>
      <c r="B248" s="99">
        <v>13506</v>
      </c>
      <c r="C248" s="99">
        <v>31878</v>
      </c>
      <c r="D248" s="99">
        <v>0</v>
      </c>
      <c r="E248" s="99">
        <v>46</v>
      </c>
      <c r="F248" s="99">
        <v>781</v>
      </c>
      <c r="G248" s="99">
        <v>30178</v>
      </c>
      <c r="H248" s="100">
        <v>80</v>
      </c>
      <c r="I248" s="98">
        <f t="shared" si="22"/>
        <v>76469</v>
      </c>
    </row>
    <row r="249" spans="1:9" ht="12.75">
      <c r="A249" s="40" t="s">
        <v>208</v>
      </c>
      <c r="B249" s="96">
        <v>6250</v>
      </c>
      <c r="C249" s="96">
        <v>4991</v>
      </c>
      <c r="D249" s="96">
        <v>43</v>
      </c>
      <c r="E249" s="96">
        <v>17290</v>
      </c>
      <c r="F249" s="96">
        <v>33</v>
      </c>
      <c r="G249" s="96">
        <v>4201</v>
      </c>
      <c r="H249" s="96">
        <v>4</v>
      </c>
      <c r="I249" s="98">
        <f t="shared" si="22"/>
        <v>32812</v>
      </c>
    </row>
    <row r="250" spans="1:9" ht="12.75">
      <c r="A250" s="105" t="s">
        <v>250</v>
      </c>
      <c r="B250" s="99">
        <v>19894</v>
      </c>
      <c r="C250" s="99">
        <v>4038</v>
      </c>
      <c r="D250" s="99">
        <v>22</v>
      </c>
      <c r="E250" s="99">
        <v>2117</v>
      </c>
      <c r="F250" s="99">
        <v>707</v>
      </c>
      <c r="G250" s="99">
        <v>13908</v>
      </c>
      <c r="H250" s="100">
        <v>210</v>
      </c>
      <c r="I250" s="98">
        <f t="shared" si="22"/>
        <v>40896</v>
      </c>
    </row>
    <row r="251" spans="1:9" ht="12.75">
      <c r="A251" s="105" t="s">
        <v>224</v>
      </c>
      <c r="B251" s="96">
        <v>2449</v>
      </c>
      <c r="C251" s="96">
        <v>379</v>
      </c>
      <c r="D251" s="96">
        <v>18</v>
      </c>
      <c r="E251" s="96">
        <v>30</v>
      </c>
      <c r="F251" s="96">
        <v>297</v>
      </c>
      <c r="G251" s="96">
        <v>810</v>
      </c>
      <c r="H251" s="97">
        <v>30</v>
      </c>
      <c r="I251" s="98">
        <f t="shared" si="22"/>
        <v>4013</v>
      </c>
    </row>
    <row r="252" spans="1:9" ht="12.75">
      <c r="A252" s="105" t="s">
        <v>218</v>
      </c>
      <c r="B252" s="99">
        <v>1014</v>
      </c>
      <c r="C252" s="99">
        <v>473</v>
      </c>
      <c r="D252" s="99">
        <v>0</v>
      </c>
      <c r="E252" s="99">
        <v>210</v>
      </c>
      <c r="F252" s="99">
        <v>58</v>
      </c>
      <c r="G252" s="99">
        <v>240</v>
      </c>
      <c r="H252" s="100">
        <v>20</v>
      </c>
      <c r="I252" s="98">
        <f t="shared" si="22"/>
        <v>2015</v>
      </c>
    </row>
    <row r="253" spans="1:9" ht="12.75">
      <c r="A253" s="40" t="s">
        <v>214</v>
      </c>
      <c r="B253" s="99">
        <v>200</v>
      </c>
      <c r="C253" s="99">
        <v>0</v>
      </c>
      <c r="D253" s="99">
        <v>0</v>
      </c>
      <c r="E253" s="99">
        <v>0</v>
      </c>
      <c r="F253" s="99">
        <v>0</v>
      </c>
      <c r="G253" s="99">
        <v>0</v>
      </c>
      <c r="H253" s="99">
        <v>0</v>
      </c>
      <c r="I253" s="98">
        <f t="shared" si="22"/>
        <v>200</v>
      </c>
    </row>
    <row r="254" spans="1:9" ht="13.5" thickBot="1">
      <c r="A254" s="106" t="s">
        <v>222</v>
      </c>
      <c r="B254" s="101">
        <v>5011</v>
      </c>
      <c r="C254" s="101">
        <v>413</v>
      </c>
      <c r="D254" s="101">
        <v>170</v>
      </c>
      <c r="E254" s="101">
        <v>7</v>
      </c>
      <c r="F254" s="101">
        <v>232</v>
      </c>
      <c r="G254" s="101">
        <v>1537</v>
      </c>
      <c r="H254" s="102">
        <v>5</v>
      </c>
      <c r="I254" s="98">
        <f t="shared" si="22"/>
        <v>7375</v>
      </c>
    </row>
    <row r="255" spans="1:9" ht="13.5" thickBot="1">
      <c r="A255" s="41" t="s">
        <v>275</v>
      </c>
      <c r="B255" s="103">
        <f aca="true" t="shared" si="23" ref="B255:I255">SUM(B237:B254)</f>
        <v>125779</v>
      </c>
      <c r="C255" s="103">
        <f t="shared" si="23"/>
        <v>65706</v>
      </c>
      <c r="D255" s="103">
        <f t="shared" si="23"/>
        <v>1171</v>
      </c>
      <c r="E255" s="103">
        <f t="shared" si="23"/>
        <v>27540</v>
      </c>
      <c r="F255" s="103">
        <f t="shared" si="23"/>
        <v>8260</v>
      </c>
      <c r="G255" s="103">
        <f t="shared" si="23"/>
        <v>66528</v>
      </c>
      <c r="H255" s="103">
        <f t="shared" si="23"/>
        <v>1087</v>
      </c>
      <c r="I255" s="103">
        <f t="shared" si="23"/>
        <v>296071</v>
      </c>
    </row>
    <row r="256" spans="1:9" ht="13.5" thickBot="1">
      <c r="A256" s="305">
        <v>2011</v>
      </c>
      <c r="B256" s="305"/>
      <c r="C256" s="305"/>
      <c r="D256" s="305"/>
      <c r="E256" s="305"/>
      <c r="F256" s="305"/>
      <c r="G256" s="305"/>
      <c r="H256" s="305"/>
      <c r="I256" s="305"/>
    </row>
    <row r="257" spans="1:9" ht="23.25" thickBot="1">
      <c r="A257" s="89" t="s">
        <v>266</v>
      </c>
      <c r="B257" s="86" t="s">
        <v>226</v>
      </c>
      <c r="C257" s="91" t="s">
        <v>233</v>
      </c>
      <c r="D257" s="86" t="s">
        <v>234</v>
      </c>
      <c r="E257" s="91" t="s">
        <v>232</v>
      </c>
      <c r="F257" s="92" t="s">
        <v>231</v>
      </c>
      <c r="G257" s="86" t="s">
        <v>230</v>
      </c>
      <c r="H257" s="88" t="s">
        <v>93</v>
      </c>
      <c r="I257" s="93" t="s">
        <v>3</v>
      </c>
    </row>
    <row r="258" spans="1:9" ht="12.75">
      <c r="A258" s="104" t="s">
        <v>217</v>
      </c>
      <c r="B258" s="95">
        <f>B6+B27+B48+B69+B90+B111+B132+B153+B174+B195+B216+B237</f>
        <v>13934</v>
      </c>
      <c r="C258" s="95">
        <f aca="true" t="shared" si="24" ref="C258:H258">C6+C27+C48+C69+C90+C111+C132+C153+C174+C195+C216+C237</f>
        <v>843</v>
      </c>
      <c r="D258" s="95">
        <f t="shared" si="24"/>
        <v>622</v>
      </c>
      <c r="E258" s="95">
        <f t="shared" si="24"/>
        <v>310</v>
      </c>
      <c r="F258" s="95">
        <f t="shared" si="24"/>
        <v>4348</v>
      </c>
      <c r="G258" s="95">
        <f t="shared" si="24"/>
        <v>1321</v>
      </c>
      <c r="H258" s="95">
        <f t="shared" si="24"/>
        <v>74</v>
      </c>
      <c r="I258" s="95">
        <f>SUM(B258:H258)</f>
        <v>21452</v>
      </c>
    </row>
    <row r="259" spans="1:9" ht="12.75">
      <c r="A259" s="105" t="s">
        <v>211</v>
      </c>
      <c r="B259" s="98">
        <f aca="true" t="shared" si="25" ref="B259:H259">B7+B28+B49+B70+B91+B112+B133+B154+B175+B196+B217+B238</f>
        <v>229007</v>
      </c>
      <c r="C259" s="98">
        <f t="shared" si="25"/>
        <v>54750</v>
      </c>
      <c r="D259" s="98">
        <f t="shared" si="25"/>
        <v>7110</v>
      </c>
      <c r="E259" s="98">
        <f t="shared" si="25"/>
        <v>4892</v>
      </c>
      <c r="F259" s="98">
        <f t="shared" si="25"/>
        <v>35068</v>
      </c>
      <c r="G259" s="98">
        <f t="shared" si="25"/>
        <v>44292</v>
      </c>
      <c r="H259" s="98">
        <f t="shared" si="25"/>
        <v>4753</v>
      </c>
      <c r="I259" s="98">
        <f aca="true" t="shared" si="26" ref="I259:I275">SUM(B259:H259)</f>
        <v>379872</v>
      </c>
    </row>
    <row r="260" spans="1:9" ht="12.75">
      <c r="A260" s="105" t="s">
        <v>220</v>
      </c>
      <c r="B260" s="98">
        <f aca="true" t="shared" si="27" ref="B260:H260">B8+B29+B50+B71+B92+B113+B134+B155+B176+B197+B218+B239</f>
        <v>20772</v>
      </c>
      <c r="C260" s="98">
        <f t="shared" si="27"/>
        <v>7803</v>
      </c>
      <c r="D260" s="98">
        <f t="shared" si="27"/>
        <v>2</v>
      </c>
      <c r="E260" s="98">
        <f t="shared" si="27"/>
        <v>1995</v>
      </c>
      <c r="F260" s="98">
        <f t="shared" si="27"/>
        <v>83</v>
      </c>
      <c r="G260" s="98">
        <f t="shared" si="27"/>
        <v>886</v>
      </c>
      <c r="H260" s="98">
        <f t="shared" si="27"/>
        <v>3144</v>
      </c>
      <c r="I260" s="98">
        <f t="shared" si="26"/>
        <v>34685</v>
      </c>
    </row>
    <row r="261" spans="1:9" ht="12.75">
      <c r="A261" s="105" t="s">
        <v>269</v>
      </c>
      <c r="B261" s="98">
        <f aca="true" t="shared" si="28" ref="B261:H261">B9+B30+B51+B72+B93+B114+B135+B156+B177+B198+B219+B240</f>
        <v>142436</v>
      </c>
      <c r="C261" s="98">
        <f t="shared" si="28"/>
        <v>68473</v>
      </c>
      <c r="D261" s="98">
        <f t="shared" si="28"/>
        <v>537</v>
      </c>
      <c r="E261" s="98">
        <f t="shared" si="28"/>
        <v>144516</v>
      </c>
      <c r="F261" s="98">
        <f t="shared" si="28"/>
        <v>4039</v>
      </c>
      <c r="G261" s="98">
        <f t="shared" si="28"/>
        <v>21541</v>
      </c>
      <c r="H261" s="98">
        <f t="shared" si="28"/>
        <v>2175</v>
      </c>
      <c r="I261" s="98">
        <f t="shared" si="26"/>
        <v>383717</v>
      </c>
    </row>
    <row r="262" spans="1:9" ht="12.75">
      <c r="A262" s="105" t="s">
        <v>213</v>
      </c>
      <c r="B262" s="98">
        <f aca="true" t="shared" si="29" ref="B262:H262">B10+B31+B52+B73+B94+B115+B136+B157+B178+B199+B220+B241</f>
        <v>66065</v>
      </c>
      <c r="C262" s="98">
        <f t="shared" si="29"/>
        <v>19998</v>
      </c>
      <c r="D262" s="98">
        <f t="shared" si="29"/>
        <v>387</v>
      </c>
      <c r="E262" s="98">
        <f t="shared" si="29"/>
        <v>4196</v>
      </c>
      <c r="F262" s="98">
        <f t="shared" si="29"/>
        <v>8608</v>
      </c>
      <c r="G262" s="98">
        <f t="shared" si="29"/>
        <v>33029</v>
      </c>
      <c r="H262" s="98">
        <f t="shared" si="29"/>
        <v>2042</v>
      </c>
      <c r="I262" s="98">
        <f t="shared" si="26"/>
        <v>134325</v>
      </c>
    </row>
    <row r="263" spans="1:9" ht="12.75">
      <c r="A263" s="105" t="s">
        <v>215</v>
      </c>
      <c r="B263" s="98">
        <f aca="true" t="shared" si="30" ref="B263:H263">B11+B32+B53+B74+B95+B116+B137+B158+B179+B200+B221+B242</f>
        <v>6181</v>
      </c>
      <c r="C263" s="98">
        <f t="shared" si="30"/>
        <v>2120</v>
      </c>
      <c r="D263" s="98">
        <f t="shared" si="30"/>
        <v>1</v>
      </c>
      <c r="E263" s="98">
        <f t="shared" si="30"/>
        <v>4726</v>
      </c>
      <c r="F263" s="98">
        <f t="shared" si="30"/>
        <v>384</v>
      </c>
      <c r="G263" s="98">
        <f t="shared" si="30"/>
        <v>424</v>
      </c>
      <c r="H263" s="98">
        <f t="shared" si="30"/>
        <v>17</v>
      </c>
      <c r="I263" s="98">
        <f t="shared" si="26"/>
        <v>13853</v>
      </c>
    </row>
    <row r="264" spans="1:9" ht="12.75">
      <c r="A264" s="105" t="s">
        <v>216</v>
      </c>
      <c r="B264" s="98">
        <f aca="true" t="shared" si="31" ref="B264:H264">B12+B33+B54+B75+B96+B117+B138+B159+B180+B201+B222+B243</f>
        <v>12196</v>
      </c>
      <c r="C264" s="98">
        <f t="shared" si="31"/>
        <v>552</v>
      </c>
      <c r="D264" s="98">
        <f t="shared" si="31"/>
        <v>47</v>
      </c>
      <c r="E264" s="98">
        <f t="shared" si="31"/>
        <v>107</v>
      </c>
      <c r="F264" s="98">
        <f t="shared" si="31"/>
        <v>135</v>
      </c>
      <c r="G264" s="98">
        <f t="shared" si="31"/>
        <v>2204</v>
      </c>
      <c r="H264" s="98">
        <f t="shared" si="31"/>
        <v>4</v>
      </c>
      <c r="I264" s="98">
        <f t="shared" si="26"/>
        <v>15245</v>
      </c>
    </row>
    <row r="265" spans="1:9" ht="25.5">
      <c r="A265" s="105" t="s">
        <v>271</v>
      </c>
      <c r="B265" s="98">
        <f aca="true" t="shared" si="32" ref="B265:H265">B13+B34+B55+B76+B97+B118+B139+B160+B181+B202+B223+B244</f>
        <v>156864</v>
      </c>
      <c r="C265" s="98">
        <f t="shared" si="32"/>
        <v>35585</v>
      </c>
      <c r="D265" s="98">
        <f t="shared" si="32"/>
        <v>290</v>
      </c>
      <c r="E265" s="98">
        <f t="shared" si="32"/>
        <v>4125</v>
      </c>
      <c r="F265" s="98">
        <f t="shared" si="32"/>
        <v>1078</v>
      </c>
      <c r="G265" s="98">
        <f t="shared" si="32"/>
        <v>18338</v>
      </c>
      <c r="H265" s="98">
        <f t="shared" si="32"/>
        <v>266</v>
      </c>
      <c r="I265" s="98">
        <f t="shared" si="26"/>
        <v>216546</v>
      </c>
    </row>
    <row r="266" spans="1:9" ht="12.75">
      <c r="A266" s="105" t="s">
        <v>221</v>
      </c>
      <c r="B266" s="98">
        <f aca="true" t="shared" si="33" ref="B266:H266">B14+B35+B56+B77+B98+B119+B140+B161+B182+B203+B224+B245</f>
        <v>75599</v>
      </c>
      <c r="C266" s="98">
        <f t="shared" si="33"/>
        <v>25246</v>
      </c>
      <c r="D266" s="98">
        <f t="shared" si="33"/>
        <v>747</v>
      </c>
      <c r="E266" s="98">
        <f t="shared" si="33"/>
        <v>4983</v>
      </c>
      <c r="F266" s="98">
        <f t="shared" si="33"/>
        <v>7191</v>
      </c>
      <c r="G266" s="98">
        <f t="shared" si="33"/>
        <v>14300</v>
      </c>
      <c r="H266" s="98">
        <f t="shared" si="33"/>
        <v>1086</v>
      </c>
      <c r="I266" s="98">
        <f t="shared" si="26"/>
        <v>129152</v>
      </c>
    </row>
    <row r="267" spans="1:9" ht="12.75">
      <c r="A267" s="105" t="s">
        <v>219</v>
      </c>
      <c r="B267" s="98">
        <f aca="true" t="shared" si="34" ref="B267:H267">B15+B36+B57+B78+B99+B120+B141+B162+B183+B204+B225+B246</f>
        <v>20171</v>
      </c>
      <c r="C267" s="98">
        <f t="shared" si="34"/>
        <v>1562</v>
      </c>
      <c r="D267" s="98">
        <f t="shared" si="34"/>
        <v>5</v>
      </c>
      <c r="E267" s="98">
        <f t="shared" si="34"/>
        <v>50</v>
      </c>
      <c r="F267" s="98">
        <f t="shared" si="34"/>
        <v>542</v>
      </c>
      <c r="G267" s="98">
        <f t="shared" si="34"/>
        <v>815</v>
      </c>
      <c r="H267" s="98">
        <f t="shared" si="34"/>
        <v>68</v>
      </c>
      <c r="I267" s="98">
        <f t="shared" si="26"/>
        <v>23213</v>
      </c>
    </row>
    <row r="268" spans="1:9" ht="25.5">
      <c r="A268" s="105" t="s">
        <v>272</v>
      </c>
      <c r="B268" s="98">
        <f aca="true" t="shared" si="35" ref="B268:H268">B16+B37+B58+B79+B100+B121+B142+B163+B184+B205+B226+B247</f>
        <v>23720</v>
      </c>
      <c r="C268" s="98">
        <f t="shared" si="35"/>
        <v>5348</v>
      </c>
      <c r="D268" s="98">
        <f t="shared" si="35"/>
        <v>484</v>
      </c>
      <c r="E268" s="98">
        <f t="shared" si="35"/>
        <v>607</v>
      </c>
      <c r="F268" s="98">
        <f t="shared" si="35"/>
        <v>855</v>
      </c>
      <c r="G268" s="98">
        <f t="shared" si="35"/>
        <v>6453</v>
      </c>
      <c r="H268" s="98">
        <f t="shared" si="35"/>
        <v>18</v>
      </c>
      <c r="I268" s="98">
        <f t="shared" si="26"/>
        <v>37485</v>
      </c>
    </row>
    <row r="269" spans="1:9" ht="25.5">
      <c r="A269" s="105" t="s">
        <v>207</v>
      </c>
      <c r="B269" s="98">
        <f aca="true" t="shared" si="36" ref="B269:H269">B17+B38+B59+B80+B101+B122+B143+B164+B185+B206+B227+B248</f>
        <v>175396</v>
      </c>
      <c r="C269" s="98">
        <f t="shared" si="36"/>
        <v>357488</v>
      </c>
      <c r="D269" s="98">
        <f t="shared" si="36"/>
        <v>1</v>
      </c>
      <c r="E269" s="98">
        <f t="shared" si="36"/>
        <v>6335</v>
      </c>
      <c r="F269" s="98">
        <f t="shared" si="36"/>
        <v>8405</v>
      </c>
      <c r="G269" s="98">
        <f t="shared" si="36"/>
        <v>382706</v>
      </c>
      <c r="H269" s="98">
        <f t="shared" si="36"/>
        <v>459</v>
      </c>
      <c r="I269" s="98">
        <f t="shared" si="26"/>
        <v>930790</v>
      </c>
    </row>
    <row r="270" spans="1:9" ht="12.75">
      <c r="A270" s="40" t="s">
        <v>208</v>
      </c>
      <c r="B270" s="98">
        <f aca="true" t="shared" si="37" ref="B270:H270">B18+B39+B60+B81+B102+B123+B144+B165+B186+B207+B228+B249</f>
        <v>61977</v>
      </c>
      <c r="C270" s="98">
        <f t="shared" si="37"/>
        <v>95081</v>
      </c>
      <c r="D270" s="98">
        <f t="shared" si="37"/>
        <v>852</v>
      </c>
      <c r="E270" s="98">
        <f t="shared" si="37"/>
        <v>323308</v>
      </c>
      <c r="F270" s="98">
        <f t="shared" si="37"/>
        <v>1628</v>
      </c>
      <c r="G270" s="98">
        <f t="shared" si="37"/>
        <v>41274</v>
      </c>
      <c r="H270" s="98">
        <f t="shared" si="37"/>
        <v>1282</v>
      </c>
      <c r="I270" s="98">
        <f t="shared" si="26"/>
        <v>525402</v>
      </c>
    </row>
    <row r="271" spans="1:9" ht="12.75">
      <c r="A271" s="105" t="s">
        <v>250</v>
      </c>
      <c r="B271" s="98">
        <f aca="true" t="shared" si="38" ref="B271:H271">B19+B40+B61+B82+B103+B124+B145+B166+B187+B208+B229+B250</f>
        <v>267812</v>
      </c>
      <c r="C271" s="98">
        <f t="shared" si="38"/>
        <v>55956</v>
      </c>
      <c r="D271" s="98">
        <f t="shared" si="38"/>
        <v>1356</v>
      </c>
      <c r="E271" s="98">
        <f t="shared" si="38"/>
        <v>44159</v>
      </c>
      <c r="F271" s="98">
        <f t="shared" si="38"/>
        <v>10048</v>
      </c>
      <c r="G271" s="98">
        <f t="shared" si="38"/>
        <v>137350</v>
      </c>
      <c r="H271" s="98">
        <f t="shared" si="38"/>
        <v>2491</v>
      </c>
      <c r="I271" s="98">
        <f t="shared" si="26"/>
        <v>519172</v>
      </c>
    </row>
    <row r="272" spans="1:9" ht="12.75">
      <c r="A272" s="105" t="s">
        <v>224</v>
      </c>
      <c r="B272" s="98">
        <f aca="true" t="shared" si="39" ref="B272:H272">B20+B41+B62+B83+B104+B125+B146+B167+B188+B209+B230+B251</f>
        <v>26201</v>
      </c>
      <c r="C272" s="98">
        <f t="shared" si="39"/>
        <v>2972</v>
      </c>
      <c r="D272" s="98">
        <f t="shared" si="39"/>
        <v>252</v>
      </c>
      <c r="E272" s="98">
        <f t="shared" si="39"/>
        <v>204</v>
      </c>
      <c r="F272" s="98">
        <f t="shared" si="39"/>
        <v>1879</v>
      </c>
      <c r="G272" s="98">
        <f t="shared" si="39"/>
        <v>5015</v>
      </c>
      <c r="H272" s="98">
        <f t="shared" si="39"/>
        <v>424</v>
      </c>
      <c r="I272" s="98">
        <f t="shared" si="26"/>
        <v>36947</v>
      </c>
    </row>
    <row r="273" spans="1:9" ht="12.75">
      <c r="A273" s="105" t="s">
        <v>218</v>
      </c>
      <c r="B273" s="98">
        <f aca="true" t="shared" si="40" ref="B273:H273">B21+B42+B63+B84+B105+B126+B147+B168+B189+B210+B231+B252</f>
        <v>10352</v>
      </c>
      <c r="C273" s="98">
        <f t="shared" si="40"/>
        <v>5732</v>
      </c>
      <c r="D273" s="98">
        <f t="shared" si="40"/>
        <v>38</v>
      </c>
      <c r="E273" s="98">
        <f t="shared" si="40"/>
        <v>3078</v>
      </c>
      <c r="F273" s="98">
        <f t="shared" si="40"/>
        <v>959</v>
      </c>
      <c r="G273" s="98">
        <f t="shared" si="40"/>
        <v>1984</v>
      </c>
      <c r="H273" s="98">
        <f t="shared" si="40"/>
        <v>153</v>
      </c>
      <c r="I273" s="98">
        <f t="shared" si="26"/>
        <v>22296</v>
      </c>
    </row>
    <row r="274" spans="1:9" ht="12.75">
      <c r="A274" s="40" t="s">
        <v>214</v>
      </c>
      <c r="B274" s="98">
        <f aca="true" t="shared" si="41" ref="B274:H274">B22+B43+B64+B85+B106+B127+B148+B169+B190+B211+B232+B253</f>
        <v>400</v>
      </c>
      <c r="C274" s="98">
        <f t="shared" si="41"/>
        <v>0</v>
      </c>
      <c r="D274" s="98">
        <f t="shared" si="41"/>
        <v>0</v>
      </c>
      <c r="E274" s="98">
        <f t="shared" si="41"/>
        <v>320</v>
      </c>
      <c r="F274" s="98">
        <f t="shared" si="41"/>
        <v>0</v>
      </c>
      <c r="G274" s="98">
        <f t="shared" si="41"/>
        <v>3</v>
      </c>
      <c r="H274" s="98">
        <f t="shared" si="41"/>
        <v>0</v>
      </c>
      <c r="I274" s="98">
        <f t="shared" si="26"/>
        <v>723</v>
      </c>
    </row>
    <row r="275" spans="1:9" ht="13.5" thickBot="1">
      <c r="A275" s="106" t="s">
        <v>222</v>
      </c>
      <c r="B275" s="112">
        <f aca="true" t="shared" si="42" ref="B275:H275">B23+B44+B65+B86+B107+B128+B149+B170+B191+B212+B233+B254</f>
        <v>54162</v>
      </c>
      <c r="C275" s="112">
        <f t="shared" si="42"/>
        <v>5899</v>
      </c>
      <c r="D275" s="112">
        <f t="shared" si="42"/>
        <v>1006</v>
      </c>
      <c r="E275" s="112">
        <f t="shared" si="42"/>
        <v>4718</v>
      </c>
      <c r="F275" s="112">
        <f t="shared" si="42"/>
        <v>5621</v>
      </c>
      <c r="G275" s="112">
        <f t="shared" si="42"/>
        <v>23748</v>
      </c>
      <c r="H275" s="112">
        <f t="shared" si="42"/>
        <v>220</v>
      </c>
      <c r="I275" s="98">
        <f t="shared" si="26"/>
        <v>95374</v>
      </c>
    </row>
    <row r="276" spans="1:9" ht="13.5" thickBot="1">
      <c r="A276" s="41" t="s">
        <v>3</v>
      </c>
      <c r="B276" s="103">
        <f aca="true" t="shared" si="43" ref="B276:I276">SUM(B258:B275)</f>
        <v>1363245</v>
      </c>
      <c r="C276" s="103">
        <f t="shared" si="43"/>
        <v>745408</v>
      </c>
      <c r="D276" s="103">
        <f t="shared" si="43"/>
        <v>13737</v>
      </c>
      <c r="E276" s="103">
        <f t="shared" si="43"/>
        <v>552629</v>
      </c>
      <c r="F276" s="103">
        <f t="shared" si="43"/>
        <v>90871</v>
      </c>
      <c r="G276" s="103">
        <f t="shared" si="43"/>
        <v>735683</v>
      </c>
      <c r="H276" s="103">
        <f t="shared" si="43"/>
        <v>18676</v>
      </c>
      <c r="I276" s="103">
        <f t="shared" si="43"/>
        <v>3520249</v>
      </c>
    </row>
    <row r="277" spans="1:15" s="2" customFormat="1" ht="12.75">
      <c r="A277" s="2" t="s">
        <v>4</v>
      </c>
      <c r="B277" s="233"/>
      <c r="C277" s="17"/>
      <c r="D277" s="9"/>
      <c r="E277" s="2" t="s">
        <v>187</v>
      </c>
      <c r="I277" s="90"/>
      <c r="O277" s="12"/>
    </row>
  </sheetData>
  <sheetProtection/>
  <mergeCells count="14">
    <mergeCell ref="A172:I172"/>
    <mergeCell ref="A193:I193"/>
    <mergeCell ref="A214:I214"/>
    <mergeCell ref="A151:I151"/>
    <mergeCell ref="A235:I235"/>
    <mergeCell ref="A256:I256"/>
    <mergeCell ref="A109:I109"/>
    <mergeCell ref="A130:I130"/>
    <mergeCell ref="A3:I3"/>
    <mergeCell ref="A4:I4"/>
    <mergeCell ref="A25:I25"/>
    <mergeCell ref="A46:I46"/>
    <mergeCell ref="A67:I67"/>
    <mergeCell ref="A88:I8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2013-11-06T22:21:35Z</cp:lastPrinted>
  <dcterms:created xsi:type="dcterms:W3CDTF">2006-02-24T09:38:25Z</dcterms:created>
  <dcterms:modified xsi:type="dcterms:W3CDTF">2014-10-02T06:25:11Z</dcterms:modified>
  <cp:category/>
  <cp:version/>
  <cp:contentType/>
  <cp:contentStatus/>
</cp:coreProperties>
</file>