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6960" windowHeight="4380" tabRatio="601" activeTab="0"/>
  </bookViews>
  <sheets>
    <sheet name="12" sheetId="1" r:id="rId1"/>
    <sheet name="12.1" sheetId="2" r:id="rId2"/>
    <sheet name="12.2" sheetId="3" r:id="rId3"/>
    <sheet name="12.3" sheetId="4" r:id="rId4"/>
    <sheet name="12.4" sheetId="5" r:id="rId5"/>
    <sheet name="12.5" sheetId="6" r:id="rId6"/>
    <sheet name="12.6-7" sheetId="7" r:id="rId7"/>
    <sheet name="12.8" sheetId="8" r:id="rId8"/>
    <sheet name="12.9" sheetId="9" r:id="rId9"/>
    <sheet name="12.10" sheetId="10" r:id="rId10"/>
    <sheet name="12.11" sheetId="11" r:id="rId11"/>
    <sheet name="12.12" sheetId="12" r:id="rId12"/>
    <sheet name="12.13" sheetId="13" r:id="rId13"/>
  </sheets>
  <definedNames/>
  <calcPr fullCalcOnLoad="1"/>
</workbook>
</file>

<file path=xl/sharedStrings.xml><?xml version="1.0" encoding="utf-8"?>
<sst xmlns="http://schemas.openxmlformats.org/spreadsheetml/2006/main" count="415" uniqueCount="185">
  <si>
    <t>Table 12.5 - Distribution of schools regarding foreign language in 2007/2008</t>
  </si>
  <si>
    <t>French-English</t>
  </si>
  <si>
    <t>Language</t>
  </si>
  <si>
    <t>Table 12.1 - Students in 2007/2008</t>
  </si>
  <si>
    <t xml:space="preserve">Source: Center of Research and Teaching Development </t>
  </si>
  <si>
    <t xml:space="preserve">Education sector </t>
  </si>
  <si>
    <t>Cycle</t>
  </si>
  <si>
    <t>Pre-school</t>
  </si>
  <si>
    <t xml:space="preserve">Elementary </t>
  </si>
  <si>
    <t>Intermediate</t>
  </si>
  <si>
    <t>Secondary</t>
  </si>
  <si>
    <t>Public</t>
  </si>
  <si>
    <t>Private free</t>
  </si>
  <si>
    <t>Private</t>
  </si>
  <si>
    <t>General Total</t>
  </si>
  <si>
    <t>Females %</t>
  </si>
  <si>
    <t>Class</t>
  </si>
  <si>
    <t xml:space="preserve">Total </t>
  </si>
  <si>
    <t xml:space="preserve">Females % </t>
  </si>
  <si>
    <t>Nursery</t>
  </si>
  <si>
    <t xml:space="preserve">KG I </t>
  </si>
  <si>
    <t>KG II</t>
  </si>
  <si>
    <t>Grade 1</t>
  </si>
  <si>
    <t xml:space="preserve">Grade 2 </t>
  </si>
  <si>
    <t>Grade 3</t>
  </si>
  <si>
    <t>Grade 4</t>
  </si>
  <si>
    <t>Grade 5</t>
  </si>
  <si>
    <t>Grade 6</t>
  </si>
  <si>
    <t xml:space="preserve">Grade 7 </t>
  </si>
  <si>
    <t>Grade 8</t>
  </si>
  <si>
    <t>Grade 9</t>
  </si>
  <si>
    <t>Grade 10</t>
  </si>
  <si>
    <t>Bac. 1 / 2 Scientific</t>
  </si>
  <si>
    <t>Bac. 1 / 2 Arts</t>
  </si>
  <si>
    <t>Philosopy</t>
  </si>
  <si>
    <t>Sociology and Economy</t>
  </si>
  <si>
    <t>General Sciences</t>
  </si>
  <si>
    <t>Life science</t>
  </si>
  <si>
    <t>French</t>
  </si>
  <si>
    <t>English</t>
  </si>
  <si>
    <t xml:space="preserve">Table 12.2 - Distribution of students regarding foreign languages in 2007/2008 </t>
  </si>
  <si>
    <t>Source: Center of Research and Teaching Development</t>
  </si>
  <si>
    <t>Mohafazat/Education sector</t>
  </si>
  <si>
    <t>Mount-Lebanon - Beirut Suburbs</t>
  </si>
  <si>
    <t>Mount Lebanon excluding Beirut Suburbs</t>
  </si>
  <si>
    <t>South Lebanon</t>
  </si>
  <si>
    <t>Table 11.3 - Distribution of teachers regarding their legal status in 2007/2008</t>
  </si>
  <si>
    <t>South Leban</t>
  </si>
  <si>
    <t>Employee</t>
  </si>
  <si>
    <t>Contractual</t>
  </si>
  <si>
    <t>Volunteer</t>
  </si>
  <si>
    <t>Legal status within the sector</t>
  </si>
  <si>
    <t xml:space="preserve">Private free </t>
  </si>
  <si>
    <t>Table 12.4 - Distribution of schools by sector in 2007/2008</t>
  </si>
  <si>
    <t>Education sector</t>
  </si>
  <si>
    <t>Pre-school schools</t>
  </si>
  <si>
    <t>Elementary schools</t>
  </si>
  <si>
    <t>Intermediary schools</t>
  </si>
  <si>
    <t>Secondary schools</t>
  </si>
  <si>
    <t>Elementary</t>
  </si>
  <si>
    <t>Elementary pre-school</t>
  </si>
  <si>
    <t xml:space="preserve">Intermediate elementary </t>
  </si>
  <si>
    <t>Intermediate elementary pre-school</t>
  </si>
  <si>
    <t>Intermediate pre-school</t>
  </si>
  <si>
    <t>Secondary intermediate</t>
  </si>
  <si>
    <t>Secondary intermediate primary</t>
  </si>
  <si>
    <t>Secondary intermediary primary pre-school</t>
  </si>
  <si>
    <t>Secondary intermediary pre-school</t>
  </si>
  <si>
    <t>Table 12.6 - Distribution of schools regarding  the foundation year in 2007/2008</t>
  </si>
  <si>
    <t xml:space="preserve"> Private free</t>
  </si>
  <si>
    <t>Before 1925</t>
  </si>
  <si>
    <t>Total</t>
  </si>
  <si>
    <t>Beirut</t>
  </si>
  <si>
    <t>North Lebanon</t>
  </si>
  <si>
    <t>Bekaa</t>
  </si>
  <si>
    <t>Mohafazat</t>
  </si>
  <si>
    <t>Gender</t>
  </si>
  <si>
    <t>Males</t>
  </si>
  <si>
    <t>Females</t>
  </si>
  <si>
    <t>1926-1940</t>
  </si>
  <si>
    <t>1941-1955</t>
  </si>
  <si>
    <t>1956-1970</t>
  </si>
  <si>
    <t>1971-1985</t>
  </si>
  <si>
    <t>Teachers and managers</t>
  </si>
  <si>
    <t>12. EDUCATION</t>
  </si>
  <si>
    <t>Sector</t>
  </si>
  <si>
    <t>1986 &amp; over</t>
  </si>
  <si>
    <t>Table 12.7 - Distribution of schools by gender in 2007/2008</t>
  </si>
  <si>
    <t>Health</t>
  </si>
  <si>
    <t>ISCED: International Standard Classification of Education</t>
  </si>
  <si>
    <t>Boys</t>
  </si>
  <si>
    <t>Girls</t>
  </si>
  <si>
    <t>Boys and girls</t>
  </si>
  <si>
    <t>Sex</t>
  </si>
  <si>
    <t>Schools</t>
  </si>
  <si>
    <t>Position</t>
  </si>
  <si>
    <t>Manager</t>
  </si>
  <si>
    <t>Teacher</t>
  </si>
  <si>
    <t>Aptitude</t>
  </si>
  <si>
    <t>Seconadry</t>
  </si>
  <si>
    <t>Technical Bac</t>
  </si>
  <si>
    <t>Official diplomas</t>
  </si>
  <si>
    <t>TS</t>
  </si>
  <si>
    <t>Technical diploma</t>
  </si>
  <si>
    <t>Teaching diploma</t>
  </si>
  <si>
    <t>Total of official diplomas</t>
  </si>
  <si>
    <t>Table 12.9 - Technical education in 2007/2008</t>
  </si>
  <si>
    <t>Table 12.10 - Private technical education in 2007/2008</t>
  </si>
  <si>
    <t>Private certificates for 3 months</t>
  </si>
  <si>
    <t>Private certificates for 1 year</t>
  </si>
  <si>
    <t>Total number of students</t>
  </si>
  <si>
    <t>Tableau 12.11 - Human resources of technical schools in 2007/2008</t>
  </si>
  <si>
    <t>Students</t>
  </si>
  <si>
    <t>Managers</t>
  </si>
  <si>
    <t>Professors</t>
  </si>
  <si>
    <t>Lebanese</t>
  </si>
  <si>
    <t>Table 12.12 - Higher education in 2007/2008</t>
  </si>
  <si>
    <t>Foreigners</t>
  </si>
  <si>
    <t>University</t>
  </si>
  <si>
    <t>Lebanese University</t>
  </si>
  <si>
    <t>Beirut Arab University</t>
  </si>
  <si>
    <t xml:space="preserve"> Université Saint-Joseph</t>
  </si>
  <si>
    <t>American University of Beirut</t>
  </si>
  <si>
    <t xml:space="preserve"> Université Saint-Esprit Kaslik</t>
  </si>
  <si>
    <t>Lebanese American University</t>
  </si>
  <si>
    <t>Haikazian University</t>
  </si>
  <si>
    <t>Notre Dame University</t>
  </si>
  <si>
    <t>Daawa University Institute for Islamic Studies</t>
  </si>
  <si>
    <t>Université de la Sagesse</t>
  </si>
  <si>
    <t>Middle East University</t>
  </si>
  <si>
    <t>Makassed University in Beirut</t>
  </si>
  <si>
    <t>Saint-Paul Institute for Philosophy and Theology</t>
  </si>
  <si>
    <t>Balamand University</t>
  </si>
  <si>
    <t xml:space="preserve"> Theology Faculty for the Middle East</t>
  </si>
  <si>
    <t>Islamic University of Beirut</t>
  </si>
  <si>
    <t>Jinan University</t>
  </si>
  <si>
    <t>Tripoli Institute for Islamic Studies</t>
  </si>
  <si>
    <t>Islamic University of Lebanon</t>
  </si>
  <si>
    <t>Université Antonine</t>
  </si>
  <si>
    <t>Canadian Hariri University Group for Sciences and Technology</t>
  </si>
  <si>
    <t xml:space="preserve"> Unviersity Center for Technology</t>
  </si>
  <si>
    <t xml:space="preserve"> Higher Education Instutue for Physiotherapy</t>
  </si>
  <si>
    <t>University Institute for Technology and Teaching</t>
  </si>
  <si>
    <t>American Institute University for Technology</t>
  </si>
  <si>
    <t>Saidoun Higher Institute for Dental Laboratories Technology</t>
  </si>
  <si>
    <t>Institute of Management and Compuer Science (Hawai)</t>
  </si>
  <si>
    <t>Institut C&amp;A Amercian University</t>
  </si>
  <si>
    <t>AUST</t>
  </si>
  <si>
    <t>University Institute for Business and Sciences)</t>
  </si>
  <si>
    <t>Technology University Institute of Joya</t>
  </si>
  <si>
    <t>Manar University</t>
  </si>
  <si>
    <t>Table 12.13 - Higher education by type of program in 2007/2008</t>
  </si>
  <si>
    <t>ISCED</t>
  </si>
  <si>
    <t>Type of program</t>
  </si>
  <si>
    <t>Male students</t>
  </si>
  <si>
    <t>Female students</t>
  </si>
  <si>
    <t>Percentage of total</t>
  </si>
  <si>
    <t>Teacher training and education science</t>
  </si>
  <si>
    <t>Arts</t>
  </si>
  <si>
    <t>Humanities</t>
  </si>
  <si>
    <t>Social and behavioural science</t>
  </si>
  <si>
    <t>Journalism and information</t>
  </si>
  <si>
    <t xml:space="preserve">Business and administration </t>
  </si>
  <si>
    <t>Law</t>
  </si>
  <si>
    <t>Life sciences</t>
  </si>
  <si>
    <t>Physical sciences</t>
  </si>
  <si>
    <t>Mathematics and statistics</t>
  </si>
  <si>
    <t>Computing</t>
  </si>
  <si>
    <t>Engineering and engineering trades</t>
  </si>
  <si>
    <t>Architecture and building</t>
  </si>
  <si>
    <t>Agriculture, forestry and fishery</t>
  </si>
  <si>
    <t>Social services</t>
  </si>
  <si>
    <t>Personal services</t>
  </si>
  <si>
    <t>Transport services</t>
  </si>
  <si>
    <t>Environmental protection</t>
  </si>
  <si>
    <t>Not known or unspecified</t>
  </si>
  <si>
    <t>Nabatiyeh</t>
  </si>
  <si>
    <t>Table 12.8 - Schools of technical education in 2007/2008</t>
  </si>
  <si>
    <t>Imam Ouzai Islamic Faculty</t>
  </si>
  <si>
    <t>Institut Supérieur Sainte-Famille pour les Sciences de l'Infirmière et la Physiothérapie</t>
  </si>
  <si>
    <t>Ecole Supérieure et Internationale de la Gestion des Affaires</t>
  </si>
  <si>
    <t>Arab Open University</t>
  </si>
  <si>
    <t>Lebanese International Univerity</t>
  </si>
  <si>
    <t>Beirut Business School</t>
  </si>
  <si>
    <t>Table assembled by CAS</t>
  </si>
</sst>
</file>

<file path=xl/styles.xml><?xml version="1.0" encoding="utf-8"?>
<styleSheet xmlns="http://schemas.openxmlformats.org/spreadsheetml/2006/main">
  <numFmts count="6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ل.ل.&quot;\ #,##0_-;&quot;ل.ل.&quot;\ #,##0\-"/>
    <numFmt numFmtId="165" formatCode="&quot;ل.ل.&quot;\ #,##0_-;[Red]&quot;ل.ل.&quot;\ #,##0\-"/>
    <numFmt numFmtId="166" formatCode="&quot;ل.ل.&quot;\ #,##0.00_-;&quot;ل.ل.&quot;\ #,##0.00\-"/>
    <numFmt numFmtId="167" formatCode="&quot;ل.ل.&quot;\ #,##0.00_-;[Red]&quot;ل.ل.&quot;\ #,##0.00\-"/>
    <numFmt numFmtId="168" formatCode="_-&quot;ل.ل.&quot;\ * #,##0_-;_-&quot;ل.ل.&quot;\ * #,##0\-;_-&quot;ل.ل.&quot;\ * &quot;-&quot;_-;_-@_-"/>
    <numFmt numFmtId="169" formatCode="_-* #,##0_-;_-* #,##0\-;_-* &quot;-&quot;_-;_-@_-"/>
    <numFmt numFmtId="170" formatCode="_-&quot;ل.ل.&quot;\ * #,##0.00_-;_-&quot;ل.ل.&quot;\ * #,##0.00\-;_-&quot;ل.ل.&quot;\ * &quot;-&quot;??_-;_-@_-"/>
    <numFmt numFmtId="171" formatCode="_-* #,##0.00_-;_-* #,##0.00\-;_-* &quot;-&quot;??_-;_-@_-"/>
    <numFmt numFmtId="172" formatCode="0.0"/>
    <numFmt numFmtId="173" formatCode="###\ ###\ ###"/>
    <numFmt numFmtId="174" formatCode="_-&quot;ر.س.&quot;\ * #,##0.00_-;_-&quot;ر.س.&quot;\ * #,##0.00\-;_-&quot;ر.س.&quot;\ * &quot;-&quot;??_-;_-@_-"/>
    <numFmt numFmtId="175" formatCode="_-&quot;ر.س.&quot;\ * #,##0_-;_-&quot;ر.س.&quot;\ * #,##0\-;_-&quot;ر.س.&quot;\ * &quot;-&quot;_-;_-@_-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00"/>
    <numFmt numFmtId="181" formatCode="0.000"/>
    <numFmt numFmtId="182" formatCode="0.0000000"/>
    <numFmt numFmtId="183" formatCode="0.000000"/>
    <numFmt numFmtId="184" formatCode="0.00000"/>
    <numFmt numFmtId="185" formatCode="0.0%"/>
    <numFmt numFmtId="186" formatCode="0.000%"/>
    <numFmt numFmtId="187" formatCode="0.0;[Red]0.0"/>
    <numFmt numFmtId="188" formatCode="###\ ###\ ###.#"/>
    <numFmt numFmtId="189" formatCode="###\ ###\ ##0.0"/>
    <numFmt numFmtId="190" formatCode="_(* #,##0.0_);_(* \(#,##0.0\);_(* &quot;-&quot;??_);_(@_)"/>
    <numFmt numFmtId="191" formatCode="_(* #,##0_);_(* \(#,##0\);_(* &quot;-&quot;??_);_(@_)"/>
    <numFmt numFmtId="192" formatCode="_-* #,##0_-;_-* #,##0\-;_-* &quot;-&quot;??_-;_-@_-"/>
    <numFmt numFmtId="193" formatCode="_(* #,##0.000_);_(* \(#,##0.000\);_(* &quot;-&quot;??_);_(@_)"/>
    <numFmt numFmtId="194" formatCode="_(* #,##0.0000_);_(* \(#,##0.0000\);_(* &quot;-&quot;??_);_(@_)"/>
    <numFmt numFmtId="195" formatCode="_-* #,##0.0_-;_-* #,##0.0\-;_-* &quot;-&quot;?_-;_-@_-"/>
    <numFmt numFmtId="196" formatCode="0.00000000"/>
    <numFmt numFmtId="197" formatCode="#,##0.0"/>
    <numFmt numFmtId="198" formatCode="_-* #,##0.0_-;_-* #,##0.0\-;_-* &quot;-&quot;??_-;_-@_-"/>
    <numFmt numFmtId="199" formatCode="_-* #,##0.000_-;_-* #,##0.000\-;_-* &quot;-&quot;??_-;_-@_-"/>
    <numFmt numFmtId="200" formatCode="_-* #,##0.0000_-;_-* #,##0.0000\-;_-* &quot;-&quot;??_-;_-@_-"/>
    <numFmt numFmtId="201" formatCode="_-* #,##0.00000_-;_-* #,##0.00000\-;_-* &quot;-&quot;??_-;_-@_-"/>
    <numFmt numFmtId="202" formatCode="#,##0.000"/>
    <numFmt numFmtId="203" formatCode="#,##0.0000"/>
    <numFmt numFmtId="204" formatCode="0.00_ ;\-0.00\ "/>
    <numFmt numFmtId="205" formatCode="B1mmm\-yy"/>
    <numFmt numFmtId="206" formatCode="_(* #,##0.00000_);_(* \(#,##0.00000\);_(* &quot;-&quot;??_);_(@_)"/>
    <numFmt numFmtId="207" formatCode="_(* #,##0.000000_);_(* \(#,##0.000000\);_(* &quot;-&quot;??_);_(@_)"/>
    <numFmt numFmtId="208" formatCode="_(* #,##0.0000000_);_(* \(#,##0.0000000\);_(* &quot;-&quot;??_);_(@_)"/>
    <numFmt numFmtId="209" formatCode="_(* #,##0.00000000_);_(* \(#,##0.00000000\);_(* &quot;-&quot;??_);_(@_)"/>
    <numFmt numFmtId="210" formatCode="_(* #,##0.000000000_);_(* \(#,##0.000000000\);_(* &quot;-&quot;??_);_(@_)"/>
    <numFmt numFmtId="211" formatCode="#,##0_ ;\-#,##0\ "/>
    <numFmt numFmtId="212" formatCode="0.00_);\(0.00\)"/>
    <numFmt numFmtId="213" formatCode="[$-3001]dd\ mmmm\,\ yyyy"/>
    <numFmt numFmtId="214" formatCode="[$-3001]hh:mm:ss\ AM/PM"/>
    <numFmt numFmtId="215" formatCode="_(* #,##0.0_);_(* \(#,##0.0\);_(* &quot;-&quot;_);_(@_)"/>
  </numFmts>
  <fonts count="50">
    <font>
      <sz val="10"/>
      <name val="Arial"/>
      <family val="0"/>
    </font>
    <font>
      <sz val="8"/>
      <name val="Arial"/>
      <family val="2"/>
    </font>
    <font>
      <sz val="10"/>
      <name val="MS Sans Serif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7"/>
      <name val="Times New Roman"/>
      <family val="1"/>
    </font>
    <font>
      <b/>
      <sz val="20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i/>
      <sz val="7"/>
      <name val="Times New Roman"/>
      <family val="1"/>
    </font>
    <font>
      <i/>
      <sz val="8"/>
      <name val="Times New Roman"/>
      <family val="1"/>
    </font>
    <font>
      <sz val="14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2" fillId="0" borderId="0" applyNumberFormat="0">
      <alignment horizontal="right"/>
      <protection/>
    </xf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96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7" fillId="0" borderId="0" xfId="0" applyFont="1" applyFill="1" applyAlignment="1">
      <alignment vertical="center" readingOrder="1"/>
    </xf>
    <xf numFmtId="0" fontId="5" fillId="0" borderId="0" xfId="0" applyFont="1" applyFill="1" applyBorder="1" applyAlignment="1">
      <alignment horizontal="left" vertical="center" readingOrder="1"/>
    </xf>
    <xf numFmtId="0" fontId="11" fillId="0" borderId="0" xfId="0" applyFont="1" applyFill="1" applyAlignment="1">
      <alignment horizontal="left" vertical="center" readingOrder="1"/>
    </xf>
    <xf numFmtId="0" fontId="6" fillId="0" borderId="0" xfId="0" applyFont="1" applyFill="1" applyBorder="1" applyAlignment="1">
      <alignment horizontal="left" vertical="center" readingOrder="1"/>
    </xf>
    <xf numFmtId="0" fontId="6" fillId="0" borderId="0" xfId="0" applyFont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 readingOrder="1"/>
    </xf>
    <xf numFmtId="0" fontId="7" fillId="0" borderId="0" xfId="0" applyFont="1" applyFill="1" applyAlignment="1">
      <alignment horizontal="right" vertical="center" readingOrder="1"/>
    </xf>
    <xf numFmtId="0" fontId="5" fillId="0" borderId="0" xfId="0" applyFont="1" applyFill="1" applyBorder="1" applyAlignment="1">
      <alignment horizontal="left" vertical="center" readingOrder="1"/>
    </xf>
    <xf numFmtId="0" fontId="5" fillId="0" borderId="0" xfId="0" applyFont="1" applyFill="1" applyBorder="1" applyAlignment="1">
      <alignment horizontal="right" vertical="center" readingOrder="1"/>
    </xf>
    <xf numFmtId="0" fontId="5" fillId="0" borderId="0" xfId="0" applyFont="1" applyFill="1" applyAlignment="1">
      <alignment vertical="center"/>
    </xf>
    <xf numFmtId="0" fontId="15" fillId="0" borderId="0" xfId="0" applyFont="1" applyFill="1" applyAlignment="1">
      <alignment vertical="center"/>
    </xf>
    <xf numFmtId="191" fontId="5" fillId="0" borderId="0" xfId="0" applyNumberFormat="1" applyFont="1" applyFill="1" applyAlignment="1">
      <alignment vertical="center"/>
    </xf>
    <xf numFmtId="191" fontId="5" fillId="0" borderId="0" xfId="42" applyNumberFormat="1" applyFont="1" applyFill="1" applyAlignment="1">
      <alignment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3" fontId="9" fillId="0" borderId="11" xfId="42" applyNumberFormat="1" applyFont="1" applyFill="1" applyBorder="1" applyAlignment="1">
      <alignment vertical="center"/>
    </xf>
    <xf numFmtId="197" fontId="9" fillId="0" borderId="11" xfId="42" applyNumberFormat="1" applyFont="1" applyFill="1" applyBorder="1" applyAlignment="1">
      <alignment vertical="center"/>
    </xf>
    <xf numFmtId="172" fontId="9" fillId="0" borderId="11" xfId="42" applyNumberFormat="1" applyFont="1" applyFill="1" applyBorder="1" applyAlignment="1">
      <alignment vertical="center"/>
    </xf>
    <xf numFmtId="3" fontId="12" fillId="0" borderId="11" xfId="42" applyNumberFormat="1" applyFont="1" applyFill="1" applyBorder="1" applyAlignment="1">
      <alignment vertical="center"/>
    </xf>
    <xf numFmtId="172" fontId="12" fillId="0" borderId="11" xfId="42" applyNumberFormat="1" applyFont="1" applyFill="1" applyBorder="1" applyAlignment="1">
      <alignment vertical="center"/>
    </xf>
    <xf numFmtId="3" fontId="9" fillId="0" borderId="12" xfId="42" applyNumberFormat="1" applyFont="1" applyFill="1" applyBorder="1" applyAlignment="1">
      <alignment vertical="center"/>
    </xf>
    <xf numFmtId="197" fontId="9" fillId="0" borderId="12" xfId="42" applyNumberFormat="1" applyFont="1" applyFill="1" applyBorder="1" applyAlignment="1">
      <alignment vertical="center"/>
    </xf>
    <xf numFmtId="172" fontId="9" fillId="0" borderId="12" xfId="42" applyNumberFormat="1" applyFont="1" applyFill="1" applyBorder="1" applyAlignment="1">
      <alignment vertical="center"/>
    </xf>
    <xf numFmtId="3" fontId="12" fillId="0" borderId="12" xfId="42" applyNumberFormat="1" applyFont="1" applyFill="1" applyBorder="1" applyAlignment="1">
      <alignment vertical="center"/>
    </xf>
    <xf numFmtId="172" fontId="12" fillId="0" borderId="12" xfId="42" applyNumberFormat="1" applyFont="1" applyFill="1" applyBorder="1" applyAlignment="1">
      <alignment vertical="center"/>
    </xf>
    <xf numFmtId="3" fontId="9" fillId="0" borderId="13" xfId="42" applyNumberFormat="1" applyFont="1" applyFill="1" applyBorder="1" applyAlignment="1">
      <alignment vertical="center"/>
    </xf>
    <xf numFmtId="197" fontId="9" fillId="0" borderId="13" xfId="42" applyNumberFormat="1" applyFont="1" applyFill="1" applyBorder="1" applyAlignment="1">
      <alignment vertical="center"/>
    </xf>
    <xf numFmtId="172" fontId="9" fillId="0" borderId="13" xfId="42" applyNumberFormat="1" applyFont="1" applyFill="1" applyBorder="1" applyAlignment="1">
      <alignment vertical="center"/>
    </xf>
    <xf numFmtId="3" fontId="12" fillId="0" borderId="13" xfId="42" applyNumberFormat="1" applyFont="1" applyFill="1" applyBorder="1" applyAlignment="1">
      <alignment vertical="center"/>
    </xf>
    <xf numFmtId="172" fontId="12" fillId="0" borderId="13" xfId="42" applyNumberFormat="1" applyFont="1" applyFill="1" applyBorder="1" applyAlignment="1">
      <alignment vertical="center"/>
    </xf>
    <xf numFmtId="3" fontId="12" fillId="0" borderId="10" xfId="42" applyNumberFormat="1" applyFont="1" applyFill="1" applyBorder="1" applyAlignment="1">
      <alignment vertical="center"/>
    </xf>
    <xf numFmtId="197" fontId="12" fillId="0" borderId="10" xfId="42" applyNumberFormat="1" applyFont="1" applyFill="1" applyBorder="1" applyAlignment="1">
      <alignment vertical="center"/>
    </xf>
    <xf numFmtId="172" fontId="12" fillId="0" borderId="10" xfId="42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0" fontId="11" fillId="0" borderId="14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/>
    </xf>
    <xf numFmtId="37" fontId="9" fillId="0" borderId="11" xfId="42" applyNumberFormat="1" applyFont="1" applyFill="1" applyBorder="1" applyAlignment="1">
      <alignment vertical="center"/>
    </xf>
    <xf numFmtId="191" fontId="12" fillId="0" borderId="11" xfId="42" applyNumberFormat="1" applyFont="1" applyFill="1" applyBorder="1" applyAlignment="1">
      <alignment vertical="center"/>
    </xf>
    <xf numFmtId="37" fontId="9" fillId="0" borderId="12" xfId="42" applyNumberFormat="1" applyFont="1" applyFill="1" applyBorder="1" applyAlignment="1">
      <alignment vertical="center"/>
    </xf>
    <xf numFmtId="191" fontId="12" fillId="0" borderId="12" xfId="42" applyNumberFormat="1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191" fontId="12" fillId="0" borderId="13" xfId="42" applyNumberFormat="1" applyFont="1" applyFill="1" applyBorder="1" applyAlignment="1">
      <alignment vertical="center"/>
    </xf>
    <xf numFmtId="0" fontId="6" fillId="0" borderId="15" xfId="0" applyFont="1" applyFill="1" applyBorder="1" applyAlignment="1">
      <alignment vertical="center"/>
    </xf>
    <xf numFmtId="37" fontId="9" fillId="0" borderId="15" xfId="42" applyNumberFormat="1" applyFont="1" applyFill="1" applyBorder="1" applyAlignment="1">
      <alignment vertical="center"/>
    </xf>
    <xf numFmtId="191" fontId="12" fillId="0" borderId="15" xfId="42" applyNumberFormat="1" applyFont="1" applyFill="1" applyBorder="1" applyAlignment="1">
      <alignment vertical="center"/>
    </xf>
    <xf numFmtId="191" fontId="12" fillId="0" borderId="10" xfId="42" applyNumberFormat="1" applyFont="1" applyFill="1" applyBorder="1" applyAlignment="1">
      <alignment vertical="center"/>
    </xf>
    <xf numFmtId="0" fontId="6" fillId="0" borderId="0" xfId="0" applyFont="1" applyFill="1" applyAlignment="1">
      <alignment horizontal="left" vertical="center"/>
    </xf>
    <xf numFmtId="0" fontId="5" fillId="0" borderId="0" xfId="0" applyFont="1" applyFill="1" applyAlignment="1">
      <alignment vertical="center" textRotation="90"/>
    </xf>
    <xf numFmtId="0" fontId="5" fillId="0" borderId="0" xfId="0" applyFont="1" applyFill="1" applyAlignment="1">
      <alignment horizontal="center" vertical="center" textRotation="90"/>
    </xf>
    <xf numFmtId="0" fontId="6" fillId="0" borderId="11" xfId="0" applyFont="1" applyFill="1" applyBorder="1" applyAlignment="1">
      <alignment horizontal="left" vertical="center" wrapText="1"/>
    </xf>
    <xf numFmtId="191" fontId="9" fillId="0" borderId="11" xfId="42" applyNumberFormat="1" applyFont="1" applyFill="1" applyBorder="1" applyAlignment="1">
      <alignment vertical="center"/>
    </xf>
    <xf numFmtId="0" fontId="6" fillId="0" borderId="12" xfId="0" applyFont="1" applyFill="1" applyBorder="1" applyAlignment="1">
      <alignment horizontal="left" vertical="center" wrapText="1"/>
    </xf>
    <xf numFmtId="191" fontId="9" fillId="0" borderId="12" xfId="42" applyNumberFormat="1" applyFont="1" applyFill="1" applyBorder="1" applyAlignment="1">
      <alignment vertical="center"/>
    </xf>
    <xf numFmtId="191" fontId="13" fillId="0" borderId="12" xfId="42" applyNumberFormat="1" applyFont="1" applyFill="1" applyBorder="1" applyAlignment="1">
      <alignment vertical="center"/>
    </xf>
    <xf numFmtId="0" fontId="11" fillId="0" borderId="12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191" fontId="9" fillId="0" borderId="15" xfId="42" applyNumberFormat="1" applyFont="1" applyFill="1" applyBorder="1" applyAlignment="1">
      <alignment vertical="center"/>
    </xf>
    <xf numFmtId="0" fontId="11" fillId="0" borderId="15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37" fontId="9" fillId="0" borderId="16" xfId="42" applyNumberFormat="1" applyFont="1" applyFill="1" applyBorder="1" applyAlignment="1">
      <alignment vertical="center"/>
    </xf>
    <xf numFmtId="191" fontId="9" fillId="0" borderId="16" xfId="42" applyNumberFormat="1" applyFont="1" applyFill="1" applyBorder="1" applyAlignment="1">
      <alignment vertical="center"/>
    </xf>
    <xf numFmtId="0" fontId="11" fillId="0" borderId="16" xfId="0" applyFont="1" applyFill="1" applyBorder="1" applyAlignment="1">
      <alignment horizontal="left" vertical="center" wrapText="1"/>
    </xf>
    <xf numFmtId="0" fontId="14" fillId="0" borderId="17" xfId="0" applyFont="1" applyFill="1" applyBorder="1" applyAlignment="1">
      <alignment horizontal="left" vertical="center"/>
    </xf>
    <xf numFmtId="37" fontId="13" fillId="0" borderId="10" xfId="42" applyNumberFormat="1" applyFont="1" applyFill="1" applyBorder="1" applyAlignment="1">
      <alignment vertical="center"/>
    </xf>
    <xf numFmtId="191" fontId="13" fillId="0" borderId="10" xfId="42" applyNumberFormat="1" applyFont="1" applyFill="1" applyBorder="1" applyAlignment="1">
      <alignment vertical="center"/>
    </xf>
    <xf numFmtId="0" fontId="11" fillId="0" borderId="17" xfId="0" applyFont="1" applyFill="1" applyBorder="1" applyAlignment="1">
      <alignment horizontal="left" vertical="center"/>
    </xf>
    <xf numFmtId="37" fontId="12" fillId="0" borderId="10" xfId="42" applyNumberFormat="1" applyFont="1" applyFill="1" applyBorder="1" applyAlignment="1">
      <alignment vertical="center"/>
    </xf>
    <xf numFmtId="3" fontId="13" fillId="0" borderId="10" xfId="42" applyNumberFormat="1" applyFont="1" applyFill="1" applyBorder="1" applyAlignment="1">
      <alignment vertical="center"/>
    </xf>
    <xf numFmtId="191" fontId="9" fillId="0" borderId="10" xfId="0" applyNumberFormat="1" applyFont="1" applyFill="1" applyBorder="1" applyAlignment="1">
      <alignment vertical="center"/>
    </xf>
    <xf numFmtId="3" fontId="9" fillId="0" borderId="10" xfId="42" applyNumberFormat="1" applyFont="1" applyFill="1" applyBorder="1" applyAlignment="1">
      <alignment vertical="center"/>
    </xf>
    <xf numFmtId="191" fontId="9" fillId="0" borderId="10" xfId="42" applyNumberFormat="1" applyFont="1" applyFill="1" applyBorder="1" applyAlignment="1">
      <alignment vertical="center"/>
    </xf>
    <xf numFmtId="0" fontId="14" fillId="0" borderId="10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 wrapText="1"/>
    </xf>
    <xf numFmtId="191" fontId="9" fillId="0" borderId="13" xfId="42" applyNumberFormat="1" applyFont="1" applyFill="1" applyBorder="1" applyAlignment="1">
      <alignment vertical="center"/>
    </xf>
    <xf numFmtId="3" fontId="13" fillId="0" borderId="11" xfId="42" applyNumberFormat="1" applyFont="1" applyFill="1" applyBorder="1" applyAlignment="1">
      <alignment vertical="center"/>
    </xf>
    <xf numFmtId="191" fontId="13" fillId="0" borderId="11" xfId="42" applyNumberFormat="1" applyFont="1" applyFill="1" applyBorder="1" applyAlignment="1">
      <alignment vertical="center"/>
    </xf>
    <xf numFmtId="3" fontId="13" fillId="0" borderId="12" xfId="42" applyNumberFormat="1" applyFont="1" applyFill="1" applyBorder="1" applyAlignment="1">
      <alignment vertical="center"/>
    </xf>
    <xf numFmtId="3" fontId="13" fillId="0" borderId="13" xfId="42" applyNumberFormat="1" applyFont="1" applyFill="1" applyBorder="1" applyAlignment="1">
      <alignment vertical="center"/>
    </xf>
    <xf numFmtId="191" fontId="13" fillId="0" borderId="13" xfId="42" applyNumberFormat="1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172" fontId="0" fillId="0" borderId="0" xfId="0" applyNumberFormat="1" applyFill="1" applyAlignment="1">
      <alignment/>
    </xf>
    <xf numFmtId="37" fontId="9" fillId="0" borderId="10" xfId="42" applyNumberFormat="1" applyFont="1" applyFill="1" applyBorder="1" applyAlignment="1">
      <alignment vertical="center"/>
    </xf>
    <xf numFmtId="37" fontId="9" fillId="0" borderId="13" xfId="42" applyNumberFormat="1" applyFont="1" applyFill="1" applyBorder="1" applyAlignment="1">
      <alignment vertical="center"/>
    </xf>
    <xf numFmtId="0" fontId="14" fillId="0" borderId="10" xfId="0" applyFont="1" applyFill="1" applyBorder="1" applyAlignment="1">
      <alignment horizontal="left" vertical="center" wrapText="1"/>
    </xf>
    <xf numFmtId="3" fontId="9" fillId="0" borderId="15" xfId="42" applyNumberFormat="1" applyFont="1" applyFill="1" applyBorder="1" applyAlignment="1">
      <alignment vertical="center"/>
    </xf>
    <xf numFmtId="3" fontId="9" fillId="0" borderId="16" xfId="42" applyNumberFormat="1" applyFont="1" applyFill="1" applyBorder="1" applyAlignment="1">
      <alignment vertical="center"/>
    </xf>
    <xf numFmtId="191" fontId="12" fillId="0" borderId="16" xfId="42" applyNumberFormat="1" applyFont="1" applyFill="1" applyBorder="1" applyAlignment="1">
      <alignment vertical="center"/>
    </xf>
    <xf numFmtId="191" fontId="9" fillId="0" borderId="14" xfId="42" applyNumberFormat="1" applyFont="1" applyFill="1" applyBorder="1" applyAlignment="1">
      <alignment vertical="center"/>
    </xf>
    <xf numFmtId="191" fontId="12" fillId="0" borderId="14" xfId="42" applyNumberFormat="1" applyFont="1" applyFill="1" applyBorder="1" applyAlignment="1">
      <alignment vertical="center"/>
    </xf>
    <xf numFmtId="3" fontId="12" fillId="0" borderId="12" xfId="0" applyNumberFormat="1" applyFont="1" applyFill="1" applyBorder="1" applyAlignment="1">
      <alignment vertical="center"/>
    </xf>
    <xf numFmtId="3" fontId="9" fillId="0" borderId="12" xfId="0" applyNumberFormat="1" applyFont="1" applyFill="1" applyBorder="1" applyAlignment="1">
      <alignment horizontal="right" vertical="center"/>
    </xf>
    <xf numFmtId="3" fontId="12" fillId="0" borderId="12" xfId="0" applyNumberFormat="1" applyFont="1" applyFill="1" applyBorder="1" applyAlignment="1">
      <alignment horizontal="right" vertical="center" wrapText="1"/>
    </xf>
    <xf numFmtId="3" fontId="9" fillId="0" borderId="12" xfId="0" applyNumberFormat="1" applyFont="1" applyFill="1" applyBorder="1" applyAlignment="1">
      <alignment horizontal="right" vertical="center" wrapText="1"/>
    </xf>
    <xf numFmtId="3" fontId="12" fillId="0" borderId="12" xfId="0" applyNumberFormat="1" applyFont="1" applyFill="1" applyBorder="1" applyAlignment="1">
      <alignment horizontal="right" vertical="center"/>
    </xf>
    <xf numFmtId="3" fontId="12" fillId="0" borderId="16" xfId="0" applyNumberFormat="1" applyFont="1" applyFill="1" applyBorder="1" applyAlignment="1">
      <alignment vertical="center"/>
    </xf>
    <xf numFmtId="3" fontId="9" fillId="0" borderId="16" xfId="0" applyNumberFormat="1" applyFont="1" applyFill="1" applyBorder="1" applyAlignment="1">
      <alignment horizontal="right" vertical="center"/>
    </xf>
    <xf numFmtId="3" fontId="12" fillId="0" borderId="16" xfId="0" applyNumberFormat="1" applyFont="1" applyFill="1" applyBorder="1" applyAlignment="1">
      <alignment horizontal="right" vertical="center" wrapText="1"/>
    </xf>
    <xf numFmtId="3" fontId="9" fillId="0" borderId="16" xfId="0" applyNumberFormat="1" applyFont="1" applyFill="1" applyBorder="1" applyAlignment="1">
      <alignment horizontal="right" vertical="center" wrapText="1"/>
    </xf>
    <xf numFmtId="3" fontId="12" fillId="0" borderId="16" xfId="0" applyNumberFormat="1" applyFont="1" applyFill="1" applyBorder="1" applyAlignment="1">
      <alignment horizontal="right" vertical="center"/>
    </xf>
    <xf numFmtId="3" fontId="12" fillId="0" borderId="15" xfId="0" applyNumberFormat="1" applyFont="1" applyFill="1" applyBorder="1" applyAlignment="1">
      <alignment vertical="center"/>
    </xf>
    <xf numFmtId="3" fontId="9" fillId="0" borderId="15" xfId="0" applyNumberFormat="1" applyFont="1" applyFill="1" applyBorder="1" applyAlignment="1">
      <alignment horizontal="right" vertical="center"/>
    </xf>
    <xf numFmtId="3" fontId="12" fillId="0" borderId="15" xfId="0" applyNumberFormat="1" applyFont="1" applyFill="1" applyBorder="1" applyAlignment="1">
      <alignment horizontal="right" vertical="center" wrapText="1"/>
    </xf>
    <xf numFmtId="3" fontId="9" fillId="0" borderId="15" xfId="0" applyNumberFormat="1" applyFont="1" applyFill="1" applyBorder="1" applyAlignment="1">
      <alignment horizontal="right" vertical="center" wrapText="1"/>
    </xf>
    <xf numFmtId="3" fontId="12" fillId="0" borderId="15" xfId="0" applyNumberFormat="1" applyFont="1" applyFill="1" applyBorder="1" applyAlignment="1">
      <alignment horizontal="right" vertical="center"/>
    </xf>
    <xf numFmtId="3" fontId="12" fillId="0" borderId="10" xfId="0" applyNumberFormat="1" applyFont="1" applyFill="1" applyBorder="1" applyAlignment="1">
      <alignment vertical="center"/>
    </xf>
    <xf numFmtId="3" fontId="12" fillId="0" borderId="10" xfId="0" applyNumberFormat="1" applyFont="1" applyFill="1" applyBorder="1" applyAlignment="1">
      <alignment horizontal="right" vertical="center"/>
    </xf>
    <xf numFmtId="0" fontId="11" fillId="0" borderId="14" xfId="0" applyFont="1" applyFill="1" applyBorder="1" applyAlignment="1">
      <alignment horizontal="center" vertical="center" textRotation="90"/>
    </xf>
    <xf numFmtId="0" fontId="11" fillId="0" borderId="14" xfId="0" applyFont="1" applyFill="1" applyBorder="1" applyAlignment="1">
      <alignment horizontal="center" vertical="center" textRotation="90" wrapText="1"/>
    </xf>
    <xf numFmtId="3" fontId="9" fillId="0" borderId="11" xfId="0" applyNumberFormat="1" applyFont="1" applyFill="1" applyBorder="1" applyAlignment="1">
      <alignment horizontal="right" vertical="center"/>
    </xf>
    <xf numFmtId="3" fontId="12" fillId="0" borderId="11" xfId="0" applyNumberFormat="1" applyFont="1" applyFill="1" applyBorder="1" applyAlignment="1">
      <alignment horizontal="right" vertical="center" wrapText="1"/>
    </xf>
    <xf numFmtId="3" fontId="9" fillId="0" borderId="11" xfId="0" applyNumberFormat="1" applyFont="1" applyFill="1" applyBorder="1" applyAlignment="1">
      <alignment horizontal="right" vertical="center" wrapText="1"/>
    </xf>
    <xf numFmtId="3" fontId="12" fillId="0" borderId="11" xfId="0" applyNumberFormat="1" applyFont="1" applyFill="1" applyBorder="1" applyAlignment="1">
      <alignment horizontal="right" vertical="center"/>
    </xf>
    <xf numFmtId="0" fontId="6" fillId="0" borderId="16" xfId="0" applyFont="1" applyFill="1" applyBorder="1" applyAlignment="1">
      <alignment vertical="center" wrapText="1"/>
    </xf>
    <xf numFmtId="0" fontId="6" fillId="0" borderId="15" xfId="0" applyFont="1" applyFill="1" applyBorder="1" applyAlignment="1">
      <alignment vertical="center" wrapText="1"/>
    </xf>
    <xf numFmtId="3" fontId="9" fillId="0" borderId="10" xfId="0" applyNumberFormat="1" applyFont="1" applyFill="1" applyBorder="1" applyAlignment="1">
      <alignment horizontal="right" vertical="center"/>
    </xf>
    <xf numFmtId="3" fontId="9" fillId="0" borderId="10" xfId="0" applyNumberFormat="1" applyFont="1" applyFill="1" applyBorder="1" applyAlignment="1">
      <alignment horizontal="right" vertical="center" wrapText="1"/>
    </xf>
    <xf numFmtId="3" fontId="12" fillId="0" borderId="10" xfId="0" applyNumberFormat="1" applyFont="1" applyFill="1" applyBorder="1" applyAlignment="1">
      <alignment horizontal="right" vertical="center" wrapText="1"/>
    </xf>
    <xf numFmtId="0" fontId="12" fillId="0" borderId="16" xfId="0" applyFont="1" applyFill="1" applyBorder="1" applyAlignment="1">
      <alignment horizontal="right" vertical="center"/>
    </xf>
    <xf numFmtId="0" fontId="12" fillId="0" borderId="16" xfId="0" applyFont="1" applyFill="1" applyBorder="1" applyAlignment="1">
      <alignment horizontal="right" vertical="center" wrapText="1"/>
    </xf>
    <xf numFmtId="0" fontId="0" fillId="0" borderId="0" xfId="0" applyFont="1" applyFill="1" applyAlignment="1">
      <alignment/>
    </xf>
    <xf numFmtId="3" fontId="9" fillId="0" borderId="11" xfId="0" applyNumberFormat="1" applyFont="1" applyFill="1" applyBorder="1" applyAlignment="1">
      <alignment vertical="center"/>
    </xf>
    <xf numFmtId="3" fontId="12" fillId="0" borderId="11" xfId="0" applyNumberFormat="1" applyFont="1" applyFill="1" applyBorder="1" applyAlignment="1">
      <alignment vertical="center"/>
    </xf>
    <xf numFmtId="3" fontId="9" fillId="0" borderId="12" xfId="0" applyNumberFormat="1" applyFont="1" applyFill="1" applyBorder="1" applyAlignment="1">
      <alignment vertical="center"/>
    </xf>
    <xf numFmtId="3" fontId="9" fillId="0" borderId="15" xfId="0" applyNumberFormat="1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vertical="center" wrapText="1"/>
    </xf>
    <xf numFmtId="3" fontId="9" fillId="0" borderId="16" xfId="0" applyNumberFormat="1" applyFont="1" applyFill="1" applyBorder="1" applyAlignment="1">
      <alignment vertical="center"/>
    </xf>
    <xf numFmtId="3" fontId="12" fillId="0" borderId="16" xfId="0" applyNumberFormat="1" applyFont="1" applyFill="1" applyBorder="1" applyAlignment="1">
      <alignment vertical="center"/>
    </xf>
    <xf numFmtId="4" fontId="9" fillId="0" borderId="16" xfId="0" applyNumberFormat="1" applyFont="1" applyFill="1" applyBorder="1" applyAlignment="1">
      <alignment vertical="center"/>
    </xf>
    <xf numFmtId="0" fontId="8" fillId="0" borderId="1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vertical="center" wrapText="1"/>
    </xf>
    <xf numFmtId="3" fontId="9" fillId="0" borderId="12" xfId="0" applyNumberFormat="1" applyFont="1" applyFill="1" applyBorder="1" applyAlignment="1">
      <alignment vertical="center"/>
    </xf>
    <xf numFmtId="3" fontId="12" fillId="0" borderId="12" xfId="0" applyNumberFormat="1" applyFont="1" applyFill="1" applyBorder="1" applyAlignment="1">
      <alignment vertical="center"/>
    </xf>
    <xf numFmtId="4" fontId="9" fillId="0" borderId="12" xfId="0" applyNumberFormat="1" applyFont="1" applyFill="1" applyBorder="1" applyAlignment="1">
      <alignment vertical="center"/>
    </xf>
    <xf numFmtId="0" fontId="8" fillId="0" borderId="15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vertical="center" wrapText="1"/>
    </xf>
    <xf numFmtId="3" fontId="9" fillId="0" borderId="15" xfId="0" applyNumberFormat="1" applyFont="1" applyFill="1" applyBorder="1" applyAlignment="1">
      <alignment vertical="center"/>
    </xf>
    <xf numFmtId="3" fontId="12" fillId="0" borderId="15" xfId="0" applyNumberFormat="1" applyFont="1" applyFill="1" applyBorder="1" applyAlignment="1">
      <alignment vertical="center"/>
    </xf>
    <xf numFmtId="4" fontId="9" fillId="0" borderId="15" xfId="0" applyNumberFormat="1" applyFont="1" applyFill="1" applyBorder="1" applyAlignment="1">
      <alignment vertical="center"/>
    </xf>
    <xf numFmtId="3" fontId="12" fillId="0" borderId="10" xfId="0" applyNumberFormat="1" applyFont="1" applyFill="1" applyBorder="1" applyAlignment="1">
      <alignment vertical="center"/>
    </xf>
    <xf numFmtId="4" fontId="12" fillId="0" borderId="10" xfId="0" applyNumberFormat="1" applyFont="1" applyFill="1" applyBorder="1" applyAlignment="1">
      <alignment vertical="center"/>
    </xf>
    <xf numFmtId="0" fontId="10" fillId="0" borderId="17" xfId="0" applyFont="1" applyBorder="1" applyAlignment="1">
      <alignment horizontal="center" vertical="center" readingOrder="1"/>
    </xf>
    <xf numFmtId="0" fontId="10" fillId="0" borderId="10" xfId="0" applyFont="1" applyBorder="1" applyAlignment="1">
      <alignment horizontal="center" vertical="center" readingOrder="1"/>
    </xf>
    <xf numFmtId="0" fontId="10" fillId="0" borderId="18" xfId="0" applyFont="1" applyBorder="1" applyAlignment="1">
      <alignment horizontal="center" vertical="center" readingOrder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 vertical="center" wrapText="1" readingOrder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textRotation="90"/>
    </xf>
    <xf numFmtId="0" fontId="8" fillId="0" borderId="23" xfId="0" applyFont="1" applyFill="1" applyBorder="1" applyAlignment="1">
      <alignment horizontal="center" vertical="center" textRotation="90"/>
    </xf>
    <xf numFmtId="0" fontId="8" fillId="0" borderId="24" xfId="0" applyFont="1" applyFill="1" applyBorder="1" applyAlignment="1">
      <alignment horizontal="center" vertical="center" textRotation="90"/>
    </xf>
    <xf numFmtId="0" fontId="8" fillId="0" borderId="22" xfId="0" applyFont="1" applyFill="1" applyBorder="1" applyAlignment="1">
      <alignment horizontal="center" vertical="center" textRotation="90" wrapText="1"/>
    </xf>
    <xf numFmtId="0" fontId="8" fillId="0" borderId="23" xfId="0" applyFont="1" applyFill="1" applyBorder="1" applyAlignment="1">
      <alignment horizontal="center" vertical="center" textRotation="90" wrapText="1"/>
    </xf>
    <xf numFmtId="0" fontId="8" fillId="0" borderId="24" xfId="0" applyFont="1" applyFill="1" applyBorder="1" applyAlignment="1">
      <alignment horizontal="center" vertical="center" textRotation="90" wrapText="1"/>
    </xf>
    <xf numFmtId="0" fontId="8" fillId="0" borderId="25" xfId="0" applyFont="1" applyFill="1" applyBorder="1" applyAlignment="1">
      <alignment horizontal="center" vertical="center" textRotation="90" wrapText="1"/>
    </xf>
    <xf numFmtId="0" fontId="8" fillId="0" borderId="26" xfId="0" applyFont="1" applyFill="1" applyBorder="1" applyAlignment="1">
      <alignment horizontal="center" vertical="center" textRotation="90" wrapText="1"/>
    </xf>
    <xf numFmtId="0" fontId="8" fillId="0" borderId="27" xfId="0" applyFont="1" applyFill="1" applyBorder="1" applyAlignment="1">
      <alignment horizontal="center" vertical="center" textRotation="90" wrapText="1"/>
    </xf>
    <xf numFmtId="0" fontId="8" fillId="0" borderId="28" xfId="0" applyFont="1" applyFill="1" applyBorder="1" applyAlignment="1">
      <alignment horizontal="center" vertical="center" textRotation="90" wrapText="1"/>
    </xf>
    <xf numFmtId="0" fontId="8" fillId="0" borderId="29" xfId="0" applyFont="1" applyFill="1" applyBorder="1" applyAlignment="1">
      <alignment horizontal="center" vertical="center" textRotation="90" wrapText="1"/>
    </xf>
    <xf numFmtId="0" fontId="8" fillId="0" borderId="30" xfId="0" applyFont="1" applyFill="1" applyBorder="1" applyAlignment="1">
      <alignment horizontal="center" vertical="center" textRotation="90" wrapText="1"/>
    </xf>
    <xf numFmtId="0" fontId="8" fillId="0" borderId="17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11" fillId="0" borderId="31" xfId="0" applyFont="1" applyFill="1" applyBorder="1" applyAlignment="1">
      <alignment horizontal="left" vertical="center"/>
    </xf>
    <xf numFmtId="0" fontId="11" fillId="0" borderId="19" xfId="0" applyFont="1" applyFill="1" applyBorder="1" applyAlignment="1">
      <alignment horizontal="left" vertical="center"/>
    </xf>
    <xf numFmtId="0" fontId="11" fillId="0" borderId="32" xfId="0" applyFont="1" applyFill="1" applyBorder="1" applyAlignment="1">
      <alignment horizontal="left" vertical="center" wrapText="1"/>
    </xf>
    <xf numFmtId="0" fontId="11" fillId="0" borderId="33" xfId="0" applyFont="1" applyFill="1" applyBorder="1" applyAlignment="1">
      <alignment horizontal="left" vertical="center" wrapText="1"/>
    </xf>
    <xf numFmtId="0" fontId="11" fillId="0" borderId="34" xfId="0" applyFont="1" applyFill="1" applyBorder="1" applyAlignment="1">
      <alignment horizontal="left" vertical="center"/>
    </xf>
    <xf numFmtId="0" fontId="11" fillId="0" borderId="35" xfId="0" applyFont="1" applyFill="1" applyBorder="1" applyAlignment="1">
      <alignment horizontal="left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MS_Arabic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9"/>
  </sheetPr>
  <dimension ref="A1:K1"/>
  <sheetViews>
    <sheetView tabSelected="1" zoomScalePageLayoutView="0" workbookViewId="0" topLeftCell="A1">
      <selection activeCell="A1" sqref="A1:K1"/>
    </sheetView>
  </sheetViews>
  <sheetFormatPr defaultColWidth="9.140625" defaultRowHeight="12.75"/>
  <sheetData>
    <row r="1" spans="1:11" ht="26.25" thickBot="1">
      <c r="A1" s="154" t="s">
        <v>84</v>
      </c>
      <c r="B1" s="155"/>
      <c r="C1" s="155"/>
      <c r="D1" s="155"/>
      <c r="E1" s="155"/>
      <c r="F1" s="155"/>
      <c r="G1" s="155"/>
      <c r="H1" s="155"/>
      <c r="I1" s="155"/>
      <c r="J1" s="155"/>
      <c r="K1" s="156"/>
    </row>
  </sheetData>
  <sheetProtection/>
  <mergeCells count="1">
    <mergeCell ref="A1:K1"/>
  </mergeCells>
  <printOptions horizontalCentered="1" verticalCentered="1"/>
  <pageMargins left="0" right="0" top="0.5" bottom="0.5" header="0" footer="0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9"/>
  </sheetPr>
  <dimension ref="A1:AB1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4.28125" style="12" customWidth="1"/>
    <col min="2" max="2" width="3.8515625" style="12" bestFit="1" customWidth="1"/>
    <col min="3" max="3" width="3.00390625" style="12" bestFit="1" customWidth="1"/>
    <col min="4" max="4" width="3.8515625" style="12" bestFit="1" customWidth="1"/>
    <col min="5" max="5" width="5.140625" style="12" bestFit="1" customWidth="1"/>
    <col min="6" max="6" width="4.8515625" style="12" bestFit="1" customWidth="1"/>
    <col min="7" max="7" width="5.140625" style="12" bestFit="1" customWidth="1"/>
    <col min="8" max="8" width="5.421875" style="12" bestFit="1" customWidth="1"/>
    <col min="9" max="10" width="5.7109375" style="12" bestFit="1" customWidth="1"/>
    <col min="11" max="11" width="5.140625" style="12" bestFit="1" customWidth="1"/>
    <col min="12" max="12" width="4.8515625" style="12" bestFit="1" customWidth="1"/>
    <col min="13" max="13" width="5.421875" style="12" bestFit="1" customWidth="1"/>
    <col min="14" max="14" width="3.57421875" style="12" bestFit="1" customWidth="1"/>
    <col min="15" max="16" width="3.8515625" style="12" bestFit="1" customWidth="1"/>
    <col min="17" max="17" width="4.8515625" style="12" bestFit="1" customWidth="1"/>
    <col min="18" max="19" width="4.28125" style="12" bestFit="1" customWidth="1"/>
    <col min="20" max="21" width="5.140625" style="12" bestFit="1" customWidth="1"/>
    <col min="22" max="23" width="4.140625" style="12" bestFit="1" customWidth="1"/>
    <col min="24" max="24" width="3.8515625" style="12" bestFit="1" customWidth="1"/>
    <col min="25" max="25" width="4.140625" style="12" bestFit="1" customWidth="1"/>
    <col min="26" max="28" width="6.00390625" style="12" bestFit="1" customWidth="1"/>
    <col min="29" max="16384" width="9.140625" style="12" customWidth="1"/>
  </cols>
  <sheetData>
    <row r="1" spans="1:2" ht="19.5" customHeight="1">
      <c r="A1" s="2" t="s">
        <v>107</v>
      </c>
      <c r="B1" s="88"/>
    </row>
    <row r="2" spans="1:2" ht="12.75">
      <c r="A2" s="3" t="s">
        <v>41</v>
      </c>
      <c r="B2" s="88"/>
    </row>
    <row r="3" ht="6.75" customHeight="1" thickBot="1">
      <c r="B3" s="88"/>
    </row>
    <row r="4" spans="1:28" ht="13.5" customHeight="1" thickBot="1">
      <c r="A4" s="157" t="s">
        <v>75</v>
      </c>
      <c r="B4" s="189" t="s">
        <v>101</v>
      </c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189"/>
      <c r="Q4" s="167" t="s">
        <v>105</v>
      </c>
      <c r="R4" s="167"/>
      <c r="S4" s="167"/>
      <c r="T4" s="194" t="s">
        <v>108</v>
      </c>
      <c r="U4" s="194"/>
      <c r="V4" s="194"/>
      <c r="W4" s="194" t="s">
        <v>109</v>
      </c>
      <c r="X4" s="194"/>
      <c r="Y4" s="194"/>
      <c r="Z4" s="167" t="s">
        <v>110</v>
      </c>
      <c r="AA4" s="167"/>
      <c r="AB4" s="167"/>
    </row>
    <row r="5" spans="1:28" ht="63" customHeight="1" thickBot="1">
      <c r="A5" s="158"/>
      <c r="B5" s="194" t="s">
        <v>98</v>
      </c>
      <c r="C5" s="194"/>
      <c r="D5" s="194"/>
      <c r="E5" s="194" t="s">
        <v>9</v>
      </c>
      <c r="F5" s="194"/>
      <c r="G5" s="194"/>
      <c r="H5" s="194" t="s">
        <v>99</v>
      </c>
      <c r="I5" s="194"/>
      <c r="J5" s="194"/>
      <c r="K5" s="194" t="s">
        <v>100</v>
      </c>
      <c r="L5" s="194"/>
      <c r="M5" s="194"/>
      <c r="N5" s="194" t="s">
        <v>102</v>
      </c>
      <c r="O5" s="194"/>
      <c r="P5" s="194"/>
      <c r="Q5" s="167"/>
      <c r="R5" s="167"/>
      <c r="S5" s="167"/>
      <c r="T5" s="194"/>
      <c r="U5" s="194"/>
      <c r="V5" s="194"/>
      <c r="W5" s="194"/>
      <c r="X5" s="194"/>
      <c r="Y5" s="194"/>
      <c r="Z5" s="167"/>
      <c r="AA5" s="167"/>
      <c r="AB5" s="167"/>
    </row>
    <row r="6" spans="1:28" ht="38.25" thickBot="1">
      <c r="A6" s="159"/>
      <c r="B6" s="116" t="s">
        <v>77</v>
      </c>
      <c r="C6" s="116" t="s">
        <v>78</v>
      </c>
      <c r="D6" s="117" t="s">
        <v>71</v>
      </c>
      <c r="E6" s="116" t="s">
        <v>77</v>
      </c>
      <c r="F6" s="116" t="s">
        <v>78</v>
      </c>
      <c r="G6" s="117" t="s">
        <v>71</v>
      </c>
      <c r="H6" s="116" t="s">
        <v>77</v>
      </c>
      <c r="I6" s="116" t="s">
        <v>78</v>
      </c>
      <c r="J6" s="117" t="s">
        <v>71</v>
      </c>
      <c r="K6" s="116" t="s">
        <v>77</v>
      </c>
      <c r="L6" s="116" t="s">
        <v>78</v>
      </c>
      <c r="M6" s="117" t="s">
        <v>71</v>
      </c>
      <c r="N6" s="116" t="s">
        <v>77</v>
      </c>
      <c r="O6" s="116" t="s">
        <v>78</v>
      </c>
      <c r="P6" s="117" t="s">
        <v>71</v>
      </c>
      <c r="Q6" s="116" t="s">
        <v>77</v>
      </c>
      <c r="R6" s="116" t="s">
        <v>78</v>
      </c>
      <c r="S6" s="117" t="s">
        <v>71</v>
      </c>
      <c r="T6" s="116" t="s">
        <v>77</v>
      </c>
      <c r="U6" s="116" t="s">
        <v>78</v>
      </c>
      <c r="V6" s="117" t="s">
        <v>71</v>
      </c>
      <c r="W6" s="116" t="s">
        <v>77</v>
      </c>
      <c r="X6" s="116" t="s">
        <v>78</v>
      </c>
      <c r="Y6" s="117" t="s">
        <v>71</v>
      </c>
      <c r="Z6" s="116" t="s">
        <v>77</v>
      </c>
      <c r="AA6" s="116" t="s">
        <v>78</v>
      </c>
      <c r="AB6" s="117" t="s">
        <v>71</v>
      </c>
    </row>
    <row r="7" spans="1:28" ht="21.75" customHeight="1">
      <c r="A7" s="122" t="s">
        <v>72</v>
      </c>
      <c r="B7" s="105">
        <v>183</v>
      </c>
      <c r="C7" s="105">
        <v>0</v>
      </c>
      <c r="D7" s="106">
        <f>SUM(B7:C7)</f>
        <v>183</v>
      </c>
      <c r="E7" s="105">
        <v>306</v>
      </c>
      <c r="F7" s="105">
        <v>76</v>
      </c>
      <c r="G7" s="106">
        <f aca="true" t="shared" si="0" ref="G7:G13">SUM(E7:F7)</f>
        <v>382</v>
      </c>
      <c r="H7" s="105">
        <v>1591</v>
      </c>
      <c r="I7" s="105">
        <v>1235</v>
      </c>
      <c r="J7" s="106">
        <f aca="true" t="shared" si="1" ref="J7:J13">SUM(H7:I7)</f>
        <v>2826</v>
      </c>
      <c r="K7" s="105">
        <v>553</v>
      </c>
      <c r="L7" s="105">
        <v>476</v>
      </c>
      <c r="M7" s="106">
        <f aca="true" t="shared" si="2" ref="M7:M13">SUM(K7:L7)</f>
        <v>1029</v>
      </c>
      <c r="N7" s="105">
        <v>14</v>
      </c>
      <c r="O7" s="105">
        <v>13</v>
      </c>
      <c r="P7" s="106">
        <f aca="true" t="shared" si="3" ref="P7:P13">SUM(N7:O7)</f>
        <v>27</v>
      </c>
      <c r="Q7" s="105">
        <f>B7+E7+H7+K7+N7</f>
        <v>2647</v>
      </c>
      <c r="R7" s="105">
        <f>C7+F7+I7+L7+O7</f>
        <v>1800</v>
      </c>
      <c r="S7" s="107">
        <f>SUM(Q7:R7)</f>
        <v>4447</v>
      </c>
      <c r="T7" s="105">
        <v>746</v>
      </c>
      <c r="U7" s="105">
        <v>1399</v>
      </c>
      <c r="V7" s="107">
        <f>SUM(T7:U7)</f>
        <v>2145</v>
      </c>
      <c r="W7" s="107">
        <v>1757</v>
      </c>
      <c r="X7" s="107">
        <v>1457</v>
      </c>
      <c r="Y7" s="107">
        <f>SUM(W7:X7)</f>
        <v>3214</v>
      </c>
      <c r="Z7" s="108">
        <f>Q7+T7+W7</f>
        <v>5150</v>
      </c>
      <c r="AA7" s="108">
        <f>R7+U7+X7</f>
        <v>4656</v>
      </c>
      <c r="AB7" s="106">
        <f>SUM(Z7:AA7)</f>
        <v>9806</v>
      </c>
    </row>
    <row r="8" spans="1:28" ht="30" customHeight="1">
      <c r="A8" s="41" t="s">
        <v>43</v>
      </c>
      <c r="B8" s="100">
        <v>74</v>
      </c>
      <c r="C8" s="100">
        <v>28</v>
      </c>
      <c r="D8" s="101">
        <f aca="true" t="shared" si="4" ref="D8:D13">SUM(B8:C8)</f>
        <v>102</v>
      </c>
      <c r="E8" s="102">
        <v>800</v>
      </c>
      <c r="F8" s="100">
        <v>544</v>
      </c>
      <c r="G8" s="103">
        <f t="shared" si="0"/>
        <v>1344</v>
      </c>
      <c r="H8" s="102">
        <v>5724</v>
      </c>
      <c r="I8" s="100">
        <v>4452</v>
      </c>
      <c r="J8" s="103">
        <f t="shared" si="1"/>
        <v>10176</v>
      </c>
      <c r="K8" s="102">
        <v>2914</v>
      </c>
      <c r="L8" s="100">
        <v>2912</v>
      </c>
      <c r="M8" s="103">
        <f t="shared" si="2"/>
        <v>5826</v>
      </c>
      <c r="N8" s="102">
        <v>77</v>
      </c>
      <c r="O8" s="100">
        <v>90</v>
      </c>
      <c r="P8" s="103">
        <f t="shared" si="3"/>
        <v>167</v>
      </c>
      <c r="Q8" s="100">
        <f aca="true" t="shared" si="5" ref="Q8:Q14">B8+E8+H8+K8+N8</f>
        <v>9589</v>
      </c>
      <c r="R8" s="100">
        <f aca="true" t="shared" si="6" ref="R8:R14">C8+F8+I8+L8+O8</f>
        <v>8026</v>
      </c>
      <c r="S8" s="102">
        <f aca="true" t="shared" si="7" ref="S8:S14">SUM(Q8:R8)</f>
        <v>17615</v>
      </c>
      <c r="T8" s="102">
        <v>1633</v>
      </c>
      <c r="U8" s="100">
        <v>2766</v>
      </c>
      <c r="V8" s="102">
        <f aca="true" t="shared" si="8" ref="V8:V14">SUM(T8:U8)</f>
        <v>4399</v>
      </c>
      <c r="W8" s="102">
        <v>2286</v>
      </c>
      <c r="X8" s="102">
        <v>1776</v>
      </c>
      <c r="Y8" s="102">
        <f aca="true" t="shared" si="9" ref="Y8:Y14">SUM(W8:X8)</f>
        <v>4062</v>
      </c>
      <c r="Z8" s="103">
        <f aca="true" t="shared" si="10" ref="Z8:Z14">Q8+T8+W8</f>
        <v>13508</v>
      </c>
      <c r="AA8" s="103">
        <f aca="true" t="shared" si="11" ref="AA8:AA14">R8+U8+X8</f>
        <v>12568</v>
      </c>
      <c r="AB8" s="101">
        <f aca="true" t="shared" si="12" ref="AB8:AB14">SUM(Z8:AA8)</f>
        <v>26076</v>
      </c>
    </row>
    <row r="9" spans="1:28" ht="40.5" customHeight="1">
      <c r="A9" s="41" t="s">
        <v>44</v>
      </c>
      <c r="B9" s="100">
        <v>62</v>
      </c>
      <c r="C9" s="100">
        <v>17</v>
      </c>
      <c r="D9" s="101">
        <f t="shared" si="4"/>
        <v>79</v>
      </c>
      <c r="E9" s="102">
        <v>298</v>
      </c>
      <c r="F9" s="100">
        <v>100</v>
      </c>
      <c r="G9" s="103">
        <f t="shared" si="0"/>
        <v>398</v>
      </c>
      <c r="H9" s="102">
        <v>1113</v>
      </c>
      <c r="I9" s="100">
        <v>710</v>
      </c>
      <c r="J9" s="103">
        <f t="shared" si="1"/>
        <v>1823</v>
      </c>
      <c r="K9" s="102">
        <v>275</v>
      </c>
      <c r="L9" s="100">
        <v>407</v>
      </c>
      <c r="M9" s="103">
        <f t="shared" si="2"/>
        <v>682</v>
      </c>
      <c r="N9" s="102">
        <v>10</v>
      </c>
      <c r="O9" s="100">
        <v>41</v>
      </c>
      <c r="P9" s="103">
        <f t="shared" si="3"/>
        <v>51</v>
      </c>
      <c r="Q9" s="100">
        <f t="shared" si="5"/>
        <v>1758</v>
      </c>
      <c r="R9" s="100">
        <f t="shared" si="6"/>
        <v>1275</v>
      </c>
      <c r="S9" s="102">
        <f t="shared" si="7"/>
        <v>3033</v>
      </c>
      <c r="T9" s="102">
        <v>219</v>
      </c>
      <c r="U9" s="100">
        <v>582</v>
      </c>
      <c r="V9" s="102">
        <f t="shared" si="8"/>
        <v>801</v>
      </c>
      <c r="W9" s="102">
        <v>952</v>
      </c>
      <c r="X9" s="102">
        <v>1626</v>
      </c>
      <c r="Y9" s="102">
        <f t="shared" si="9"/>
        <v>2578</v>
      </c>
      <c r="Z9" s="103">
        <f t="shared" si="10"/>
        <v>2929</v>
      </c>
      <c r="AA9" s="103">
        <f t="shared" si="11"/>
        <v>3483</v>
      </c>
      <c r="AB9" s="101">
        <f t="shared" si="12"/>
        <v>6412</v>
      </c>
    </row>
    <row r="10" spans="1:28" ht="21.75" customHeight="1">
      <c r="A10" s="41" t="s">
        <v>73</v>
      </c>
      <c r="B10" s="100">
        <v>367</v>
      </c>
      <c r="C10" s="100">
        <v>25</v>
      </c>
      <c r="D10" s="101">
        <f t="shared" si="4"/>
        <v>392</v>
      </c>
      <c r="E10" s="102">
        <v>1283</v>
      </c>
      <c r="F10" s="100">
        <v>350</v>
      </c>
      <c r="G10" s="103">
        <f t="shared" si="0"/>
        <v>1633</v>
      </c>
      <c r="H10" s="102">
        <v>2696</v>
      </c>
      <c r="I10" s="100">
        <v>2088</v>
      </c>
      <c r="J10" s="103">
        <f t="shared" si="1"/>
        <v>4784</v>
      </c>
      <c r="K10" s="102">
        <v>1106</v>
      </c>
      <c r="L10" s="100">
        <v>1235</v>
      </c>
      <c r="M10" s="103">
        <f t="shared" si="2"/>
        <v>2341</v>
      </c>
      <c r="N10" s="102">
        <v>12</v>
      </c>
      <c r="O10" s="100">
        <v>34</v>
      </c>
      <c r="P10" s="103">
        <f t="shared" si="3"/>
        <v>46</v>
      </c>
      <c r="Q10" s="100">
        <f t="shared" si="5"/>
        <v>5464</v>
      </c>
      <c r="R10" s="100">
        <f t="shared" si="6"/>
        <v>3732</v>
      </c>
      <c r="S10" s="102">
        <f t="shared" si="7"/>
        <v>9196</v>
      </c>
      <c r="T10" s="102">
        <v>243</v>
      </c>
      <c r="U10" s="100">
        <v>479</v>
      </c>
      <c r="V10" s="102">
        <f t="shared" si="8"/>
        <v>722</v>
      </c>
      <c r="W10" s="102">
        <v>302</v>
      </c>
      <c r="X10" s="102">
        <v>336</v>
      </c>
      <c r="Y10" s="102">
        <f t="shared" si="9"/>
        <v>638</v>
      </c>
      <c r="Z10" s="103">
        <f t="shared" si="10"/>
        <v>6009</v>
      </c>
      <c r="AA10" s="103">
        <f t="shared" si="11"/>
        <v>4547</v>
      </c>
      <c r="AB10" s="101">
        <f t="shared" si="12"/>
        <v>10556</v>
      </c>
    </row>
    <row r="11" spans="1:28" ht="21.75" customHeight="1">
      <c r="A11" s="41" t="s">
        <v>74</v>
      </c>
      <c r="B11" s="100">
        <v>57</v>
      </c>
      <c r="C11" s="100">
        <v>9</v>
      </c>
      <c r="D11" s="101">
        <f t="shared" si="4"/>
        <v>66</v>
      </c>
      <c r="E11" s="102">
        <v>144</v>
      </c>
      <c r="F11" s="100">
        <v>103</v>
      </c>
      <c r="G11" s="103">
        <f t="shared" si="0"/>
        <v>247</v>
      </c>
      <c r="H11" s="102">
        <v>572</v>
      </c>
      <c r="I11" s="100">
        <v>657</v>
      </c>
      <c r="J11" s="103">
        <f t="shared" si="1"/>
        <v>1229</v>
      </c>
      <c r="K11" s="102">
        <v>340</v>
      </c>
      <c r="L11" s="100">
        <v>482</v>
      </c>
      <c r="M11" s="103">
        <f t="shared" si="2"/>
        <v>822</v>
      </c>
      <c r="N11" s="102">
        <v>8</v>
      </c>
      <c r="O11" s="100">
        <v>15</v>
      </c>
      <c r="P11" s="103">
        <f t="shared" si="3"/>
        <v>23</v>
      </c>
      <c r="Q11" s="100">
        <f t="shared" si="5"/>
        <v>1121</v>
      </c>
      <c r="R11" s="100">
        <f t="shared" si="6"/>
        <v>1266</v>
      </c>
      <c r="S11" s="102">
        <f t="shared" si="7"/>
        <v>2387</v>
      </c>
      <c r="T11" s="102">
        <v>74</v>
      </c>
      <c r="U11" s="100">
        <v>107</v>
      </c>
      <c r="V11" s="102">
        <f t="shared" si="8"/>
        <v>181</v>
      </c>
      <c r="W11" s="102">
        <v>8</v>
      </c>
      <c r="X11" s="102">
        <v>31</v>
      </c>
      <c r="Y11" s="102">
        <f t="shared" si="9"/>
        <v>39</v>
      </c>
      <c r="Z11" s="103">
        <f t="shared" si="10"/>
        <v>1203</v>
      </c>
      <c r="AA11" s="103">
        <f t="shared" si="11"/>
        <v>1404</v>
      </c>
      <c r="AB11" s="101">
        <f t="shared" si="12"/>
        <v>2607</v>
      </c>
    </row>
    <row r="12" spans="1:28" ht="21.75" customHeight="1">
      <c r="A12" s="41" t="s">
        <v>45</v>
      </c>
      <c r="B12" s="100">
        <v>20</v>
      </c>
      <c r="C12" s="100">
        <v>0</v>
      </c>
      <c r="D12" s="101">
        <f t="shared" si="4"/>
        <v>20</v>
      </c>
      <c r="E12" s="102">
        <v>329</v>
      </c>
      <c r="F12" s="100">
        <v>120</v>
      </c>
      <c r="G12" s="103">
        <f t="shared" si="0"/>
        <v>449</v>
      </c>
      <c r="H12" s="102">
        <v>1040</v>
      </c>
      <c r="I12" s="100">
        <v>998</v>
      </c>
      <c r="J12" s="103">
        <f t="shared" si="1"/>
        <v>2038</v>
      </c>
      <c r="K12" s="102">
        <v>523</v>
      </c>
      <c r="L12" s="100">
        <v>420</v>
      </c>
      <c r="M12" s="103">
        <f t="shared" si="2"/>
        <v>943</v>
      </c>
      <c r="N12" s="102">
        <v>5</v>
      </c>
      <c r="O12" s="100">
        <v>15</v>
      </c>
      <c r="P12" s="103">
        <f t="shared" si="3"/>
        <v>20</v>
      </c>
      <c r="Q12" s="100">
        <f t="shared" si="5"/>
        <v>1917</v>
      </c>
      <c r="R12" s="100">
        <f t="shared" si="6"/>
        <v>1553</v>
      </c>
      <c r="S12" s="102">
        <f t="shared" si="7"/>
        <v>3470</v>
      </c>
      <c r="T12" s="102">
        <v>445</v>
      </c>
      <c r="U12" s="100">
        <v>648</v>
      </c>
      <c r="V12" s="102">
        <f t="shared" si="8"/>
        <v>1093</v>
      </c>
      <c r="W12" s="102">
        <v>817</v>
      </c>
      <c r="X12" s="102">
        <v>217</v>
      </c>
      <c r="Y12" s="102">
        <f t="shared" si="9"/>
        <v>1034</v>
      </c>
      <c r="Z12" s="103">
        <f t="shared" si="10"/>
        <v>3179</v>
      </c>
      <c r="AA12" s="103">
        <f t="shared" si="11"/>
        <v>2418</v>
      </c>
      <c r="AB12" s="101">
        <f t="shared" si="12"/>
        <v>5597</v>
      </c>
    </row>
    <row r="13" spans="1:28" ht="21.75" customHeight="1" thickBot="1">
      <c r="A13" s="123" t="s">
        <v>176</v>
      </c>
      <c r="B13" s="110">
        <v>0</v>
      </c>
      <c r="C13" s="110">
        <v>0</v>
      </c>
      <c r="D13" s="111">
        <f t="shared" si="4"/>
        <v>0</v>
      </c>
      <c r="E13" s="112">
        <v>67</v>
      </c>
      <c r="F13" s="110">
        <v>37</v>
      </c>
      <c r="G13" s="113">
        <f t="shared" si="0"/>
        <v>104</v>
      </c>
      <c r="H13" s="112">
        <v>235</v>
      </c>
      <c r="I13" s="110">
        <v>250</v>
      </c>
      <c r="J13" s="113">
        <f t="shared" si="1"/>
        <v>485</v>
      </c>
      <c r="K13" s="112">
        <v>166</v>
      </c>
      <c r="L13" s="110">
        <v>262</v>
      </c>
      <c r="M13" s="113">
        <f t="shared" si="2"/>
        <v>428</v>
      </c>
      <c r="N13" s="112">
        <v>0</v>
      </c>
      <c r="O13" s="110">
        <v>0</v>
      </c>
      <c r="P13" s="113">
        <f t="shared" si="3"/>
        <v>0</v>
      </c>
      <c r="Q13" s="110">
        <f t="shared" si="5"/>
        <v>468</v>
      </c>
      <c r="R13" s="110">
        <f t="shared" si="6"/>
        <v>549</v>
      </c>
      <c r="S13" s="112">
        <f t="shared" si="7"/>
        <v>1017</v>
      </c>
      <c r="T13" s="112">
        <v>76</v>
      </c>
      <c r="U13" s="110">
        <v>85</v>
      </c>
      <c r="V13" s="112">
        <f t="shared" si="8"/>
        <v>161</v>
      </c>
      <c r="W13" s="112">
        <v>25</v>
      </c>
      <c r="X13" s="112">
        <v>28</v>
      </c>
      <c r="Y13" s="112">
        <f t="shared" si="9"/>
        <v>53</v>
      </c>
      <c r="Z13" s="113">
        <f t="shared" si="10"/>
        <v>569</v>
      </c>
      <c r="AA13" s="113">
        <f t="shared" si="11"/>
        <v>662</v>
      </c>
      <c r="AB13" s="111">
        <f t="shared" si="12"/>
        <v>1231</v>
      </c>
    </row>
    <row r="14" spans="1:28" ht="21.75" customHeight="1" thickBot="1">
      <c r="A14" s="17" t="s">
        <v>71</v>
      </c>
      <c r="B14" s="114">
        <f>SUM(B7:B13)</f>
        <v>763</v>
      </c>
      <c r="C14" s="114">
        <f aca="true" t="shared" si="13" ref="C14:U14">SUM(C7:C13)</f>
        <v>79</v>
      </c>
      <c r="D14" s="114">
        <f t="shared" si="13"/>
        <v>842</v>
      </c>
      <c r="E14" s="114">
        <f t="shared" si="13"/>
        <v>3227</v>
      </c>
      <c r="F14" s="114">
        <f t="shared" si="13"/>
        <v>1330</v>
      </c>
      <c r="G14" s="114">
        <f t="shared" si="13"/>
        <v>4557</v>
      </c>
      <c r="H14" s="114">
        <f t="shared" si="13"/>
        <v>12971</v>
      </c>
      <c r="I14" s="114">
        <f t="shared" si="13"/>
        <v>10390</v>
      </c>
      <c r="J14" s="114">
        <f t="shared" si="13"/>
        <v>23361</v>
      </c>
      <c r="K14" s="114">
        <f t="shared" si="13"/>
        <v>5877</v>
      </c>
      <c r="L14" s="114">
        <f t="shared" si="13"/>
        <v>6194</v>
      </c>
      <c r="M14" s="114">
        <f t="shared" si="13"/>
        <v>12071</v>
      </c>
      <c r="N14" s="114">
        <f t="shared" si="13"/>
        <v>126</v>
      </c>
      <c r="O14" s="114">
        <f t="shared" si="13"/>
        <v>208</v>
      </c>
      <c r="P14" s="114">
        <f t="shared" si="13"/>
        <v>334</v>
      </c>
      <c r="Q14" s="124">
        <f t="shared" si="5"/>
        <v>22964</v>
      </c>
      <c r="R14" s="124">
        <f t="shared" si="6"/>
        <v>18201</v>
      </c>
      <c r="S14" s="125">
        <f t="shared" si="7"/>
        <v>41165</v>
      </c>
      <c r="T14" s="114">
        <f t="shared" si="13"/>
        <v>3436</v>
      </c>
      <c r="U14" s="114">
        <f t="shared" si="13"/>
        <v>6066</v>
      </c>
      <c r="V14" s="125">
        <f t="shared" si="8"/>
        <v>9502</v>
      </c>
      <c r="W14" s="125">
        <f>SUM(W7:W13)</f>
        <v>6147</v>
      </c>
      <c r="X14" s="125">
        <f>SUM(X7:X13)</f>
        <v>5471</v>
      </c>
      <c r="Y14" s="125">
        <f t="shared" si="9"/>
        <v>11618</v>
      </c>
      <c r="Z14" s="115">
        <f t="shared" si="10"/>
        <v>32547</v>
      </c>
      <c r="AA14" s="115">
        <f t="shared" si="11"/>
        <v>29738</v>
      </c>
      <c r="AB14" s="126">
        <f t="shared" si="12"/>
        <v>62285</v>
      </c>
    </row>
  </sheetData>
  <sheetProtection/>
  <mergeCells count="11">
    <mergeCell ref="W4:Y5"/>
    <mergeCell ref="A4:A6"/>
    <mergeCell ref="Z4:AB5"/>
    <mergeCell ref="B5:D5"/>
    <mergeCell ref="E5:G5"/>
    <mergeCell ref="H5:J5"/>
    <mergeCell ref="K5:M5"/>
    <mergeCell ref="N5:P5"/>
    <mergeCell ref="B4:P4"/>
    <mergeCell ref="Q4:S5"/>
    <mergeCell ref="T4:V5"/>
  </mergeCells>
  <printOptions horizontalCentered="1"/>
  <pageMargins left="0" right="0" top="0.5" bottom="0.5" header="0" footer="0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9"/>
  </sheetPr>
  <dimension ref="A1:H1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8.57421875" style="0" customWidth="1"/>
    <col min="2" max="9" width="12.7109375" style="0" customWidth="1"/>
  </cols>
  <sheetData>
    <row r="1" spans="1:8" ht="19.5" customHeight="1">
      <c r="A1" s="2" t="s">
        <v>111</v>
      </c>
      <c r="B1" s="6"/>
      <c r="C1" s="6"/>
      <c r="D1" s="1"/>
      <c r="E1" s="1"/>
      <c r="F1" s="1"/>
      <c r="G1" s="1"/>
      <c r="H1" s="1"/>
    </row>
    <row r="2" spans="1:8" ht="12.75">
      <c r="A2" s="3" t="s">
        <v>41</v>
      </c>
      <c r="B2" s="6"/>
      <c r="C2" s="6"/>
      <c r="D2" s="1"/>
      <c r="E2" s="1"/>
      <c r="F2" s="1"/>
      <c r="G2" s="1"/>
      <c r="H2" s="1"/>
    </row>
    <row r="3" spans="1:8" ht="6.75" customHeight="1" thickBot="1">
      <c r="A3" s="1"/>
      <c r="B3" s="1"/>
      <c r="C3" s="6"/>
      <c r="D3" s="1"/>
      <c r="E3" s="1"/>
      <c r="F3" s="1"/>
      <c r="G3" s="1"/>
      <c r="H3" s="1"/>
    </row>
    <row r="4" spans="1:8" ht="13.5" customHeight="1" thickBot="1">
      <c r="A4" s="167" t="s">
        <v>75</v>
      </c>
      <c r="B4" s="167" t="s">
        <v>94</v>
      </c>
      <c r="C4" s="160" t="s">
        <v>83</v>
      </c>
      <c r="D4" s="160"/>
      <c r="E4" s="160"/>
      <c r="F4" s="160"/>
      <c r="G4" s="160"/>
      <c r="H4" s="160"/>
    </row>
    <row r="5" spans="1:8" ht="13.5" customHeight="1" thickBot="1">
      <c r="A5" s="167"/>
      <c r="B5" s="167"/>
      <c r="C5" s="160" t="s">
        <v>76</v>
      </c>
      <c r="D5" s="160"/>
      <c r="E5" s="160"/>
      <c r="F5" s="160" t="s">
        <v>95</v>
      </c>
      <c r="G5" s="160"/>
      <c r="H5" s="160"/>
    </row>
    <row r="6" spans="1:8" ht="13.5" customHeight="1" thickBot="1">
      <c r="A6" s="167"/>
      <c r="B6" s="167"/>
      <c r="C6" s="39" t="s">
        <v>77</v>
      </c>
      <c r="D6" s="39" t="s">
        <v>78</v>
      </c>
      <c r="E6" s="39" t="s">
        <v>71</v>
      </c>
      <c r="F6" s="39" t="s">
        <v>96</v>
      </c>
      <c r="G6" s="39" t="s">
        <v>97</v>
      </c>
      <c r="H6" s="39" t="s">
        <v>71</v>
      </c>
    </row>
    <row r="7" spans="1:8" ht="24.75" customHeight="1">
      <c r="A7" s="66" t="s">
        <v>72</v>
      </c>
      <c r="B7" s="127">
        <v>54</v>
      </c>
      <c r="C7" s="127">
        <v>423</v>
      </c>
      <c r="D7" s="127">
        <v>417</v>
      </c>
      <c r="E7" s="128">
        <f aca="true" t="shared" si="0" ref="E7:E13">SUM(C7:D7)</f>
        <v>840</v>
      </c>
      <c r="F7" s="127">
        <v>65</v>
      </c>
      <c r="G7" s="127">
        <v>775</v>
      </c>
      <c r="H7" s="128">
        <f aca="true" t="shared" si="1" ref="H7:H13">SUM(F7:G7)</f>
        <v>840</v>
      </c>
    </row>
    <row r="8" spans="1:8" ht="24.75" customHeight="1">
      <c r="A8" s="59" t="s">
        <v>43</v>
      </c>
      <c r="B8" s="103">
        <v>128</v>
      </c>
      <c r="C8" s="100">
        <v>1495</v>
      </c>
      <c r="D8" s="100">
        <v>1373</v>
      </c>
      <c r="E8" s="101">
        <f t="shared" si="0"/>
        <v>2868</v>
      </c>
      <c r="F8" s="102">
        <v>169</v>
      </c>
      <c r="G8" s="100">
        <v>2699</v>
      </c>
      <c r="H8" s="103">
        <f t="shared" si="1"/>
        <v>2868</v>
      </c>
    </row>
    <row r="9" spans="1:8" ht="24.75" customHeight="1">
      <c r="A9" s="59" t="s">
        <v>44</v>
      </c>
      <c r="B9" s="103">
        <v>40</v>
      </c>
      <c r="C9" s="100">
        <v>336</v>
      </c>
      <c r="D9" s="100">
        <v>391</v>
      </c>
      <c r="E9" s="101">
        <f t="shared" si="0"/>
        <v>727</v>
      </c>
      <c r="F9" s="102">
        <v>48</v>
      </c>
      <c r="G9" s="100">
        <v>679</v>
      </c>
      <c r="H9" s="103">
        <f t="shared" si="1"/>
        <v>727</v>
      </c>
    </row>
    <row r="10" spans="1:8" ht="24.75" customHeight="1">
      <c r="A10" s="59" t="s">
        <v>73</v>
      </c>
      <c r="B10" s="103">
        <v>79</v>
      </c>
      <c r="C10" s="100">
        <v>860</v>
      </c>
      <c r="D10" s="100">
        <v>883</v>
      </c>
      <c r="E10" s="101">
        <f t="shared" si="0"/>
        <v>1743</v>
      </c>
      <c r="F10" s="102">
        <v>97</v>
      </c>
      <c r="G10" s="100">
        <v>1646</v>
      </c>
      <c r="H10" s="103">
        <f t="shared" si="1"/>
        <v>1743</v>
      </c>
    </row>
    <row r="11" spans="1:8" ht="24.75" customHeight="1">
      <c r="A11" s="59" t="s">
        <v>74</v>
      </c>
      <c r="B11" s="103">
        <v>24</v>
      </c>
      <c r="C11" s="100">
        <v>285</v>
      </c>
      <c r="D11" s="100">
        <v>205</v>
      </c>
      <c r="E11" s="101">
        <f t="shared" si="0"/>
        <v>490</v>
      </c>
      <c r="F11" s="102">
        <v>28</v>
      </c>
      <c r="G11" s="100">
        <v>462</v>
      </c>
      <c r="H11" s="103">
        <f t="shared" si="1"/>
        <v>490</v>
      </c>
    </row>
    <row r="12" spans="1:8" ht="24.75" customHeight="1">
      <c r="A12" s="59" t="s">
        <v>45</v>
      </c>
      <c r="B12" s="103">
        <v>31</v>
      </c>
      <c r="C12" s="100">
        <v>384</v>
      </c>
      <c r="D12" s="100">
        <v>290</v>
      </c>
      <c r="E12" s="101">
        <f t="shared" si="0"/>
        <v>674</v>
      </c>
      <c r="F12" s="102">
        <v>40</v>
      </c>
      <c r="G12" s="100">
        <v>634</v>
      </c>
      <c r="H12" s="103">
        <f t="shared" si="1"/>
        <v>674</v>
      </c>
    </row>
    <row r="13" spans="1:8" ht="24.75" customHeight="1" thickBot="1">
      <c r="A13" s="63" t="s">
        <v>176</v>
      </c>
      <c r="B13" s="113">
        <v>9</v>
      </c>
      <c r="C13" s="110">
        <v>64</v>
      </c>
      <c r="D13" s="110">
        <v>86</v>
      </c>
      <c r="E13" s="111">
        <f t="shared" si="0"/>
        <v>150</v>
      </c>
      <c r="F13" s="112">
        <v>10</v>
      </c>
      <c r="G13" s="110">
        <v>140</v>
      </c>
      <c r="H13" s="113">
        <f t="shared" si="1"/>
        <v>150</v>
      </c>
    </row>
    <row r="14" spans="1:8" ht="24.75" customHeight="1" thickBot="1">
      <c r="A14" s="17" t="s">
        <v>71</v>
      </c>
      <c r="B14" s="114">
        <f aca="true" t="shared" si="2" ref="B14:H14">SUM(B7:B13)</f>
        <v>365</v>
      </c>
      <c r="C14" s="114">
        <f t="shared" si="2"/>
        <v>3847</v>
      </c>
      <c r="D14" s="114">
        <f t="shared" si="2"/>
        <v>3645</v>
      </c>
      <c r="E14" s="114">
        <f t="shared" si="2"/>
        <v>7492</v>
      </c>
      <c r="F14" s="114">
        <f t="shared" si="2"/>
        <v>457</v>
      </c>
      <c r="G14" s="114">
        <f t="shared" si="2"/>
        <v>7035</v>
      </c>
      <c r="H14" s="115">
        <f t="shared" si="2"/>
        <v>7492</v>
      </c>
    </row>
  </sheetData>
  <sheetProtection/>
  <mergeCells count="5">
    <mergeCell ref="A4:A6"/>
    <mergeCell ref="B4:B6"/>
    <mergeCell ref="C4:H4"/>
    <mergeCell ref="C5:E5"/>
    <mergeCell ref="F5:H5"/>
  </mergeCells>
  <printOptions horizontalCentered="1"/>
  <pageMargins left="0" right="0" top="0.5" bottom="0.5" header="0" footer="0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F0"/>
  </sheetPr>
  <dimension ref="A1:M4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5.7109375" style="12" customWidth="1"/>
    <col min="2" max="13" width="8.140625" style="12" customWidth="1"/>
    <col min="14" max="16" width="9.140625" style="129" customWidth="1"/>
    <col min="17" max="16384" width="9.140625" style="12" customWidth="1"/>
  </cols>
  <sheetData>
    <row r="1" ht="19.5" customHeight="1">
      <c r="A1" s="2" t="s">
        <v>116</v>
      </c>
    </row>
    <row r="2" ht="12.75">
      <c r="A2" s="3" t="s">
        <v>41</v>
      </c>
    </row>
    <row r="3" ht="6.75" customHeight="1" thickBot="1"/>
    <row r="4" spans="2:13" s="89" customFormat="1" ht="13.5" customHeight="1" thickBot="1">
      <c r="B4" s="160" t="s">
        <v>112</v>
      </c>
      <c r="C4" s="160"/>
      <c r="D4" s="160"/>
      <c r="E4" s="160"/>
      <c r="F4" s="160"/>
      <c r="G4" s="160"/>
      <c r="H4" s="160" t="s">
        <v>113</v>
      </c>
      <c r="I4" s="160"/>
      <c r="J4" s="160"/>
      <c r="K4" s="160" t="s">
        <v>114</v>
      </c>
      <c r="L4" s="160"/>
      <c r="M4" s="160"/>
    </row>
    <row r="5" spans="1:13" ht="13.5" customHeight="1" thickBot="1">
      <c r="A5" s="16" t="s">
        <v>118</v>
      </c>
      <c r="B5" s="39" t="s">
        <v>77</v>
      </c>
      <c r="C5" s="39" t="s">
        <v>78</v>
      </c>
      <c r="D5" s="39" t="s">
        <v>71</v>
      </c>
      <c r="E5" s="17" t="s">
        <v>115</v>
      </c>
      <c r="F5" s="17" t="s">
        <v>117</v>
      </c>
      <c r="G5" s="39" t="s">
        <v>71</v>
      </c>
      <c r="H5" s="39" t="s">
        <v>77</v>
      </c>
      <c r="I5" s="39" t="s">
        <v>78</v>
      </c>
      <c r="J5" s="39" t="s">
        <v>71</v>
      </c>
      <c r="K5" s="39" t="s">
        <v>77</v>
      </c>
      <c r="L5" s="39" t="s">
        <v>78</v>
      </c>
      <c r="M5" s="39" t="s">
        <v>71</v>
      </c>
    </row>
    <row r="6" spans="1:13" ht="12" customHeight="1">
      <c r="A6" s="40" t="s">
        <v>119</v>
      </c>
      <c r="B6" s="130">
        <v>24309</v>
      </c>
      <c r="C6" s="130">
        <v>49867</v>
      </c>
      <c r="D6" s="131">
        <f>SUM(B6:C6)</f>
        <v>74176</v>
      </c>
      <c r="E6" s="130">
        <v>70202</v>
      </c>
      <c r="F6" s="130">
        <v>3974</v>
      </c>
      <c r="G6" s="131">
        <f>SUM(E6:F6)</f>
        <v>74176</v>
      </c>
      <c r="H6" s="130">
        <v>784</v>
      </c>
      <c r="I6" s="130">
        <v>1056</v>
      </c>
      <c r="J6" s="131">
        <f>SUM(H6:I6)</f>
        <v>1840</v>
      </c>
      <c r="K6" s="130">
        <v>3539</v>
      </c>
      <c r="L6" s="130">
        <v>1717</v>
      </c>
      <c r="M6" s="131">
        <f>SUM(K6:L6)</f>
        <v>5256</v>
      </c>
    </row>
    <row r="7" spans="1:13" ht="12" customHeight="1">
      <c r="A7" s="41" t="s">
        <v>120</v>
      </c>
      <c r="B7" s="132">
        <v>11143</v>
      </c>
      <c r="C7" s="132">
        <v>6518</v>
      </c>
      <c r="D7" s="99">
        <f aca="true" t="shared" si="0" ref="D7:D43">SUM(B7:C7)</f>
        <v>17661</v>
      </c>
      <c r="E7" s="132">
        <v>7977</v>
      </c>
      <c r="F7" s="132">
        <v>9684</v>
      </c>
      <c r="G7" s="99">
        <f aca="true" t="shared" si="1" ref="G7:G43">SUM(E7:F7)</f>
        <v>17661</v>
      </c>
      <c r="H7" s="132">
        <v>401</v>
      </c>
      <c r="I7" s="132">
        <v>111</v>
      </c>
      <c r="J7" s="99">
        <f aca="true" t="shared" si="2" ref="J7:J43">SUM(H7:I7)</f>
        <v>512</v>
      </c>
      <c r="K7" s="132">
        <v>318</v>
      </c>
      <c r="L7" s="132">
        <v>216</v>
      </c>
      <c r="M7" s="99">
        <f aca="true" t="shared" si="3" ref="M7:M43">SUM(K7:L7)</f>
        <v>534</v>
      </c>
    </row>
    <row r="8" spans="1:13" ht="12" customHeight="1">
      <c r="A8" s="41" t="s">
        <v>121</v>
      </c>
      <c r="B8" s="132">
        <v>3405</v>
      </c>
      <c r="C8" s="132">
        <v>5956</v>
      </c>
      <c r="D8" s="99">
        <f t="shared" si="0"/>
        <v>9361</v>
      </c>
      <c r="E8" s="132">
        <v>8968</v>
      </c>
      <c r="F8" s="132">
        <v>393</v>
      </c>
      <c r="G8" s="99">
        <f t="shared" si="1"/>
        <v>9361</v>
      </c>
      <c r="H8" s="132">
        <v>176</v>
      </c>
      <c r="I8" s="132">
        <v>280</v>
      </c>
      <c r="J8" s="99">
        <f t="shared" si="2"/>
        <v>456</v>
      </c>
      <c r="K8" s="132">
        <v>819</v>
      </c>
      <c r="L8" s="132">
        <v>647</v>
      </c>
      <c r="M8" s="99">
        <f t="shared" si="3"/>
        <v>1466</v>
      </c>
    </row>
    <row r="9" spans="1:13" ht="12" customHeight="1">
      <c r="A9" s="41" t="s">
        <v>122</v>
      </c>
      <c r="B9" s="132">
        <v>3521</v>
      </c>
      <c r="C9" s="132">
        <v>3557</v>
      </c>
      <c r="D9" s="99">
        <f t="shared" si="0"/>
        <v>7078</v>
      </c>
      <c r="E9" s="132">
        <v>5906</v>
      </c>
      <c r="F9" s="132">
        <v>1172</v>
      </c>
      <c r="G9" s="99">
        <f t="shared" si="1"/>
        <v>7078</v>
      </c>
      <c r="H9" s="132">
        <v>136</v>
      </c>
      <c r="I9" s="132">
        <v>209</v>
      </c>
      <c r="J9" s="99">
        <f t="shared" si="2"/>
        <v>345</v>
      </c>
      <c r="K9" s="132">
        <v>582</v>
      </c>
      <c r="L9" s="132">
        <v>332</v>
      </c>
      <c r="M9" s="99">
        <f t="shared" si="3"/>
        <v>914</v>
      </c>
    </row>
    <row r="10" spans="1:13" ht="12" customHeight="1">
      <c r="A10" s="41" t="s">
        <v>123</v>
      </c>
      <c r="B10" s="132">
        <v>3403</v>
      </c>
      <c r="C10" s="132">
        <v>3388</v>
      </c>
      <c r="D10" s="99">
        <f t="shared" si="0"/>
        <v>6791</v>
      </c>
      <c r="E10" s="132">
        <v>6704</v>
      </c>
      <c r="F10" s="132">
        <v>87</v>
      </c>
      <c r="G10" s="99">
        <f t="shared" si="1"/>
        <v>6791</v>
      </c>
      <c r="H10" s="132">
        <v>57</v>
      </c>
      <c r="I10" s="132">
        <v>82</v>
      </c>
      <c r="J10" s="99">
        <f t="shared" si="2"/>
        <v>139</v>
      </c>
      <c r="K10" s="132">
        <v>661</v>
      </c>
      <c r="L10" s="132">
        <v>425</v>
      </c>
      <c r="M10" s="99">
        <f t="shared" si="3"/>
        <v>1086</v>
      </c>
    </row>
    <row r="11" spans="1:13" ht="12" customHeight="1">
      <c r="A11" s="41" t="s">
        <v>124</v>
      </c>
      <c r="B11" s="132">
        <v>2555</v>
      </c>
      <c r="C11" s="132">
        <v>2324</v>
      </c>
      <c r="D11" s="99">
        <f t="shared" si="0"/>
        <v>4879</v>
      </c>
      <c r="E11" s="132">
        <v>4038</v>
      </c>
      <c r="F11" s="132">
        <v>841</v>
      </c>
      <c r="G11" s="99">
        <f t="shared" si="1"/>
        <v>4879</v>
      </c>
      <c r="H11" s="132">
        <v>220</v>
      </c>
      <c r="I11" s="132">
        <v>218</v>
      </c>
      <c r="J11" s="99">
        <f t="shared" si="2"/>
        <v>438</v>
      </c>
      <c r="K11" s="132">
        <v>124</v>
      </c>
      <c r="L11" s="132">
        <v>72</v>
      </c>
      <c r="M11" s="99">
        <f t="shared" si="3"/>
        <v>196</v>
      </c>
    </row>
    <row r="12" spans="1:13" ht="12" customHeight="1">
      <c r="A12" s="41" t="s">
        <v>125</v>
      </c>
      <c r="B12" s="132">
        <v>271</v>
      </c>
      <c r="C12" s="132">
        <v>384</v>
      </c>
      <c r="D12" s="99">
        <f t="shared" si="0"/>
        <v>655</v>
      </c>
      <c r="E12" s="132">
        <v>619</v>
      </c>
      <c r="F12" s="132">
        <v>36</v>
      </c>
      <c r="G12" s="99">
        <f t="shared" si="1"/>
        <v>655</v>
      </c>
      <c r="H12" s="132">
        <v>11</v>
      </c>
      <c r="I12" s="132">
        <v>19</v>
      </c>
      <c r="J12" s="99">
        <f t="shared" si="2"/>
        <v>30</v>
      </c>
      <c r="K12" s="132">
        <v>45</v>
      </c>
      <c r="L12" s="132">
        <v>44</v>
      </c>
      <c r="M12" s="99">
        <f t="shared" si="3"/>
        <v>89</v>
      </c>
    </row>
    <row r="13" spans="1:13" ht="12" customHeight="1">
      <c r="A13" s="41" t="s">
        <v>126</v>
      </c>
      <c r="B13" s="132">
        <v>3083</v>
      </c>
      <c r="C13" s="132">
        <v>1876</v>
      </c>
      <c r="D13" s="99">
        <f t="shared" si="0"/>
        <v>4959</v>
      </c>
      <c r="E13" s="132">
        <v>4770</v>
      </c>
      <c r="F13" s="132">
        <v>189</v>
      </c>
      <c r="G13" s="99">
        <f t="shared" si="1"/>
        <v>4959</v>
      </c>
      <c r="H13" s="132">
        <v>19</v>
      </c>
      <c r="I13" s="132">
        <v>28</v>
      </c>
      <c r="J13" s="99">
        <f t="shared" si="2"/>
        <v>47</v>
      </c>
      <c r="K13" s="132">
        <v>311</v>
      </c>
      <c r="L13" s="132">
        <v>158</v>
      </c>
      <c r="M13" s="99">
        <f t="shared" si="3"/>
        <v>469</v>
      </c>
    </row>
    <row r="14" spans="1:13" ht="12" customHeight="1">
      <c r="A14" s="41" t="s">
        <v>127</v>
      </c>
      <c r="B14" s="132">
        <v>193</v>
      </c>
      <c r="C14" s="132">
        <v>106</v>
      </c>
      <c r="D14" s="99">
        <f t="shared" si="0"/>
        <v>299</v>
      </c>
      <c r="E14" s="132">
        <v>161</v>
      </c>
      <c r="F14" s="132">
        <v>138</v>
      </c>
      <c r="G14" s="99">
        <f t="shared" si="1"/>
        <v>299</v>
      </c>
      <c r="H14" s="132">
        <v>9</v>
      </c>
      <c r="I14" s="132">
        <v>2</v>
      </c>
      <c r="J14" s="99">
        <f t="shared" si="2"/>
        <v>11</v>
      </c>
      <c r="K14" s="132">
        <v>29</v>
      </c>
      <c r="L14" s="132">
        <v>0</v>
      </c>
      <c r="M14" s="99">
        <f t="shared" si="3"/>
        <v>29</v>
      </c>
    </row>
    <row r="15" spans="1:13" ht="12" customHeight="1">
      <c r="A15" s="41" t="s">
        <v>128</v>
      </c>
      <c r="B15" s="132">
        <v>1327</v>
      </c>
      <c r="C15" s="132">
        <v>947</v>
      </c>
      <c r="D15" s="99">
        <f t="shared" si="0"/>
        <v>2274</v>
      </c>
      <c r="E15" s="132">
        <v>2255</v>
      </c>
      <c r="F15" s="132">
        <v>19</v>
      </c>
      <c r="G15" s="99">
        <f t="shared" si="1"/>
        <v>2274</v>
      </c>
      <c r="H15" s="132">
        <v>36</v>
      </c>
      <c r="I15" s="132">
        <v>29</v>
      </c>
      <c r="J15" s="99">
        <f t="shared" si="2"/>
        <v>65</v>
      </c>
      <c r="K15" s="132">
        <v>216</v>
      </c>
      <c r="L15" s="132">
        <v>59</v>
      </c>
      <c r="M15" s="99">
        <f t="shared" si="3"/>
        <v>275</v>
      </c>
    </row>
    <row r="16" spans="1:13" ht="12" customHeight="1">
      <c r="A16" s="41" t="s">
        <v>178</v>
      </c>
      <c r="B16" s="132">
        <v>2473</v>
      </c>
      <c r="C16" s="132">
        <v>2009</v>
      </c>
      <c r="D16" s="99">
        <f t="shared" si="0"/>
        <v>4482</v>
      </c>
      <c r="E16" s="132">
        <v>840</v>
      </c>
      <c r="F16" s="132">
        <v>3642</v>
      </c>
      <c r="G16" s="99">
        <f t="shared" si="1"/>
        <v>4482</v>
      </c>
      <c r="H16" s="132">
        <v>25</v>
      </c>
      <c r="I16" s="132">
        <v>12</v>
      </c>
      <c r="J16" s="99">
        <f t="shared" si="2"/>
        <v>37</v>
      </c>
      <c r="K16" s="132">
        <v>57</v>
      </c>
      <c r="L16" s="132">
        <v>3</v>
      </c>
      <c r="M16" s="99">
        <f t="shared" si="3"/>
        <v>60</v>
      </c>
    </row>
    <row r="17" spans="1:13" ht="12" customHeight="1">
      <c r="A17" s="41" t="s">
        <v>129</v>
      </c>
      <c r="B17" s="132">
        <v>80</v>
      </c>
      <c r="C17" s="132">
        <v>44</v>
      </c>
      <c r="D17" s="99">
        <f t="shared" si="0"/>
        <v>124</v>
      </c>
      <c r="E17" s="132">
        <v>114</v>
      </c>
      <c r="F17" s="132">
        <v>10</v>
      </c>
      <c r="G17" s="99">
        <f t="shared" si="1"/>
        <v>124</v>
      </c>
      <c r="H17" s="132">
        <v>6</v>
      </c>
      <c r="I17" s="132">
        <v>4</v>
      </c>
      <c r="J17" s="99">
        <f t="shared" si="2"/>
        <v>10</v>
      </c>
      <c r="K17" s="132">
        <v>18</v>
      </c>
      <c r="L17" s="132">
        <v>5</v>
      </c>
      <c r="M17" s="99">
        <f t="shared" si="3"/>
        <v>23</v>
      </c>
    </row>
    <row r="18" spans="1:13" ht="12" customHeight="1">
      <c r="A18" s="41" t="s">
        <v>130</v>
      </c>
      <c r="B18" s="132">
        <v>83</v>
      </c>
      <c r="C18" s="132">
        <v>113</v>
      </c>
      <c r="D18" s="99">
        <f t="shared" si="0"/>
        <v>196</v>
      </c>
      <c r="E18" s="132">
        <v>172</v>
      </c>
      <c r="F18" s="132">
        <v>24</v>
      </c>
      <c r="G18" s="99">
        <f t="shared" si="1"/>
        <v>196</v>
      </c>
      <c r="H18" s="132">
        <v>4</v>
      </c>
      <c r="I18" s="132">
        <v>5</v>
      </c>
      <c r="J18" s="99">
        <f t="shared" si="2"/>
        <v>9</v>
      </c>
      <c r="K18" s="132">
        <v>6</v>
      </c>
      <c r="L18" s="132">
        <v>8</v>
      </c>
      <c r="M18" s="99">
        <f t="shared" si="3"/>
        <v>14</v>
      </c>
    </row>
    <row r="19" spans="1:13" ht="12" customHeight="1">
      <c r="A19" s="41" t="s">
        <v>131</v>
      </c>
      <c r="B19" s="132">
        <v>64</v>
      </c>
      <c r="C19" s="132">
        <v>11</v>
      </c>
      <c r="D19" s="99">
        <f t="shared" si="0"/>
        <v>75</v>
      </c>
      <c r="E19" s="132">
        <v>32</v>
      </c>
      <c r="F19" s="132">
        <v>43</v>
      </c>
      <c r="G19" s="99">
        <f t="shared" si="1"/>
        <v>75</v>
      </c>
      <c r="H19" s="132">
        <v>5</v>
      </c>
      <c r="I19" s="132">
        <v>2</v>
      </c>
      <c r="J19" s="99">
        <f t="shared" si="2"/>
        <v>7</v>
      </c>
      <c r="K19" s="132">
        <v>22</v>
      </c>
      <c r="L19" s="132">
        <v>4</v>
      </c>
      <c r="M19" s="99">
        <f t="shared" si="3"/>
        <v>26</v>
      </c>
    </row>
    <row r="20" spans="1:13" ht="12" customHeight="1">
      <c r="A20" s="41" t="s">
        <v>132</v>
      </c>
      <c r="B20" s="132">
        <v>1726</v>
      </c>
      <c r="C20" s="132">
        <v>1468</v>
      </c>
      <c r="D20" s="99">
        <f t="shared" si="0"/>
        <v>3194</v>
      </c>
      <c r="E20" s="132">
        <v>2994</v>
      </c>
      <c r="F20" s="132">
        <v>200</v>
      </c>
      <c r="G20" s="99">
        <f t="shared" si="1"/>
        <v>3194</v>
      </c>
      <c r="H20" s="132">
        <v>21</v>
      </c>
      <c r="I20" s="132">
        <v>23</v>
      </c>
      <c r="J20" s="99">
        <f t="shared" si="2"/>
        <v>44</v>
      </c>
      <c r="K20" s="132">
        <v>623</v>
      </c>
      <c r="L20" s="132">
        <v>324</v>
      </c>
      <c r="M20" s="99">
        <f t="shared" si="3"/>
        <v>947</v>
      </c>
    </row>
    <row r="21" spans="1:13" ht="12" customHeight="1">
      <c r="A21" s="41" t="s">
        <v>133</v>
      </c>
      <c r="B21" s="132">
        <v>10</v>
      </c>
      <c r="C21" s="132">
        <v>6</v>
      </c>
      <c r="D21" s="99">
        <f t="shared" si="0"/>
        <v>16</v>
      </c>
      <c r="E21" s="132">
        <v>6</v>
      </c>
      <c r="F21" s="132">
        <v>10</v>
      </c>
      <c r="G21" s="99">
        <f t="shared" si="1"/>
        <v>16</v>
      </c>
      <c r="H21" s="132">
        <v>3</v>
      </c>
      <c r="I21" s="132">
        <v>2</v>
      </c>
      <c r="J21" s="99">
        <f t="shared" si="2"/>
        <v>5</v>
      </c>
      <c r="K21" s="132">
        <v>10</v>
      </c>
      <c r="L21" s="132">
        <v>0</v>
      </c>
      <c r="M21" s="99">
        <f t="shared" si="3"/>
        <v>10</v>
      </c>
    </row>
    <row r="22" spans="1:13" ht="12" customHeight="1">
      <c r="A22" s="41" t="s">
        <v>134</v>
      </c>
      <c r="B22" s="132">
        <v>284</v>
      </c>
      <c r="C22" s="132">
        <v>146</v>
      </c>
      <c r="D22" s="99">
        <f t="shared" si="0"/>
        <v>430</v>
      </c>
      <c r="E22" s="132">
        <v>274</v>
      </c>
      <c r="F22" s="132">
        <v>156</v>
      </c>
      <c r="G22" s="99">
        <f t="shared" si="1"/>
        <v>430</v>
      </c>
      <c r="H22" s="132">
        <v>8</v>
      </c>
      <c r="I22" s="132">
        <v>3</v>
      </c>
      <c r="J22" s="99">
        <f t="shared" si="2"/>
        <v>11</v>
      </c>
      <c r="K22" s="132">
        <v>23</v>
      </c>
      <c r="L22" s="132">
        <v>1</v>
      </c>
      <c r="M22" s="99">
        <f t="shared" si="3"/>
        <v>24</v>
      </c>
    </row>
    <row r="23" spans="1:13" ht="12" customHeight="1">
      <c r="A23" s="41" t="s">
        <v>135</v>
      </c>
      <c r="B23" s="132">
        <v>1116</v>
      </c>
      <c r="C23" s="132">
        <v>499</v>
      </c>
      <c r="D23" s="99">
        <f t="shared" si="0"/>
        <v>1615</v>
      </c>
      <c r="E23" s="132">
        <v>865</v>
      </c>
      <c r="F23" s="132">
        <v>750</v>
      </c>
      <c r="G23" s="99">
        <f t="shared" si="1"/>
        <v>1615</v>
      </c>
      <c r="H23" s="132">
        <v>43</v>
      </c>
      <c r="I23" s="132">
        <v>37</v>
      </c>
      <c r="J23" s="99">
        <f t="shared" si="2"/>
        <v>80</v>
      </c>
      <c r="K23" s="132">
        <v>164</v>
      </c>
      <c r="L23" s="132">
        <v>51</v>
      </c>
      <c r="M23" s="99">
        <f t="shared" si="3"/>
        <v>215</v>
      </c>
    </row>
    <row r="24" spans="1:13" ht="12" customHeight="1">
      <c r="A24" s="41" t="s">
        <v>136</v>
      </c>
      <c r="B24" s="132">
        <v>55</v>
      </c>
      <c r="C24" s="132">
        <v>108</v>
      </c>
      <c r="D24" s="99">
        <f t="shared" si="0"/>
        <v>163</v>
      </c>
      <c r="E24" s="132">
        <v>117</v>
      </c>
      <c r="F24" s="132">
        <v>46</v>
      </c>
      <c r="G24" s="99">
        <f t="shared" si="1"/>
        <v>163</v>
      </c>
      <c r="H24" s="132">
        <v>3</v>
      </c>
      <c r="I24" s="132">
        <v>2</v>
      </c>
      <c r="J24" s="99">
        <f t="shared" si="2"/>
        <v>5</v>
      </c>
      <c r="K24" s="132">
        <v>19</v>
      </c>
      <c r="L24" s="132">
        <v>1</v>
      </c>
      <c r="M24" s="99">
        <f t="shared" si="3"/>
        <v>20</v>
      </c>
    </row>
    <row r="25" spans="1:13" ht="12" customHeight="1">
      <c r="A25" s="41" t="s">
        <v>137</v>
      </c>
      <c r="B25" s="132">
        <v>2021</v>
      </c>
      <c r="C25" s="132">
        <v>1719</v>
      </c>
      <c r="D25" s="99">
        <f t="shared" si="0"/>
        <v>3740</v>
      </c>
      <c r="E25" s="132">
        <v>3099</v>
      </c>
      <c r="F25" s="132">
        <v>641</v>
      </c>
      <c r="G25" s="99">
        <f t="shared" si="1"/>
        <v>3740</v>
      </c>
      <c r="H25" s="132">
        <v>25</v>
      </c>
      <c r="I25" s="132">
        <v>8</v>
      </c>
      <c r="J25" s="99">
        <f t="shared" si="2"/>
        <v>33</v>
      </c>
      <c r="K25" s="132">
        <v>315</v>
      </c>
      <c r="L25" s="132">
        <v>118</v>
      </c>
      <c r="M25" s="99">
        <f t="shared" si="3"/>
        <v>433</v>
      </c>
    </row>
    <row r="26" spans="1:13" ht="12" customHeight="1">
      <c r="A26" s="41" t="s">
        <v>183</v>
      </c>
      <c r="B26" s="132">
        <v>182</v>
      </c>
      <c r="C26" s="132">
        <v>203</v>
      </c>
      <c r="D26" s="99">
        <f t="shared" si="0"/>
        <v>385</v>
      </c>
      <c r="E26" s="132">
        <v>380</v>
      </c>
      <c r="F26" s="132">
        <v>5</v>
      </c>
      <c r="G26" s="99">
        <f t="shared" si="1"/>
        <v>385</v>
      </c>
      <c r="H26" s="132">
        <v>6</v>
      </c>
      <c r="I26" s="132">
        <v>14</v>
      </c>
      <c r="J26" s="99">
        <f t="shared" si="2"/>
        <v>20</v>
      </c>
      <c r="K26" s="132">
        <v>140</v>
      </c>
      <c r="L26" s="132">
        <v>70</v>
      </c>
      <c r="M26" s="99">
        <f t="shared" si="3"/>
        <v>210</v>
      </c>
    </row>
    <row r="27" spans="1:13" ht="12" customHeight="1">
      <c r="A27" s="48" t="s">
        <v>138</v>
      </c>
      <c r="B27" s="132">
        <v>1004</v>
      </c>
      <c r="C27" s="132">
        <v>408</v>
      </c>
      <c r="D27" s="99">
        <f t="shared" si="0"/>
        <v>1412</v>
      </c>
      <c r="E27" s="132">
        <v>1394</v>
      </c>
      <c r="F27" s="132">
        <v>18</v>
      </c>
      <c r="G27" s="99">
        <f t="shared" si="1"/>
        <v>1412</v>
      </c>
      <c r="H27" s="132">
        <v>24</v>
      </c>
      <c r="I27" s="132">
        <v>17</v>
      </c>
      <c r="J27" s="99">
        <f t="shared" si="2"/>
        <v>41</v>
      </c>
      <c r="K27" s="132">
        <v>185</v>
      </c>
      <c r="L27" s="132">
        <v>91</v>
      </c>
      <c r="M27" s="99">
        <f t="shared" si="3"/>
        <v>276</v>
      </c>
    </row>
    <row r="28" spans="1:13" ht="12" customHeight="1">
      <c r="A28" s="41" t="s">
        <v>139</v>
      </c>
      <c r="B28" s="132">
        <v>567</v>
      </c>
      <c r="C28" s="132">
        <v>243</v>
      </c>
      <c r="D28" s="99">
        <f t="shared" si="0"/>
        <v>810</v>
      </c>
      <c r="E28" s="132">
        <v>778</v>
      </c>
      <c r="F28" s="132">
        <v>32</v>
      </c>
      <c r="G28" s="99">
        <f t="shared" si="1"/>
        <v>810</v>
      </c>
      <c r="H28" s="132">
        <v>24</v>
      </c>
      <c r="I28" s="132">
        <v>21</v>
      </c>
      <c r="J28" s="99">
        <f t="shared" si="2"/>
        <v>45</v>
      </c>
      <c r="K28" s="132">
        <v>59</v>
      </c>
      <c r="L28" s="132">
        <v>49</v>
      </c>
      <c r="M28" s="99">
        <f t="shared" si="3"/>
        <v>108</v>
      </c>
    </row>
    <row r="29" spans="1:13" ht="12" customHeight="1">
      <c r="A29" s="41" t="s">
        <v>140</v>
      </c>
      <c r="B29" s="132">
        <v>294</v>
      </c>
      <c r="C29" s="132">
        <v>105</v>
      </c>
      <c r="D29" s="99">
        <f t="shared" si="0"/>
        <v>399</v>
      </c>
      <c r="E29" s="132">
        <v>397</v>
      </c>
      <c r="F29" s="132">
        <v>2</v>
      </c>
      <c r="G29" s="99">
        <f t="shared" si="1"/>
        <v>399</v>
      </c>
      <c r="H29" s="132">
        <v>7</v>
      </c>
      <c r="I29" s="132">
        <v>9</v>
      </c>
      <c r="J29" s="99">
        <f t="shared" si="2"/>
        <v>16</v>
      </c>
      <c r="K29" s="132">
        <v>46</v>
      </c>
      <c r="L29" s="132">
        <v>17</v>
      </c>
      <c r="M29" s="99">
        <f t="shared" si="3"/>
        <v>63</v>
      </c>
    </row>
    <row r="30" spans="1:13" ht="12" customHeight="1">
      <c r="A30" s="41" t="s">
        <v>141</v>
      </c>
      <c r="B30" s="132">
        <v>37</v>
      </c>
      <c r="C30" s="132">
        <v>23</v>
      </c>
      <c r="D30" s="99">
        <f t="shared" si="0"/>
        <v>60</v>
      </c>
      <c r="E30" s="132">
        <v>60</v>
      </c>
      <c r="F30" s="132">
        <v>0</v>
      </c>
      <c r="G30" s="99">
        <f t="shared" si="1"/>
        <v>60</v>
      </c>
      <c r="H30" s="132">
        <v>5</v>
      </c>
      <c r="I30" s="132">
        <v>10</v>
      </c>
      <c r="J30" s="99">
        <f t="shared" si="2"/>
        <v>15</v>
      </c>
      <c r="K30" s="132">
        <v>33</v>
      </c>
      <c r="L30" s="132">
        <v>18</v>
      </c>
      <c r="M30" s="99">
        <f t="shared" si="3"/>
        <v>51</v>
      </c>
    </row>
    <row r="31" spans="1:13" ht="12" customHeight="1">
      <c r="A31" s="41" t="s">
        <v>142</v>
      </c>
      <c r="B31" s="132">
        <v>512</v>
      </c>
      <c r="C31" s="132">
        <v>296</v>
      </c>
      <c r="D31" s="99">
        <f t="shared" si="0"/>
        <v>808</v>
      </c>
      <c r="E31" s="132">
        <v>807</v>
      </c>
      <c r="F31" s="132">
        <v>1</v>
      </c>
      <c r="G31" s="99">
        <f t="shared" si="1"/>
        <v>808</v>
      </c>
      <c r="H31" s="132">
        <v>10</v>
      </c>
      <c r="I31" s="132">
        <v>7</v>
      </c>
      <c r="J31" s="99">
        <f t="shared" si="2"/>
        <v>17</v>
      </c>
      <c r="K31" s="132">
        <v>63</v>
      </c>
      <c r="L31" s="132">
        <v>58</v>
      </c>
      <c r="M31" s="99">
        <f t="shared" si="3"/>
        <v>121</v>
      </c>
    </row>
    <row r="32" spans="1:13" ht="12" customHeight="1">
      <c r="A32" s="41" t="s">
        <v>143</v>
      </c>
      <c r="B32" s="132">
        <v>253</v>
      </c>
      <c r="C32" s="132">
        <v>168</v>
      </c>
      <c r="D32" s="99">
        <f t="shared" si="0"/>
        <v>421</v>
      </c>
      <c r="E32" s="132">
        <v>421</v>
      </c>
      <c r="F32" s="132">
        <v>0</v>
      </c>
      <c r="G32" s="99">
        <f t="shared" si="1"/>
        <v>421</v>
      </c>
      <c r="H32" s="132">
        <v>42</v>
      </c>
      <c r="I32" s="132">
        <v>28</v>
      </c>
      <c r="J32" s="99">
        <f t="shared" si="2"/>
        <v>70</v>
      </c>
      <c r="K32" s="132">
        <v>61</v>
      </c>
      <c r="L32" s="132">
        <v>36</v>
      </c>
      <c r="M32" s="99">
        <f t="shared" si="3"/>
        <v>97</v>
      </c>
    </row>
    <row r="33" spans="1:13" ht="12" customHeight="1">
      <c r="A33" s="41" t="s">
        <v>179</v>
      </c>
      <c r="B33" s="132">
        <v>68</v>
      </c>
      <c r="C33" s="132">
        <v>188</v>
      </c>
      <c r="D33" s="99">
        <f t="shared" si="0"/>
        <v>256</v>
      </c>
      <c r="E33" s="132">
        <v>256</v>
      </c>
      <c r="F33" s="132">
        <v>0</v>
      </c>
      <c r="G33" s="99">
        <f t="shared" si="1"/>
        <v>256</v>
      </c>
      <c r="H33" s="132">
        <v>0</v>
      </c>
      <c r="I33" s="132">
        <v>7</v>
      </c>
      <c r="J33" s="99">
        <f t="shared" si="2"/>
        <v>7</v>
      </c>
      <c r="K33" s="132">
        <v>32</v>
      </c>
      <c r="L33" s="132">
        <v>55</v>
      </c>
      <c r="M33" s="99">
        <f t="shared" si="3"/>
        <v>87</v>
      </c>
    </row>
    <row r="34" spans="1:13" ht="12" customHeight="1">
      <c r="A34" s="41" t="s">
        <v>144</v>
      </c>
      <c r="B34" s="132">
        <v>20</v>
      </c>
      <c r="C34" s="132">
        <v>9</v>
      </c>
      <c r="D34" s="99">
        <f t="shared" si="0"/>
        <v>29</v>
      </c>
      <c r="E34" s="132">
        <v>23</v>
      </c>
      <c r="F34" s="132">
        <v>6</v>
      </c>
      <c r="G34" s="99">
        <f t="shared" si="1"/>
        <v>29</v>
      </c>
      <c r="H34" s="132">
        <v>2</v>
      </c>
      <c r="I34" s="132">
        <v>1</v>
      </c>
      <c r="J34" s="99">
        <f t="shared" si="2"/>
        <v>3</v>
      </c>
      <c r="K34" s="132">
        <v>4</v>
      </c>
      <c r="L34" s="132">
        <v>0</v>
      </c>
      <c r="M34" s="99">
        <f t="shared" si="3"/>
        <v>4</v>
      </c>
    </row>
    <row r="35" spans="1:13" ht="12" customHeight="1">
      <c r="A35" s="41" t="s">
        <v>145</v>
      </c>
      <c r="B35" s="132">
        <v>2046</v>
      </c>
      <c r="C35" s="132">
        <v>1698</v>
      </c>
      <c r="D35" s="99">
        <f t="shared" si="0"/>
        <v>3744</v>
      </c>
      <c r="E35" s="132">
        <v>3210</v>
      </c>
      <c r="F35" s="132">
        <v>534</v>
      </c>
      <c r="G35" s="99">
        <f t="shared" si="1"/>
        <v>3744</v>
      </c>
      <c r="H35" s="132">
        <v>65</v>
      </c>
      <c r="I35" s="132">
        <v>85</v>
      </c>
      <c r="J35" s="99">
        <f t="shared" si="2"/>
        <v>150</v>
      </c>
      <c r="K35" s="132">
        <v>190</v>
      </c>
      <c r="L35" s="132">
        <v>120</v>
      </c>
      <c r="M35" s="99">
        <f t="shared" si="3"/>
        <v>310</v>
      </c>
    </row>
    <row r="36" spans="1:13" ht="12" customHeight="1">
      <c r="A36" s="41" t="s">
        <v>146</v>
      </c>
      <c r="B36" s="132">
        <v>1191</v>
      </c>
      <c r="C36" s="132">
        <v>999</v>
      </c>
      <c r="D36" s="99">
        <f t="shared" si="0"/>
        <v>2190</v>
      </c>
      <c r="E36" s="132">
        <v>1698</v>
      </c>
      <c r="F36" s="132">
        <v>492</v>
      </c>
      <c r="G36" s="99">
        <f t="shared" si="1"/>
        <v>2190</v>
      </c>
      <c r="H36" s="132">
        <v>32</v>
      </c>
      <c r="I36" s="132">
        <v>42</v>
      </c>
      <c r="J36" s="99">
        <f t="shared" si="2"/>
        <v>74</v>
      </c>
      <c r="K36" s="132">
        <v>139</v>
      </c>
      <c r="L36" s="132">
        <v>79</v>
      </c>
      <c r="M36" s="99">
        <f t="shared" si="3"/>
        <v>218</v>
      </c>
    </row>
    <row r="37" spans="1:13" ht="12" customHeight="1">
      <c r="A37" s="41" t="s">
        <v>147</v>
      </c>
      <c r="B37" s="132">
        <v>1336</v>
      </c>
      <c r="C37" s="132">
        <v>766</v>
      </c>
      <c r="D37" s="99">
        <f t="shared" si="0"/>
        <v>2102</v>
      </c>
      <c r="E37" s="132">
        <v>1954</v>
      </c>
      <c r="F37" s="132">
        <v>148</v>
      </c>
      <c r="G37" s="99">
        <f t="shared" si="1"/>
        <v>2102</v>
      </c>
      <c r="H37" s="132">
        <v>90</v>
      </c>
      <c r="I37" s="132">
        <v>54</v>
      </c>
      <c r="J37" s="99">
        <f t="shared" si="2"/>
        <v>144</v>
      </c>
      <c r="K37" s="132">
        <v>122</v>
      </c>
      <c r="L37" s="132">
        <v>89</v>
      </c>
      <c r="M37" s="99">
        <f t="shared" si="3"/>
        <v>211</v>
      </c>
    </row>
    <row r="38" spans="1:13" ht="12" customHeight="1">
      <c r="A38" s="41" t="s">
        <v>180</v>
      </c>
      <c r="B38" s="132">
        <v>248</v>
      </c>
      <c r="C38" s="132">
        <v>160</v>
      </c>
      <c r="D38" s="99">
        <f t="shared" si="0"/>
        <v>408</v>
      </c>
      <c r="E38" s="132">
        <v>407</v>
      </c>
      <c r="F38" s="132">
        <v>1</v>
      </c>
      <c r="G38" s="99">
        <f t="shared" si="1"/>
        <v>408</v>
      </c>
      <c r="H38" s="132">
        <v>7</v>
      </c>
      <c r="I38" s="132">
        <v>12</v>
      </c>
      <c r="J38" s="99">
        <f t="shared" si="2"/>
        <v>19</v>
      </c>
      <c r="K38" s="132">
        <v>33</v>
      </c>
      <c r="L38" s="132">
        <v>13</v>
      </c>
      <c r="M38" s="99">
        <f t="shared" si="3"/>
        <v>46</v>
      </c>
    </row>
    <row r="39" spans="1:13" ht="12" customHeight="1">
      <c r="A39" s="41" t="s">
        <v>148</v>
      </c>
      <c r="B39" s="132">
        <v>405</v>
      </c>
      <c r="C39" s="132">
        <v>288</v>
      </c>
      <c r="D39" s="99">
        <f t="shared" si="0"/>
        <v>693</v>
      </c>
      <c r="E39" s="132">
        <v>635</v>
      </c>
      <c r="F39" s="132">
        <v>58</v>
      </c>
      <c r="G39" s="99">
        <f t="shared" si="1"/>
        <v>693</v>
      </c>
      <c r="H39" s="132">
        <v>7</v>
      </c>
      <c r="I39" s="132">
        <v>7</v>
      </c>
      <c r="J39" s="99">
        <f t="shared" si="2"/>
        <v>14</v>
      </c>
      <c r="K39" s="132">
        <v>25</v>
      </c>
      <c r="L39" s="132">
        <v>18</v>
      </c>
      <c r="M39" s="99">
        <f t="shared" si="3"/>
        <v>43</v>
      </c>
    </row>
    <row r="40" spans="1:13" ht="12" customHeight="1">
      <c r="A40" s="41" t="s">
        <v>149</v>
      </c>
      <c r="B40" s="132">
        <v>34</v>
      </c>
      <c r="C40" s="132">
        <v>16</v>
      </c>
      <c r="D40" s="99">
        <f t="shared" si="0"/>
        <v>50</v>
      </c>
      <c r="E40" s="132">
        <v>50</v>
      </c>
      <c r="F40" s="132">
        <v>0</v>
      </c>
      <c r="G40" s="99">
        <f t="shared" si="1"/>
        <v>50</v>
      </c>
      <c r="H40" s="132">
        <v>3</v>
      </c>
      <c r="I40" s="132">
        <v>0</v>
      </c>
      <c r="J40" s="99">
        <f t="shared" si="2"/>
        <v>3</v>
      </c>
      <c r="K40" s="132">
        <v>11</v>
      </c>
      <c r="L40" s="132">
        <v>3</v>
      </c>
      <c r="M40" s="99">
        <f t="shared" si="3"/>
        <v>14</v>
      </c>
    </row>
    <row r="41" spans="1:13" ht="12" customHeight="1">
      <c r="A41" s="41" t="s">
        <v>181</v>
      </c>
      <c r="B41" s="132">
        <v>2186</v>
      </c>
      <c r="C41" s="132">
        <v>1266</v>
      </c>
      <c r="D41" s="99">
        <f t="shared" si="0"/>
        <v>3452</v>
      </c>
      <c r="E41" s="132">
        <v>3290</v>
      </c>
      <c r="F41" s="132">
        <v>162</v>
      </c>
      <c r="G41" s="99">
        <f t="shared" si="1"/>
        <v>3452</v>
      </c>
      <c r="H41" s="132">
        <v>25</v>
      </c>
      <c r="I41" s="132">
        <v>25</v>
      </c>
      <c r="J41" s="99">
        <f t="shared" si="2"/>
        <v>50</v>
      </c>
      <c r="K41" s="132">
        <v>90</v>
      </c>
      <c r="L41" s="132">
        <v>82</v>
      </c>
      <c r="M41" s="99">
        <f t="shared" si="3"/>
        <v>172</v>
      </c>
    </row>
    <row r="42" spans="1:13" ht="12" customHeight="1">
      <c r="A42" s="41" t="s">
        <v>182</v>
      </c>
      <c r="B42" s="132">
        <v>4305</v>
      </c>
      <c r="C42" s="132">
        <v>3340</v>
      </c>
      <c r="D42" s="99">
        <f t="shared" si="0"/>
        <v>7645</v>
      </c>
      <c r="E42" s="132">
        <v>7290</v>
      </c>
      <c r="F42" s="132">
        <v>355</v>
      </c>
      <c r="G42" s="99">
        <f t="shared" si="1"/>
        <v>7645</v>
      </c>
      <c r="H42" s="132">
        <v>150</v>
      </c>
      <c r="I42" s="132">
        <v>83</v>
      </c>
      <c r="J42" s="99">
        <f t="shared" si="2"/>
        <v>233</v>
      </c>
      <c r="K42" s="132">
        <v>275</v>
      </c>
      <c r="L42" s="132">
        <v>165</v>
      </c>
      <c r="M42" s="99">
        <f t="shared" si="3"/>
        <v>440</v>
      </c>
    </row>
    <row r="43" spans="1:13" ht="12" customHeight="1" thickBot="1">
      <c r="A43" s="123" t="s">
        <v>150</v>
      </c>
      <c r="B43" s="133">
        <v>79</v>
      </c>
      <c r="C43" s="133">
        <v>54</v>
      </c>
      <c r="D43" s="109">
        <f t="shared" si="0"/>
        <v>133</v>
      </c>
      <c r="E43" s="133">
        <v>128</v>
      </c>
      <c r="F43" s="133">
        <v>5</v>
      </c>
      <c r="G43" s="109">
        <f t="shared" si="1"/>
        <v>133</v>
      </c>
      <c r="H43" s="133">
        <v>11</v>
      </c>
      <c r="I43" s="133">
        <v>8</v>
      </c>
      <c r="J43" s="109">
        <f t="shared" si="2"/>
        <v>19</v>
      </c>
      <c r="K43" s="133">
        <v>26</v>
      </c>
      <c r="L43" s="133">
        <v>25</v>
      </c>
      <c r="M43" s="109">
        <f t="shared" si="3"/>
        <v>51</v>
      </c>
    </row>
    <row r="44" spans="1:13" ht="13.5" thickBot="1">
      <c r="A44" s="17" t="s">
        <v>71</v>
      </c>
      <c r="B44" s="114">
        <f>SUM(B6:B43)</f>
        <v>75889</v>
      </c>
      <c r="C44" s="114">
        <f aca="true" t="shared" si="4" ref="C44:M44">SUM(C6:C43)</f>
        <v>91276</v>
      </c>
      <c r="D44" s="114">
        <f t="shared" si="4"/>
        <v>167165</v>
      </c>
      <c r="E44" s="114">
        <f t="shared" si="4"/>
        <v>143291</v>
      </c>
      <c r="F44" s="114">
        <f t="shared" si="4"/>
        <v>23874</v>
      </c>
      <c r="G44" s="114">
        <f t="shared" si="4"/>
        <v>167165</v>
      </c>
      <c r="H44" s="114">
        <f t="shared" si="4"/>
        <v>2502</v>
      </c>
      <c r="I44" s="114">
        <f t="shared" si="4"/>
        <v>2562</v>
      </c>
      <c r="J44" s="114">
        <f t="shared" si="4"/>
        <v>5064</v>
      </c>
      <c r="K44" s="114">
        <f>SUM(K6:K43)</f>
        <v>9435</v>
      </c>
      <c r="L44" s="114">
        <f t="shared" si="4"/>
        <v>5173</v>
      </c>
      <c r="M44" s="114">
        <f t="shared" si="4"/>
        <v>14608</v>
      </c>
    </row>
  </sheetData>
  <sheetProtection/>
  <mergeCells count="3">
    <mergeCell ref="B4:G4"/>
    <mergeCell ref="H4:J4"/>
    <mergeCell ref="K4:M4"/>
  </mergeCells>
  <printOptions horizontalCentered="1"/>
  <pageMargins left="0" right="0" top="0.3937007874015748" bottom="0.3937007874015748" header="0.3937007874015748" footer="0.3937007874015748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F0"/>
  </sheetPr>
  <dimension ref="A1:Q2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8515625" style="135" customWidth="1"/>
    <col min="2" max="2" width="39.7109375" style="135" customWidth="1"/>
    <col min="3" max="3" width="18.421875" style="135" customWidth="1"/>
    <col min="4" max="4" width="18.140625" style="135" customWidth="1"/>
    <col min="5" max="5" width="13.57421875" style="135" customWidth="1"/>
    <col min="6" max="6" width="18.00390625" style="135" customWidth="1"/>
    <col min="7" max="16384" width="9.140625" style="135" customWidth="1"/>
  </cols>
  <sheetData>
    <row r="1" spans="1:17" s="134" customFormat="1" ht="19.5" customHeight="1">
      <c r="A1" s="8" t="s">
        <v>151</v>
      </c>
      <c r="N1" s="9"/>
      <c r="O1" s="135"/>
      <c r="P1" s="135"/>
      <c r="Q1" s="135"/>
    </row>
    <row r="2" spans="1:17" s="134" customFormat="1" ht="12.75">
      <c r="A2" s="10" t="s">
        <v>41</v>
      </c>
      <c r="N2" s="11"/>
      <c r="O2" s="135"/>
      <c r="P2" s="135"/>
      <c r="Q2" s="135"/>
    </row>
    <row r="3" spans="1:17" s="134" customFormat="1" ht="12.75">
      <c r="A3" s="3" t="s">
        <v>184</v>
      </c>
      <c r="N3" s="11"/>
      <c r="O3" s="135"/>
      <c r="P3" s="135"/>
      <c r="Q3" s="135"/>
    </row>
    <row r="4" ht="6.75" customHeight="1" thickBot="1"/>
    <row r="5" spans="1:6" ht="13.5" customHeight="1" thickBot="1">
      <c r="A5" s="136" t="s">
        <v>152</v>
      </c>
      <c r="B5" s="136" t="s">
        <v>153</v>
      </c>
      <c r="C5" s="136" t="s">
        <v>154</v>
      </c>
      <c r="D5" s="136" t="s">
        <v>155</v>
      </c>
      <c r="E5" s="136" t="s">
        <v>71</v>
      </c>
      <c r="F5" s="136" t="s">
        <v>156</v>
      </c>
    </row>
    <row r="6" spans="1:6" ht="21" customHeight="1">
      <c r="A6" s="137">
        <v>14</v>
      </c>
      <c r="B6" s="138" t="s">
        <v>157</v>
      </c>
      <c r="C6" s="139">
        <v>547</v>
      </c>
      <c r="D6" s="139">
        <v>3446</v>
      </c>
      <c r="E6" s="140">
        <f>SUM(C6:D6)</f>
        <v>3993</v>
      </c>
      <c r="F6" s="141">
        <f>E6*100/E$26</f>
        <v>2.3886579128406065</v>
      </c>
    </row>
    <row r="7" spans="1:6" ht="21" customHeight="1">
      <c r="A7" s="142">
        <v>21</v>
      </c>
      <c r="B7" s="143" t="s">
        <v>158</v>
      </c>
      <c r="C7" s="144">
        <v>1717</v>
      </c>
      <c r="D7" s="144">
        <v>2609</v>
      </c>
      <c r="E7" s="145">
        <f aca="true" t="shared" si="0" ref="E7:E25">SUM(C7:D7)</f>
        <v>4326</v>
      </c>
      <c r="F7" s="146">
        <f aca="true" t="shared" si="1" ref="F7:F26">E7*100/E$26</f>
        <v>2.5878622917476743</v>
      </c>
    </row>
    <row r="8" spans="1:6" ht="21" customHeight="1">
      <c r="A8" s="142">
        <v>22</v>
      </c>
      <c r="B8" s="143" t="s">
        <v>159</v>
      </c>
      <c r="C8" s="144">
        <v>9202</v>
      </c>
      <c r="D8" s="144">
        <v>19754</v>
      </c>
      <c r="E8" s="145">
        <f t="shared" si="0"/>
        <v>28956</v>
      </c>
      <c r="F8" s="146">
        <f t="shared" si="1"/>
        <v>17.321807794693864</v>
      </c>
    </row>
    <row r="9" spans="1:6" ht="21" customHeight="1">
      <c r="A9" s="142">
        <v>31</v>
      </c>
      <c r="B9" s="143" t="s">
        <v>160</v>
      </c>
      <c r="C9" s="144">
        <v>5805</v>
      </c>
      <c r="D9" s="144">
        <v>14495</v>
      </c>
      <c r="E9" s="145">
        <f t="shared" si="0"/>
        <v>20300</v>
      </c>
      <c r="F9" s="146">
        <f t="shared" si="1"/>
        <v>12.14369036580624</v>
      </c>
    </row>
    <row r="10" spans="1:6" ht="21" customHeight="1">
      <c r="A10" s="142">
        <v>32</v>
      </c>
      <c r="B10" s="143" t="s">
        <v>161</v>
      </c>
      <c r="C10" s="144">
        <v>531</v>
      </c>
      <c r="D10" s="144">
        <v>1986</v>
      </c>
      <c r="E10" s="145">
        <f t="shared" si="0"/>
        <v>2517</v>
      </c>
      <c r="F10" s="146">
        <f t="shared" si="1"/>
        <v>1.5056979630903597</v>
      </c>
    </row>
    <row r="11" spans="1:6" ht="21" customHeight="1">
      <c r="A11" s="142">
        <v>34</v>
      </c>
      <c r="B11" s="143" t="s">
        <v>162</v>
      </c>
      <c r="C11" s="144">
        <v>17712</v>
      </c>
      <c r="D11" s="144">
        <v>15665</v>
      </c>
      <c r="E11" s="145">
        <f t="shared" si="0"/>
        <v>33377</v>
      </c>
      <c r="F11" s="146">
        <f t="shared" si="1"/>
        <v>19.96650016450812</v>
      </c>
    </row>
    <row r="12" spans="1:6" ht="21" customHeight="1">
      <c r="A12" s="142">
        <v>38</v>
      </c>
      <c r="B12" s="143" t="s">
        <v>163</v>
      </c>
      <c r="C12" s="144">
        <v>6664</v>
      </c>
      <c r="D12" s="144">
        <v>4071</v>
      </c>
      <c r="E12" s="145">
        <f t="shared" si="0"/>
        <v>10735</v>
      </c>
      <c r="F12" s="146">
        <f t="shared" si="1"/>
        <v>6.421798821523645</v>
      </c>
    </row>
    <row r="13" spans="1:6" ht="21" customHeight="1">
      <c r="A13" s="142">
        <v>42</v>
      </c>
      <c r="B13" s="143" t="s">
        <v>164</v>
      </c>
      <c r="C13" s="144">
        <v>1217</v>
      </c>
      <c r="D13" s="144">
        <v>3064</v>
      </c>
      <c r="E13" s="145">
        <f t="shared" si="0"/>
        <v>4281</v>
      </c>
      <c r="F13" s="146">
        <f t="shared" si="1"/>
        <v>2.5609427810845573</v>
      </c>
    </row>
    <row r="14" spans="1:6" ht="21" customHeight="1">
      <c r="A14" s="142">
        <v>44</v>
      </c>
      <c r="B14" s="143" t="s">
        <v>165</v>
      </c>
      <c r="C14" s="144">
        <v>2065</v>
      </c>
      <c r="D14" s="144">
        <v>2786</v>
      </c>
      <c r="E14" s="145">
        <f t="shared" si="0"/>
        <v>4851</v>
      </c>
      <c r="F14" s="146">
        <f t="shared" si="1"/>
        <v>2.901923249484043</v>
      </c>
    </row>
    <row r="15" spans="1:6" ht="21" customHeight="1">
      <c r="A15" s="142">
        <v>46</v>
      </c>
      <c r="B15" s="143" t="s">
        <v>166</v>
      </c>
      <c r="C15" s="144">
        <v>1886</v>
      </c>
      <c r="D15" s="144">
        <v>1743</v>
      </c>
      <c r="E15" s="145">
        <f t="shared" si="0"/>
        <v>3629</v>
      </c>
      <c r="F15" s="146">
        <f t="shared" si="1"/>
        <v>2.1709089821433913</v>
      </c>
    </row>
    <row r="16" spans="1:6" ht="21" customHeight="1">
      <c r="A16" s="142">
        <v>48</v>
      </c>
      <c r="B16" s="143" t="s">
        <v>167</v>
      </c>
      <c r="C16" s="144">
        <v>6099</v>
      </c>
      <c r="D16" s="144">
        <v>2482</v>
      </c>
      <c r="E16" s="145">
        <f t="shared" si="0"/>
        <v>8581</v>
      </c>
      <c r="F16" s="146">
        <f t="shared" si="1"/>
        <v>5.13325157778243</v>
      </c>
    </row>
    <row r="17" spans="1:6" ht="21" customHeight="1">
      <c r="A17" s="142">
        <v>52</v>
      </c>
      <c r="B17" s="143" t="s">
        <v>168</v>
      </c>
      <c r="C17" s="144">
        <v>8725</v>
      </c>
      <c r="D17" s="144">
        <v>1438</v>
      </c>
      <c r="E17" s="145">
        <f t="shared" si="0"/>
        <v>10163</v>
      </c>
      <c r="F17" s="146">
        <f t="shared" si="1"/>
        <v>6.07962193042802</v>
      </c>
    </row>
    <row r="18" spans="1:6" ht="21" customHeight="1">
      <c r="A18" s="142">
        <v>58</v>
      </c>
      <c r="B18" s="143" t="s">
        <v>169</v>
      </c>
      <c r="C18" s="144">
        <v>4875</v>
      </c>
      <c r="D18" s="144">
        <v>3026</v>
      </c>
      <c r="E18" s="145">
        <f t="shared" si="0"/>
        <v>7901</v>
      </c>
      <c r="F18" s="146">
        <f t="shared" si="1"/>
        <v>4.726467861095325</v>
      </c>
    </row>
    <row r="19" spans="1:6" ht="21" customHeight="1">
      <c r="A19" s="142">
        <v>62</v>
      </c>
      <c r="B19" s="143" t="s">
        <v>170</v>
      </c>
      <c r="C19" s="144">
        <v>403</v>
      </c>
      <c r="D19" s="144">
        <v>465</v>
      </c>
      <c r="E19" s="145">
        <f t="shared" si="0"/>
        <v>868</v>
      </c>
      <c r="F19" s="146">
        <f t="shared" si="1"/>
        <v>0.5192474501241289</v>
      </c>
    </row>
    <row r="20" spans="1:6" ht="21" customHeight="1">
      <c r="A20" s="142">
        <v>72</v>
      </c>
      <c r="B20" s="143" t="s">
        <v>88</v>
      </c>
      <c r="C20" s="144">
        <v>5785</v>
      </c>
      <c r="D20" s="144">
        <v>11307</v>
      </c>
      <c r="E20" s="145">
        <f t="shared" si="0"/>
        <v>17092</v>
      </c>
      <c r="F20" s="146">
        <f t="shared" si="1"/>
        <v>10.224628361200011</v>
      </c>
    </row>
    <row r="21" spans="1:6" ht="21" customHeight="1">
      <c r="A21" s="142">
        <v>76</v>
      </c>
      <c r="B21" s="143" t="s">
        <v>171</v>
      </c>
      <c r="C21" s="144">
        <v>28</v>
      </c>
      <c r="D21" s="144">
        <v>525</v>
      </c>
      <c r="E21" s="145">
        <f t="shared" si="0"/>
        <v>553</v>
      </c>
      <c r="F21" s="146">
        <f t="shared" si="1"/>
        <v>0.3308108754823079</v>
      </c>
    </row>
    <row r="22" spans="1:6" ht="21" customHeight="1">
      <c r="A22" s="142">
        <v>81</v>
      </c>
      <c r="B22" s="143" t="s">
        <v>172</v>
      </c>
      <c r="C22" s="144">
        <v>1255</v>
      </c>
      <c r="D22" s="144">
        <v>1005</v>
      </c>
      <c r="E22" s="145">
        <f t="shared" si="0"/>
        <v>2260</v>
      </c>
      <c r="F22" s="146">
        <f t="shared" si="1"/>
        <v>1.3519576466365566</v>
      </c>
    </row>
    <row r="23" spans="1:6" ht="21" customHeight="1">
      <c r="A23" s="142">
        <v>84</v>
      </c>
      <c r="B23" s="143" t="s">
        <v>173</v>
      </c>
      <c r="C23" s="144">
        <v>95</v>
      </c>
      <c r="D23" s="144">
        <v>28</v>
      </c>
      <c r="E23" s="145">
        <f t="shared" si="0"/>
        <v>123</v>
      </c>
      <c r="F23" s="146">
        <f t="shared" si="1"/>
        <v>0.07357999581252056</v>
      </c>
    </row>
    <row r="24" spans="1:6" ht="21" customHeight="1">
      <c r="A24" s="142">
        <v>85</v>
      </c>
      <c r="B24" s="143" t="s">
        <v>174</v>
      </c>
      <c r="C24" s="144">
        <v>4</v>
      </c>
      <c r="D24" s="144">
        <v>62</v>
      </c>
      <c r="E24" s="145">
        <f t="shared" si="0"/>
        <v>66</v>
      </c>
      <c r="F24" s="146">
        <f t="shared" si="1"/>
        <v>0.03948194897257201</v>
      </c>
    </row>
    <row r="25" spans="1:6" ht="21" customHeight="1" thickBot="1">
      <c r="A25" s="147">
        <v>99</v>
      </c>
      <c r="B25" s="148" t="s">
        <v>175</v>
      </c>
      <c r="C25" s="149">
        <v>1274</v>
      </c>
      <c r="D25" s="149">
        <v>1319</v>
      </c>
      <c r="E25" s="150">
        <f t="shared" si="0"/>
        <v>2593</v>
      </c>
      <c r="F25" s="151">
        <f t="shared" si="1"/>
        <v>1.5511620255436245</v>
      </c>
    </row>
    <row r="26" spans="1:6" ht="21" customHeight="1" thickBot="1">
      <c r="A26" s="195" t="s">
        <v>71</v>
      </c>
      <c r="B26" s="195"/>
      <c r="C26" s="152">
        <f>SUM(C6:C25)</f>
        <v>75889</v>
      </c>
      <c r="D26" s="152">
        <f>SUM(D6:D25)</f>
        <v>91276</v>
      </c>
      <c r="E26" s="152">
        <f>SUM(E6:E25)</f>
        <v>167165</v>
      </c>
      <c r="F26" s="153">
        <f t="shared" si="1"/>
        <v>100</v>
      </c>
    </row>
    <row r="28" ht="12.75">
      <c r="A28" s="135" t="s">
        <v>89</v>
      </c>
    </row>
  </sheetData>
  <sheetProtection/>
  <mergeCells count="1">
    <mergeCell ref="A26:B26"/>
  </mergeCells>
  <printOptions horizontalCentered="1"/>
  <pageMargins left="0" right="0" top="0.5" bottom="0.5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9"/>
  </sheetPr>
  <dimension ref="A1:K27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5.57421875" style="12" customWidth="1"/>
    <col min="2" max="2" width="20.421875" style="12" customWidth="1"/>
    <col min="3" max="4" width="9.00390625" style="12" customWidth="1"/>
    <col min="5" max="8" width="11.57421875" style="12" customWidth="1"/>
    <col min="9" max="10" width="11.421875" style="12" customWidth="1"/>
    <col min="11" max="16384" width="9.00390625" style="12" customWidth="1"/>
  </cols>
  <sheetData>
    <row r="1" s="13" customFormat="1" ht="19.5" customHeight="1">
      <c r="A1" s="2" t="s">
        <v>3</v>
      </c>
    </row>
    <row r="2" ht="12.75">
      <c r="A2" s="3" t="s">
        <v>4</v>
      </c>
    </row>
    <row r="3" ht="6.75" customHeight="1" thickBot="1"/>
    <row r="4" spans="1:10" ht="13.5" thickBot="1">
      <c r="A4" s="163" t="s">
        <v>5</v>
      </c>
      <c r="B4" s="163"/>
      <c r="C4" s="165" t="s">
        <v>11</v>
      </c>
      <c r="D4" s="165"/>
      <c r="E4" s="163" t="s">
        <v>12</v>
      </c>
      <c r="F4" s="163"/>
      <c r="G4" s="165" t="s">
        <v>13</v>
      </c>
      <c r="H4" s="165"/>
      <c r="I4" s="161" t="s">
        <v>14</v>
      </c>
      <c r="J4" s="163" t="s">
        <v>15</v>
      </c>
    </row>
    <row r="5" spans="1:10" ht="18" customHeight="1" thickBot="1">
      <c r="A5" s="16" t="s">
        <v>6</v>
      </c>
      <c r="B5" s="17" t="s">
        <v>16</v>
      </c>
      <c r="C5" s="18" t="s">
        <v>17</v>
      </c>
      <c r="D5" s="18" t="s">
        <v>18</v>
      </c>
      <c r="E5" s="18" t="s">
        <v>71</v>
      </c>
      <c r="F5" s="18" t="s">
        <v>15</v>
      </c>
      <c r="G5" s="18" t="s">
        <v>71</v>
      </c>
      <c r="H5" s="18" t="s">
        <v>15</v>
      </c>
      <c r="I5" s="162"/>
      <c r="J5" s="164"/>
    </row>
    <row r="6" spans="1:11" ht="18" customHeight="1">
      <c r="A6" s="157" t="s">
        <v>7</v>
      </c>
      <c r="B6" s="40" t="s">
        <v>19</v>
      </c>
      <c r="C6" s="19">
        <v>718</v>
      </c>
      <c r="D6" s="20">
        <v>49.4</v>
      </c>
      <c r="E6" s="19">
        <v>2708</v>
      </c>
      <c r="F6" s="21">
        <v>48</v>
      </c>
      <c r="G6" s="19">
        <v>17936</v>
      </c>
      <c r="H6" s="21">
        <v>48</v>
      </c>
      <c r="I6" s="22">
        <f>C6+E6+G6</f>
        <v>21362</v>
      </c>
      <c r="J6" s="23">
        <v>48.1</v>
      </c>
      <c r="K6" s="14"/>
    </row>
    <row r="7" spans="1:10" ht="18" customHeight="1">
      <c r="A7" s="158"/>
      <c r="B7" s="41" t="s">
        <v>20</v>
      </c>
      <c r="C7" s="24">
        <v>13289</v>
      </c>
      <c r="D7" s="25">
        <v>49.8</v>
      </c>
      <c r="E7" s="24">
        <v>10507</v>
      </c>
      <c r="F7" s="26">
        <v>48.2</v>
      </c>
      <c r="G7" s="24">
        <v>38228</v>
      </c>
      <c r="H7" s="26">
        <v>48.2</v>
      </c>
      <c r="I7" s="27">
        <f aca="true" t="shared" si="0" ref="I7:I25">C7+E7+G7</f>
        <v>62024</v>
      </c>
      <c r="J7" s="28">
        <v>48.5</v>
      </c>
    </row>
    <row r="8" spans="1:10" ht="18" customHeight="1" thickBot="1">
      <c r="A8" s="159"/>
      <c r="B8" s="42" t="s">
        <v>21</v>
      </c>
      <c r="C8" s="29">
        <v>15546</v>
      </c>
      <c r="D8" s="30">
        <v>50.5</v>
      </c>
      <c r="E8" s="29">
        <v>11539</v>
      </c>
      <c r="F8" s="31">
        <v>47.4</v>
      </c>
      <c r="G8" s="29">
        <v>39809</v>
      </c>
      <c r="H8" s="31">
        <v>48.4</v>
      </c>
      <c r="I8" s="32">
        <f t="shared" si="0"/>
        <v>66894</v>
      </c>
      <c r="J8" s="33">
        <v>48.7</v>
      </c>
    </row>
    <row r="9" spans="1:10" ht="18" customHeight="1">
      <c r="A9" s="157" t="s">
        <v>8</v>
      </c>
      <c r="B9" s="40" t="s">
        <v>22</v>
      </c>
      <c r="C9" s="19">
        <v>17837</v>
      </c>
      <c r="D9" s="20">
        <v>48.4</v>
      </c>
      <c r="E9" s="19">
        <v>17584</v>
      </c>
      <c r="F9" s="21">
        <v>47.5</v>
      </c>
      <c r="G9" s="19">
        <v>35700</v>
      </c>
      <c r="H9" s="21">
        <v>47.5</v>
      </c>
      <c r="I9" s="22">
        <f t="shared" si="0"/>
        <v>71121</v>
      </c>
      <c r="J9" s="23">
        <v>47.7</v>
      </c>
    </row>
    <row r="10" spans="1:10" ht="18" customHeight="1">
      <c r="A10" s="158"/>
      <c r="B10" s="41" t="s">
        <v>23</v>
      </c>
      <c r="C10" s="24">
        <v>18722</v>
      </c>
      <c r="D10" s="25">
        <v>49.1</v>
      </c>
      <c r="E10" s="24">
        <v>17247</v>
      </c>
      <c r="F10" s="26">
        <v>47.7</v>
      </c>
      <c r="G10" s="24">
        <v>35406</v>
      </c>
      <c r="H10" s="26">
        <v>47.7</v>
      </c>
      <c r="I10" s="27">
        <f t="shared" si="0"/>
        <v>71375</v>
      </c>
      <c r="J10" s="28">
        <v>48.1</v>
      </c>
    </row>
    <row r="11" spans="1:10" ht="18" customHeight="1">
      <c r="A11" s="158"/>
      <c r="B11" s="41" t="s">
        <v>24</v>
      </c>
      <c r="C11" s="24">
        <v>20058</v>
      </c>
      <c r="D11" s="25">
        <v>49.3</v>
      </c>
      <c r="E11" s="24">
        <v>17281</v>
      </c>
      <c r="F11" s="26">
        <v>48.6</v>
      </c>
      <c r="G11" s="24">
        <v>35084</v>
      </c>
      <c r="H11" s="26">
        <v>47.2</v>
      </c>
      <c r="I11" s="27">
        <f t="shared" si="0"/>
        <v>72423</v>
      </c>
      <c r="J11" s="28">
        <v>48.1</v>
      </c>
    </row>
    <row r="12" spans="1:10" ht="18" customHeight="1">
      <c r="A12" s="158"/>
      <c r="B12" s="41" t="s">
        <v>25</v>
      </c>
      <c r="C12" s="24">
        <v>29548</v>
      </c>
      <c r="D12" s="25">
        <v>47.7</v>
      </c>
      <c r="E12" s="24">
        <v>17904</v>
      </c>
      <c r="F12" s="26">
        <v>47.5</v>
      </c>
      <c r="G12" s="24">
        <v>35658</v>
      </c>
      <c r="H12" s="26">
        <v>47.3</v>
      </c>
      <c r="I12" s="27">
        <f t="shared" si="0"/>
        <v>83110</v>
      </c>
      <c r="J12" s="28">
        <v>47.5</v>
      </c>
    </row>
    <row r="13" spans="1:10" ht="18" customHeight="1">
      <c r="A13" s="158"/>
      <c r="B13" s="41" t="s">
        <v>26</v>
      </c>
      <c r="C13" s="24">
        <v>24881</v>
      </c>
      <c r="D13" s="25">
        <v>51.5</v>
      </c>
      <c r="E13" s="24">
        <v>16367</v>
      </c>
      <c r="F13" s="26">
        <v>47.3</v>
      </c>
      <c r="G13" s="24">
        <v>33389</v>
      </c>
      <c r="H13" s="26">
        <v>48</v>
      </c>
      <c r="I13" s="27">
        <f t="shared" si="0"/>
        <v>74637</v>
      </c>
      <c r="J13" s="28">
        <v>49</v>
      </c>
    </row>
    <row r="14" spans="1:10" ht="18" customHeight="1" thickBot="1">
      <c r="A14" s="159"/>
      <c r="B14" s="42" t="s">
        <v>27</v>
      </c>
      <c r="C14" s="29">
        <v>23584</v>
      </c>
      <c r="D14" s="30">
        <v>53.2</v>
      </c>
      <c r="E14" s="29">
        <v>15254</v>
      </c>
      <c r="F14" s="31">
        <v>49.1</v>
      </c>
      <c r="G14" s="29">
        <v>33736</v>
      </c>
      <c r="H14" s="31">
        <v>47.3</v>
      </c>
      <c r="I14" s="32">
        <f t="shared" si="0"/>
        <v>72574</v>
      </c>
      <c r="J14" s="33">
        <v>49.6</v>
      </c>
    </row>
    <row r="15" spans="1:10" ht="18" customHeight="1">
      <c r="A15" s="157" t="s">
        <v>9</v>
      </c>
      <c r="B15" s="40" t="s">
        <v>28</v>
      </c>
      <c r="C15" s="19">
        <v>30973</v>
      </c>
      <c r="D15" s="20">
        <v>55.7</v>
      </c>
      <c r="E15" s="19">
        <v>0</v>
      </c>
      <c r="F15" s="21">
        <v>0</v>
      </c>
      <c r="G15" s="19">
        <v>41989</v>
      </c>
      <c r="H15" s="21">
        <v>47.9</v>
      </c>
      <c r="I15" s="22">
        <f t="shared" si="0"/>
        <v>72962</v>
      </c>
      <c r="J15" s="23">
        <v>51.2</v>
      </c>
    </row>
    <row r="16" spans="1:10" ht="18" customHeight="1">
      <c r="A16" s="158"/>
      <c r="B16" s="41" t="s">
        <v>29</v>
      </c>
      <c r="C16" s="24">
        <v>24067</v>
      </c>
      <c r="D16" s="25">
        <v>59</v>
      </c>
      <c r="E16" s="24">
        <v>0</v>
      </c>
      <c r="F16" s="26">
        <v>0</v>
      </c>
      <c r="G16" s="24">
        <v>37766</v>
      </c>
      <c r="H16" s="26">
        <v>49</v>
      </c>
      <c r="I16" s="27">
        <f t="shared" si="0"/>
        <v>61833</v>
      </c>
      <c r="J16" s="28">
        <v>52.9</v>
      </c>
    </row>
    <row r="17" spans="1:10" ht="18" customHeight="1" thickBot="1">
      <c r="A17" s="159"/>
      <c r="B17" s="42" t="s">
        <v>30</v>
      </c>
      <c r="C17" s="29">
        <v>21095</v>
      </c>
      <c r="D17" s="30">
        <v>59.7</v>
      </c>
      <c r="E17" s="29">
        <v>0</v>
      </c>
      <c r="F17" s="31">
        <v>0</v>
      </c>
      <c r="G17" s="29">
        <v>35291</v>
      </c>
      <c r="H17" s="31">
        <v>49.5</v>
      </c>
      <c r="I17" s="32">
        <f t="shared" si="0"/>
        <v>56386</v>
      </c>
      <c r="J17" s="33">
        <v>53.2</v>
      </c>
    </row>
    <row r="18" spans="1:10" ht="18" customHeight="1">
      <c r="A18" s="157" t="s">
        <v>10</v>
      </c>
      <c r="B18" s="40" t="s">
        <v>31</v>
      </c>
      <c r="C18" s="19">
        <v>22260</v>
      </c>
      <c r="D18" s="20">
        <v>62.3</v>
      </c>
      <c r="E18" s="19">
        <v>0</v>
      </c>
      <c r="F18" s="21">
        <v>0</v>
      </c>
      <c r="G18" s="19">
        <v>21692</v>
      </c>
      <c r="H18" s="21">
        <v>50.8</v>
      </c>
      <c r="I18" s="22">
        <f t="shared" si="0"/>
        <v>43952</v>
      </c>
      <c r="J18" s="23">
        <v>56.6</v>
      </c>
    </row>
    <row r="19" spans="1:10" ht="18" customHeight="1">
      <c r="A19" s="158"/>
      <c r="B19" s="41" t="s">
        <v>32</v>
      </c>
      <c r="C19" s="24">
        <v>10830</v>
      </c>
      <c r="D19" s="25">
        <v>52.4</v>
      </c>
      <c r="E19" s="24">
        <v>0</v>
      </c>
      <c r="F19" s="26">
        <v>0</v>
      </c>
      <c r="G19" s="24">
        <v>15358</v>
      </c>
      <c r="H19" s="26">
        <v>46.8</v>
      </c>
      <c r="I19" s="27">
        <f t="shared" si="0"/>
        <v>26188</v>
      </c>
      <c r="J19" s="28">
        <v>49</v>
      </c>
    </row>
    <row r="20" spans="1:10" ht="18" customHeight="1">
      <c r="A20" s="158"/>
      <c r="B20" s="41" t="s">
        <v>33</v>
      </c>
      <c r="C20" s="24">
        <v>7844</v>
      </c>
      <c r="D20" s="25">
        <v>74.3</v>
      </c>
      <c r="E20" s="24">
        <v>0</v>
      </c>
      <c r="F20" s="26">
        <v>0</v>
      </c>
      <c r="G20" s="24">
        <v>3571</v>
      </c>
      <c r="H20" s="26">
        <v>63.2</v>
      </c>
      <c r="I20" s="27">
        <f t="shared" si="0"/>
        <v>11415</v>
      </c>
      <c r="J20" s="28">
        <v>70.8</v>
      </c>
    </row>
    <row r="21" spans="1:10" ht="18" customHeight="1">
      <c r="A21" s="158"/>
      <c r="B21" s="41" t="s">
        <v>34</v>
      </c>
      <c r="C21" s="24">
        <v>1957</v>
      </c>
      <c r="D21" s="25">
        <v>89.2</v>
      </c>
      <c r="E21" s="24">
        <v>0</v>
      </c>
      <c r="F21" s="26">
        <v>0</v>
      </c>
      <c r="G21" s="24">
        <v>1086</v>
      </c>
      <c r="H21" s="26">
        <v>73.1</v>
      </c>
      <c r="I21" s="27">
        <f t="shared" si="0"/>
        <v>3043</v>
      </c>
      <c r="J21" s="28">
        <v>83.4</v>
      </c>
    </row>
    <row r="22" spans="1:10" ht="18" customHeight="1">
      <c r="A22" s="158"/>
      <c r="B22" s="41" t="s">
        <v>35</v>
      </c>
      <c r="C22" s="24">
        <v>9934</v>
      </c>
      <c r="D22" s="25">
        <v>64.8</v>
      </c>
      <c r="E22" s="24">
        <v>0</v>
      </c>
      <c r="F22" s="26">
        <v>0</v>
      </c>
      <c r="G22" s="24">
        <v>7277</v>
      </c>
      <c r="H22" s="26">
        <v>49.8</v>
      </c>
      <c r="I22" s="27">
        <f t="shared" si="0"/>
        <v>17211</v>
      </c>
      <c r="J22" s="28">
        <v>58.5</v>
      </c>
    </row>
    <row r="23" spans="1:10" ht="18" customHeight="1">
      <c r="A23" s="158"/>
      <c r="B23" s="41" t="s">
        <v>36</v>
      </c>
      <c r="C23" s="24">
        <v>2131</v>
      </c>
      <c r="D23" s="25">
        <v>27.1</v>
      </c>
      <c r="E23" s="24">
        <v>0</v>
      </c>
      <c r="F23" s="26">
        <v>0</v>
      </c>
      <c r="G23" s="24">
        <v>2969</v>
      </c>
      <c r="H23" s="26">
        <v>28.6</v>
      </c>
      <c r="I23" s="27">
        <f t="shared" si="0"/>
        <v>5100</v>
      </c>
      <c r="J23" s="28">
        <v>28</v>
      </c>
    </row>
    <row r="24" spans="1:10" ht="18" customHeight="1" thickBot="1">
      <c r="A24" s="159"/>
      <c r="B24" s="42" t="s">
        <v>37</v>
      </c>
      <c r="C24" s="29">
        <v>6106</v>
      </c>
      <c r="D24" s="30">
        <v>58.2</v>
      </c>
      <c r="E24" s="29">
        <v>0</v>
      </c>
      <c r="F24" s="31">
        <v>0</v>
      </c>
      <c r="G24" s="29">
        <v>7495</v>
      </c>
      <c r="H24" s="31">
        <v>53.8</v>
      </c>
      <c r="I24" s="32">
        <f t="shared" si="0"/>
        <v>13601</v>
      </c>
      <c r="J24" s="33">
        <v>55.8</v>
      </c>
    </row>
    <row r="25" spans="1:10" ht="18" customHeight="1" thickBot="1">
      <c r="A25" s="160" t="s">
        <v>71</v>
      </c>
      <c r="B25" s="160"/>
      <c r="C25" s="34">
        <f>SUM(C6:C24)</f>
        <v>301380</v>
      </c>
      <c r="D25" s="35">
        <v>54.3</v>
      </c>
      <c r="E25" s="34">
        <f>SUM(E6:E24)</f>
        <v>126391</v>
      </c>
      <c r="F25" s="36">
        <v>47.9</v>
      </c>
      <c r="G25" s="34">
        <f>SUM(G6:G24)</f>
        <v>479440</v>
      </c>
      <c r="H25" s="36">
        <v>48.3</v>
      </c>
      <c r="I25" s="34">
        <f t="shared" si="0"/>
        <v>907211</v>
      </c>
      <c r="J25" s="36">
        <v>50.2</v>
      </c>
    </row>
    <row r="27" ht="12.75">
      <c r="I27" s="15"/>
    </row>
  </sheetData>
  <sheetProtection/>
  <mergeCells count="11">
    <mergeCell ref="G4:H4"/>
    <mergeCell ref="A15:A17"/>
    <mergeCell ref="A18:A24"/>
    <mergeCell ref="A25:B25"/>
    <mergeCell ref="I4:I5"/>
    <mergeCell ref="J4:J5"/>
    <mergeCell ref="A6:A8"/>
    <mergeCell ref="A9:A14"/>
    <mergeCell ref="A4:B4"/>
    <mergeCell ref="C4:D4"/>
    <mergeCell ref="E4:F4"/>
  </mergeCells>
  <printOptions horizontalCentered="1"/>
  <pageMargins left="0" right="0" top="0.5" bottom="0.5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9"/>
  </sheetPr>
  <dimension ref="A1:M13"/>
  <sheetViews>
    <sheetView zoomScalePageLayoutView="0" workbookViewId="0" topLeftCell="A1">
      <selection activeCell="A1" sqref="A1:M1"/>
    </sheetView>
  </sheetViews>
  <sheetFormatPr defaultColWidth="9.140625" defaultRowHeight="12.75"/>
  <cols>
    <col min="1" max="1" width="35.8515625" style="37" customWidth="1"/>
    <col min="2" max="16384" width="9.140625" style="37" customWidth="1"/>
  </cols>
  <sheetData>
    <row r="1" spans="1:13" ht="19.5" customHeight="1">
      <c r="A1" s="166" t="s">
        <v>40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</row>
    <row r="2" spans="1:13" ht="12.75" customHeight="1">
      <c r="A2" s="3" t="s">
        <v>41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pans="1:13" ht="6.75" customHeight="1" thickBot="1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</row>
    <row r="4" spans="1:13" ht="13.5" customHeight="1" thickBot="1">
      <c r="A4" s="167" t="s">
        <v>42</v>
      </c>
      <c r="B4" s="160" t="s">
        <v>11</v>
      </c>
      <c r="C4" s="160"/>
      <c r="D4" s="160"/>
      <c r="E4" s="167" t="s">
        <v>12</v>
      </c>
      <c r="F4" s="167"/>
      <c r="G4" s="167"/>
      <c r="H4" s="160" t="s">
        <v>13</v>
      </c>
      <c r="I4" s="160"/>
      <c r="J4" s="160"/>
      <c r="K4" s="160" t="s">
        <v>71</v>
      </c>
      <c r="L4" s="160"/>
      <c r="M4" s="160"/>
    </row>
    <row r="5" spans="1:13" ht="18" customHeight="1" thickBot="1">
      <c r="A5" s="167"/>
      <c r="B5" s="18" t="s">
        <v>38</v>
      </c>
      <c r="C5" s="18" t="s">
        <v>39</v>
      </c>
      <c r="D5" s="18" t="s">
        <v>71</v>
      </c>
      <c r="E5" s="18" t="s">
        <v>38</v>
      </c>
      <c r="F5" s="18" t="s">
        <v>39</v>
      </c>
      <c r="G5" s="18" t="s">
        <v>71</v>
      </c>
      <c r="H5" s="18" t="s">
        <v>38</v>
      </c>
      <c r="I5" s="18" t="s">
        <v>39</v>
      </c>
      <c r="J5" s="18" t="s">
        <v>71</v>
      </c>
      <c r="K5" s="39" t="s">
        <v>38</v>
      </c>
      <c r="L5" s="39" t="s">
        <v>39</v>
      </c>
      <c r="M5" s="39" t="s">
        <v>71</v>
      </c>
    </row>
    <row r="6" spans="1:13" ht="18" customHeight="1">
      <c r="A6" s="43" t="s">
        <v>72</v>
      </c>
      <c r="B6" s="44">
        <v>10136</v>
      </c>
      <c r="C6" s="44">
        <v>9175</v>
      </c>
      <c r="D6" s="44">
        <f>SUM(B6:C6)</f>
        <v>19311</v>
      </c>
      <c r="E6" s="44">
        <v>3073</v>
      </c>
      <c r="F6" s="44">
        <v>2762</v>
      </c>
      <c r="G6" s="44">
        <f>SUM(E6:F6)</f>
        <v>5835</v>
      </c>
      <c r="H6" s="44">
        <v>31733</v>
      </c>
      <c r="I6" s="44">
        <v>21623</v>
      </c>
      <c r="J6" s="44">
        <f>SUM(H6:I6)</f>
        <v>53356</v>
      </c>
      <c r="K6" s="45">
        <f>B6+E6+H6</f>
        <v>44942</v>
      </c>
      <c r="L6" s="45">
        <f>C6+F6+I6</f>
        <v>33560</v>
      </c>
      <c r="M6" s="45">
        <f>D6+G6+J6</f>
        <v>78502</v>
      </c>
    </row>
    <row r="7" spans="1:13" ht="18" customHeight="1">
      <c r="A7" s="41" t="s">
        <v>43</v>
      </c>
      <c r="B7" s="46">
        <v>17331</v>
      </c>
      <c r="C7" s="46">
        <v>14637</v>
      </c>
      <c r="D7" s="46">
        <f aca="true" t="shared" si="0" ref="D7:D12">SUM(B7:C7)</f>
        <v>31968</v>
      </c>
      <c r="E7" s="46">
        <v>10464</v>
      </c>
      <c r="F7" s="46">
        <v>15570</v>
      </c>
      <c r="G7" s="46">
        <f aca="true" t="shared" si="1" ref="G7:G12">SUM(E7:F7)</f>
        <v>26034</v>
      </c>
      <c r="H7" s="46">
        <v>93368</v>
      </c>
      <c r="I7" s="46">
        <v>71509</v>
      </c>
      <c r="J7" s="46">
        <f aca="true" t="shared" si="2" ref="J7:J12">SUM(H7:I7)</f>
        <v>164877</v>
      </c>
      <c r="K7" s="47">
        <f aca="true" t="shared" si="3" ref="K7:M12">B7+E7+H7</f>
        <v>121163</v>
      </c>
      <c r="L7" s="47">
        <f t="shared" si="3"/>
        <v>101716</v>
      </c>
      <c r="M7" s="47">
        <f t="shared" si="3"/>
        <v>222879</v>
      </c>
    </row>
    <row r="8" spans="1:13" ht="18" customHeight="1">
      <c r="A8" s="41" t="s">
        <v>44</v>
      </c>
      <c r="B8" s="46">
        <v>14483</v>
      </c>
      <c r="C8" s="46">
        <v>13396</v>
      </c>
      <c r="D8" s="46">
        <f t="shared" si="0"/>
        <v>27879</v>
      </c>
      <c r="E8" s="46">
        <v>7767</v>
      </c>
      <c r="F8" s="46">
        <v>2107</v>
      </c>
      <c r="G8" s="46">
        <f t="shared" si="1"/>
        <v>9874</v>
      </c>
      <c r="H8" s="46">
        <v>37586</v>
      </c>
      <c r="I8" s="46">
        <v>24678</v>
      </c>
      <c r="J8" s="46">
        <f t="shared" si="2"/>
        <v>62264</v>
      </c>
      <c r="K8" s="47">
        <f t="shared" si="3"/>
        <v>59836</v>
      </c>
      <c r="L8" s="47">
        <f t="shared" si="3"/>
        <v>40181</v>
      </c>
      <c r="M8" s="47">
        <f t="shared" si="3"/>
        <v>100017</v>
      </c>
    </row>
    <row r="9" spans="1:13" ht="18" customHeight="1">
      <c r="A9" s="41" t="s">
        <v>73</v>
      </c>
      <c r="B9" s="46">
        <v>105449</v>
      </c>
      <c r="C9" s="46">
        <v>2776</v>
      </c>
      <c r="D9" s="46">
        <f t="shared" si="0"/>
        <v>108225</v>
      </c>
      <c r="E9" s="46">
        <v>25968</v>
      </c>
      <c r="F9" s="46">
        <v>330</v>
      </c>
      <c r="G9" s="46">
        <f t="shared" si="1"/>
        <v>26298</v>
      </c>
      <c r="H9" s="46">
        <v>72950</v>
      </c>
      <c r="I9" s="46">
        <v>10228</v>
      </c>
      <c r="J9" s="46">
        <f t="shared" si="2"/>
        <v>83178</v>
      </c>
      <c r="K9" s="47">
        <f t="shared" si="3"/>
        <v>204367</v>
      </c>
      <c r="L9" s="47">
        <f t="shared" si="3"/>
        <v>13334</v>
      </c>
      <c r="M9" s="47">
        <f t="shared" si="3"/>
        <v>217701</v>
      </c>
    </row>
    <row r="10" spans="1:13" ht="18" customHeight="1">
      <c r="A10" s="48" t="s">
        <v>74</v>
      </c>
      <c r="B10" s="46">
        <v>26213</v>
      </c>
      <c r="C10" s="46">
        <v>18207</v>
      </c>
      <c r="D10" s="46">
        <f t="shared" si="0"/>
        <v>44420</v>
      </c>
      <c r="E10" s="46">
        <v>16993</v>
      </c>
      <c r="F10" s="46">
        <v>15080</v>
      </c>
      <c r="G10" s="46">
        <f t="shared" si="1"/>
        <v>32073</v>
      </c>
      <c r="H10" s="46">
        <v>26826</v>
      </c>
      <c r="I10" s="46">
        <v>24164</v>
      </c>
      <c r="J10" s="46">
        <f t="shared" si="2"/>
        <v>50990</v>
      </c>
      <c r="K10" s="47">
        <f t="shared" si="3"/>
        <v>70032</v>
      </c>
      <c r="L10" s="47">
        <f t="shared" si="3"/>
        <v>57451</v>
      </c>
      <c r="M10" s="47">
        <f t="shared" si="3"/>
        <v>127483</v>
      </c>
    </row>
    <row r="11" spans="1:13" ht="18" customHeight="1">
      <c r="A11" s="41" t="s">
        <v>45</v>
      </c>
      <c r="B11" s="46">
        <v>15783</v>
      </c>
      <c r="C11" s="46">
        <v>27414</v>
      </c>
      <c r="D11" s="46">
        <f t="shared" si="0"/>
        <v>43197</v>
      </c>
      <c r="E11" s="46">
        <v>3704</v>
      </c>
      <c r="F11" s="46">
        <v>9567</v>
      </c>
      <c r="G11" s="46">
        <f t="shared" si="1"/>
        <v>13271</v>
      </c>
      <c r="H11" s="46">
        <v>11614</v>
      </c>
      <c r="I11" s="46">
        <v>30717</v>
      </c>
      <c r="J11" s="46">
        <f t="shared" si="2"/>
        <v>42331</v>
      </c>
      <c r="K11" s="47">
        <f t="shared" si="3"/>
        <v>31101</v>
      </c>
      <c r="L11" s="47">
        <f t="shared" si="3"/>
        <v>67698</v>
      </c>
      <c r="M11" s="47">
        <f t="shared" si="3"/>
        <v>98799</v>
      </c>
    </row>
    <row r="12" spans="1:13" ht="18" customHeight="1" thickBot="1">
      <c r="A12" s="50" t="s">
        <v>176</v>
      </c>
      <c r="B12" s="51">
        <v>17097</v>
      </c>
      <c r="C12" s="51">
        <v>9273</v>
      </c>
      <c r="D12" s="51">
        <f t="shared" si="0"/>
        <v>26370</v>
      </c>
      <c r="E12" s="51">
        <v>6586</v>
      </c>
      <c r="F12" s="51">
        <v>6420</v>
      </c>
      <c r="G12" s="51">
        <f t="shared" si="1"/>
        <v>13006</v>
      </c>
      <c r="H12" s="51">
        <v>11957</v>
      </c>
      <c r="I12" s="51">
        <v>11487</v>
      </c>
      <c r="J12" s="51">
        <f t="shared" si="2"/>
        <v>23444</v>
      </c>
      <c r="K12" s="52">
        <f t="shared" si="3"/>
        <v>35640</v>
      </c>
      <c r="L12" s="52">
        <f t="shared" si="3"/>
        <v>27180</v>
      </c>
      <c r="M12" s="52">
        <f t="shared" si="3"/>
        <v>62820</v>
      </c>
    </row>
    <row r="13" spans="1:13" ht="18" customHeight="1" thickBot="1">
      <c r="A13" s="16" t="s">
        <v>71</v>
      </c>
      <c r="B13" s="53">
        <f>SUM(B6:B12)</f>
        <v>206492</v>
      </c>
      <c r="C13" s="53">
        <f aca="true" t="shared" si="4" ref="C13:M13">SUM(C6:C12)</f>
        <v>94878</v>
      </c>
      <c r="D13" s="53">
        <f t="shared" si="4"/>
        <v>301370</v>
      </c>
      <c r="E13" s="53">
        <f t="shared" si="4"/>
        <v>74555</v>
      </c>
      <c r="F13" s="53">
        <f t="shared" si="4"/>
        <v>51836</v>
      </c>
      <c r="G13" s="53">
        <f t="shared" si="4"/>
        <v>126391</v>
      </c>
      <c r="H13" s="53">
        <f t="shared" si="4"/>
        <v>286034</v>
      </c>
      <c r="I13" s="53">
        <f t="shared" si="4"/>
        <v>194406</v>
      </c>
      <c r="J13" s="53">
        <f t="shared" si="4"/>
        <v>480440</v>
      </c>
      <c r="K13" s="53">
        <f t="shared" si="4"/>
        <v>567081</v>
      </c>
      <c r="L13" s="53">
        <f t="shared" si="4"/>
        <v>341120</v>
      </c>
      <c r="M13" s="53">
        <f t="shared" si="4"/>
        <v>908201</v>
      </c>
    </row>
  </sheetData>
  <sheetProtection/>
  <mergeCells count="6">
    <mergeCell ref="A1:M1"/>
    <mergeCell ref="A4:A5"/>
    <mergeCell ref="B4:D4"/>
    <mergeCell ref="E4:G4"/>
    <mergeCell ref="H4:J4"/>
    <mergeCell ref="K4:M4"/>
  </mergeCells>
  <printOptions horizontalCentered="1"/>
  <pageMargins left="0" right="0" top="0.5" bottom="0.5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9"/>
  </sheetPr>
  <dimension ref="A1:K2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140625" style="12" customWidth="1"/>
    <col min="2" max="2" width="5.00390625" style="12" customWidth="1"/>
    <col min="3" max="3" width="15.57421875" style="54" customWidth="1"/>
    <col min="4" max="11" width="14.57421875" style="12" customWidth="1"/>
    <col min="12" max="16384" width="9.140625" style="12" customWidth="1"/>
  </cols>
  <sheetData>
    <row r="1" spans="1:3" ht="19.5" customHeight="1">
      <c r="A1" s="2" t="s">
        <v>46</v>
      </c>
      <c r="B1" s="2"/>
      <c r="C1" s="4"/>
    </row>
    <row r="2" spans="1:3" ht="12.75">
      <c r="A2" s="3" t="s">
        <v>41</v>
      </c>
      <c r="B2" s="3"/>
      <c r="C2" s="5"/>
    </row>
    <row r="3" ht="6.75" customHeight="1" thickBot="1"/>
    <row r="4" spans="3:11" ht="39" thickBot="1">
      <c r="C4" s="17" t="s">
        <v>75</v>
      </c>
      <c r="D4" s="17" t="s">
        <v>72</v>
      </c>
      <c r="E4" s="17" t="s">
        <v>43</v>
      </c>
      <c r="F4" s="17" t="s">
        <v>44</v>
      </c>
      <c r="G4" s="17" t="s">
        <v>73</v>
      </c>
      <c r="H4" s="17" t="s">
        <v>74</v>
      </c>
      <c r="I4" s="17" t="s">
        <v>47</v>
      </c>
      <c r="J4" s="17" t="s">
        <v>176</v>
      </c>
      <c r="K4" s="17" t="s">
        <v>71</v>
      </c>
    </row>
    <row r="5" spans="1:11" ht="24.75" customHeight="1">
      <c r="A5" s="168" t="s">
        <v>51</v>
      </c>
      <c r="B5" s="168" t="s">
        <v>11</v>
      </c>
      <c r="C5" s="57" t="s">
        <v>48</v>
      </c>
      <c r="D5" s="44">
        <v>1883</v>
      </c>
      <c r="E5" s="44">
        <v>4280</v>
      </c>
      <c r="F5" s="44">
        <v>4151</v>
      </c>
      <c r="G5" s="44">
        <v>7388</v>
      </c>
      <c r="H5" s="44">
        <v>3985</v>
      </c>
      <c r="I5" s="44">
        <v>2950</v>
      </c>
      <c r="J5" s="44">
        <v>2477</v>
      </c>
      <c r="K5" s="58">
        <f>SUM(D5:J5)</f>
        <v>27114</v>
      </c>
    </row>
    <row r="6" spans="1:11" ht="24.75" customHeight="1">
      <c r="A6" s="169"/>
      <c r="B6" s="169"/>
      <c r="C6" s="59" t="s">
        <v>49</v>
      </c>
      <c r="D6" s="46">
        <v>705</v>
      </c>
      <c r="E6" s="46">
        <v>648</v>
      </c>
      <c r="F6" s="46">
        <v>753</v>
      </c>
      <c r="G6" s="46">
        <v>4000</v>
      </c>
      <c r="H6" s="46">
        <v>2137</v>
      </c>
      <c r="I6" s="46">
        <v>1989</v>
      </c>
      <c r="J6" s="46">
        <v>960</v>
      </c>
      <c r="K6" s="60">
        <f>SUM(D6:J6)</f>
        <v>11192</v>
      </c>
    </row>
    <row r="7" spans="1:11" ht="24.75" customHeight="1" thickBot="1">
      <c r="A7" s="169"/>
      <c r="B7" s="169"/>
      <c r="C7" s="63" t="s">
        <v>50</v>
      </c>
      <c r="D7" s="51">
        <v>95</v>
      </c>
      <c r="E7" s="51">
        <v>66</v>
      </c>
      <c r="F7" s="51">
        <v>69</v>
      </c>
      <c r="G7" s="51">
        <v>306</v>
      </c>
      <c r="H7" s="51">
        <v>206</v>
      </c>
      <c r="I7" s="51">
        <v>176</v>
      </c>
      <c r="J7" s="51">
        <v>152</v>
      </c>
      <c r="K7" s="64">
        <f>SUM(D7:J7)</f>
        <v>1070</v>
      </c>
    </row>
    <row r="8" spans="1:11" ht="24.75" customHeight="1" thickBot="1">
      <c r="A8" s="169"/>
      <c r="B8" s="170"/>
      <c r="C8" s="70" t="s">
        <v>71</v>
      </c>
      <c r="D8" s="71">
        <f>SUM(D5:D7)</f>
        <v>2683</v>
      </c>
      <c r="E8" s="71">
        <f aca="true" t="shared" si="0" ref="E8:J8">SUM(E5:E7)</f>
        <v>4994</v>
      </c>
      <c r="F8" s="71">
        <f t="shared" si="0"/>
        <v>4973</v>
      </c>
      <c r="G8" s="71">
        <f t="shared" si="0"/>
        <v>11694</v>
      </c>
      <c r="H8" s="71">
        <f t="shared" si="0"/>
        <v>6328</v>
      </c>
      <c r="I8" s="71">
        <f t="shared" si="0"/>
        <v>5115</v>
      </c>
      <c r="J8" s="71">
        <f t="shared" si="0"/>
        <v>3589</v>
      </c>
      <c r="K8" s="72">
        <f>SUM(K5:K7)</f>
        <v>39376</v>
      </c>
    </row>
    <row r="9" spans="1:11" ht="32.25" customHeight="1">
      <c r="A9" s="169"/>
      <c r="B9" s="171" t="s">
        <v>52</v>
      </c>
      <c r="C9" s="66" t="s">
        <v>48</v>
      </c>
      <c r="D9" s="67">
        <v>316</v>
      </c>
      <c r="E9" s="67">
        <v>987</v>
      </c>
      <c r="F9" s="67">
        <v>489</v>
      </c>
      <c r="G9" s="67">
        <v>887</v>
      </c>
      <c r="H9" s="67">
        <v>1211</v>
      </c>
      <c r="I9" s="67">
        <v>572</v>
      </c>
      <c r="J9" s="67">
        <v>558</v>
      </c>
      <c r="K9" s="68">
        <f>SUM(D9:J9)</f>
        <v>5020</v>
      </c>
    </row>
    <row r="10" spans="1:11" ht="32.25" customHeight="1">
      <c r="A10" s="169"/>
      <c r="B10" s="172"/>
      <c r="C10" s="59" t="s">
        <v>49</v>
      </c>
      <c r="D10" s="46">
        <v>75</v>
      </c>
      <c r="E10" s="46">
        <v>320</v>
      </c>
      <c r="F10" s="46">
        <v>149</v>
      </c>
      <c r="G10" s="46">
        <v>278</v>
      </c>
      <c r="H10" s="46">
        <v>328</v>
      </c>
      <c r="I10" s="46">
        <v>103</v>
      </c>
      <c r="J10" s="46">
        <v>130</v>
      </c>
      <c r="K10" s="60">
        <f>SUM(D10:J10)</f>
        <v>1383</v>
      </c>
    </row>
    <row r="11" spans="1:11" ht="32.25" customHeight="1" thickBot="1">
      <c r="A11" s="169"/>
      <c r="B11" s="172"/>
      <c r="C11" s="63" t="s">
        <v>50</v>
      </c>
      <c r="D11" s="51">
        <v>13</v>
      </c>
      <c r="E11" s="51">
        <v>25</v>
      </c>
      <c r="F11" s="51">
        <v>41</v>
      </c>
      <c r="G11" s="51">
        <v>37</v>
      </c>
      <c r="H11" s="51">
        <v>54</v>
      </c>
      <c r="I11" s="51">
        <v>17</v>
      </c>
      <c r="J11" s="51">
        <v>15</v>
      </c>
      <c r="K11" s="64">
        <f>SUM(D11:J11)</f>
        <v>202</v>
      </c>
    </row>
    <row r="12" spans="1:11" ht="32.25" customHeight="1" thickBot="1">
      <c r="A12" s="169"/>
      <c r="B12" s="173"/>
      <c r="C12" s="70" t="s">
        <v>71</v>
      </c>
      <c r="D12" s="71">
        <f>SUM(D9:D11)</f>
        <v>404</v>
      </c>
      <c r="E12" s="71">
        <f aca="true" t="shared" si="1" ref="E12:J12">SUM(E9:E11)</f>
        <v>1332</v>
      </c>
      <c r="F12" s="71">
        <f t="shared" si="1"/>
        <v>679</v>
      </c>
      <c r="G12" s="71">
        <f t="shared" si="1"/>
        <v>1202</v>
      </c>
      <c r="H12" s="71">
        <f t="shared" si="1"/>
        <v>1593</v>
      </c>
      <c r="I12" s="71">
        <f t="shared" si="1"/>
        <v>692</v>
      </c>
      <c r="J12" s="71">
        <f t="shared" si="1"/>
        <v>703</v>
      </c>
      <c r="K12" s="72">
        <f>SUM(K9:K11)</f>
        <v>6605</v>
      </c>
    </row>
    <row r="13" spans="1:11" ht="24.75" customHeight="1">
      <c r="A13" s="169"/>
      <c r="B13" s="168" t="s">
        <v>13</v>
      </c>
      <c r="C13" s="66" t="s">
        <v>48</v>
      </c>
      <c r="D13" s="67">
        <v>3383</v>
      </c>
      <c r="E13" s="67">
        <v>7739</v>
      </c>
      <c r="F13" s="67">
        <v>3364</v>
      </c>
      <c r="G13" s="67">
        <v>4011</v>
      </c>
      <c r="H13" s="67">
        <v>2046</v>
      </c>
      <c r="I13" s="67">
        <v>2239</v>
      </c>
      <c r="J13" s="67">
        <v>1139</v>
      </c>
      <c r="K13" s="68">
        <f>SUM(D13:J13)</f>
        <v>23921</v>
      </c>
    </row>
    <row r="14" spans="1:11" ht="24.75" customHeight="1">
      <c r="A14" s="169"/>
      <c r="B14" s="169"/>
      <c r="C14" s="59" t="s">
        <v>49</v>
      </c>
      <c r="D14" s="46">
        <v>2328</v>
      </c>
      <c r="E14" s="46">
        <v>6022</v>
      </c>
      <c r="F14" s="46">
        <v>2499</v>
      </c>
      <c r="G14" s="46">
        <v>2619</v>
      </c>
      <c r="H14" s="46">
        <v>1706</v>
      </c>
      <c r="I14" s="46">
        <v>1294</v>
      </c>
      <c r="J14" s="46">
        <v>775</v>
      </c>
      <c r="K14" s="60">
        <f>SUM(D14:J14)</f>
        <v>17243</v>
      </c>
    </row>
    <row r="15" spans="1:11" ht="24.75" customHeight="1" thickBot="1">
      <c r="A15" s="169"/>
      <c r="B15" s="169"/>
      <c r="C15" s="63" t="s">
        <v>50</v>
      </c>
      <c r="D15" s="51">
        <v>65</v>
      </c>
      <c r="E15" s="51">
        <v>148</v>
      </c>
      <c r="F15" s="51">
        <v>133</v>
      </c>
      <c r="G15" s="51">
        <v>104</v>
      </c>
      <c r="H15" s="51">
        <v>106</v>
      </c>
      <c r="I15" s="51">
        <v>79</v>
      </c>
      <c r="J15" s="51">
        <v>28</v>
      </c>
      <c r="K15" s="64">
        <f>SUM(D15:J15)</f>
        <v>663</v>
      </c>
    </row>
    <row r="16" spans="1:11" ht="24.75" customHeight="1" thickBot="1">
      <c r="A16" s="169"/>
      <c r="B16" s="170"/>
      <c r="C16" s="70" t="s">
        <v>71</v>
      </c>
      <c r="D16" s="71">
        <f>SUM(D13:D15)</f>
        <v>5776</v>
      </c>
      <c r="E16" s="71">
        <f aca="true" t="shared" si="2" ref="E16:J16">SUM(E13:E15)</f>
        <v>13909</v>
      </c>
      <c r="F16" s="71">
        <f t="shared" si="2"/>
        <v>5996</v>
      </c>
      <c r="G16" s="71">
        <f t="shared" si="2"/>
        <v>6734</v>
      </c>
      <c r="H16" s="71">
        <f t="shared" si="2"/>
        <v>3858</v>
      </c>
      <c r="I16" s="71">
        <f t="shared" si="2"/>
        <v>3612</v>
      </c>
      <c r="J16" s="71">
        <f t="shared" si="2"/>
        <v>1942</v>
      </c>
      <c r="K16" s="72">
        <f>SUM(K13:K15)</f>
        <v>41827</v>
      </c>
    </row>
    <row r="17" spans="1:11" ht="24.75" customHeight="1">
      <c r="A17" s="169"/>
      <c r="B17" s="169" t="s">
        <v>71</v>
      </c>
      <c r="C17" s="69" t="s">
        <v>48</v>
      </c>
      <c r="D17" s="67">
        <f>D5+D9+D13</f>
        <v>5582</v>
      </c>
      <c r="E17" s="67">
        <f aca="true" t="shared" si="3" ref="E17:J20">E5+E9+E13</f>
        <v>13006</v>
      </c>
      <c r="F17" s="67">
        <f t="shared" si="3"/>
        <v>8004</v>
      </c>
      <c r="G17" s="67">
        <f t="shared" si="3"/>
        <v>12286</v>
      </c>
      <c r="H17" s="67">
        <f t="shared" si="3"/>
        <v>7242</v>
      </c>
      <c r="I17" s="67">
        <f t="shared" si="3"/>
        <v>5761</v>
      </c>
      <c r="J17" s="67">
        <f t="shared" si="3"/>
        <v>4174</v>
      </c>
      <c r="K17" s="68">
        <f>SUM(D17:J17)</f>
        <v>56055</v>
      </c>
    </row>
    <row r="18" spans="1:11" ht="24.75" customHeight="1">
      <c r="A18" s="169"/>
      <c r="B18" s="169"/>
      <c r="C18" s="62" t="s">
        <v>49</v>
      </c>
      <c r="D18" s="46">
        <f>D6+D10+D14</f>
        <v>3108</v>
      </c>
      <c r="E18" s="46">
        <f t="shared" si="3"/>
        <v>6990</v>
      </c>
      <c r="F18" s="46">
        <f t="shared" si="3"/>
        <v>3401</v>
      </c>
      <c r="G18" s="46">
        <f t="shared" si="3"/>
        <v>6897</v>
      </c>
      <c r="H18" s="46">
        <f t="shared" si="3"/>
        <v>4171</v>
      </c>
      <c r="I18" s="46">
        <f t="shared" si="3"/>
        <v>3386</v>
      </c>
      <c r="J18" s="46">
        <f t="shared" si="3"/>
        <v>1865</v>
      </c>
      <c r="K18" s="60">
        <f>SUM(D18:J18)</f>
        <v>29818</v>
      </c>
    </row>
    <row r="19" spans="1:11" ht="24.75" customHeight="1" thickBot="1">
      <c r="A19" s="169"/>
      <c r="B19" s="169"/>
      <c r="C19" s="65" t="s">
        <v>50</v>
      </c>
      <c r="D19" s="51">
        <f>D7+D11+D15</f>
        <v>173</v>
      </c>
      <c r="E19" s="51">
        <f t="shared" si="3"/>
        <v>239</v>
      </c>
      <c r="F19" s="51">
        <f t="shared" si="3"/>
        <v>243</v>
      </c>
      <c r="G19" s="51">
        <f t="shared" si="3"/>
        <v>447</v>
      </c>
      <c r="H19" s="51">
        <f t="shared" si="3"/>
        <v>366</v>
      </c>
      <c r="I19" s="51">
        <f t="shared" si="3"/>
        <v>272</v>
      </c>
      <c r="J19" s="51">
        <f t="shared" si="3"/>
        <v>195</v>
      </c>
      <c r="K19" s="64">
        <f>SUM(D19:J19)</f>
        <v>1935</v>
      </c>
    </row>
    <row r="20" spans="1:11" ht="24.75" customHeight="1" thickBot="1">
      <c r="A20" s="170"/>
      <c r="B20" s="170"/>
      <c r="C20" s="73" t="s">
        <v>71</v>
      </c>
      <c r="D20" s="74">
        <f>D8+D12+D16</f>
        <v>8863</v>
      </c>
      <c r="E20" s="74">
        <f t="shared" si="3"/>
        <v>20235</v>
      </c>
      <c r="F20" s="74">
        <f t="shared" si="3"/>
        <v>11648</v>
      </c>
      <c r="G20" s="74">
        <f t="shared" si="3"/>
        <v>19630</v>
      </c>
      <c r="H20" s="74">
        <f t="shared" si="3"/>
        <v>11779</v>
      </c>
      <c r="I20" s="74">
        <f t="shared" si="3"/>
        <v>9419</v>
      </c>
      <c r="J20" s="74">
        <f t="shared" si="3"/>
        <v>6234</v>
      </c>
      <c r="K20" s="53">
        <f>SUM(K17:K19)</f>
        <v>87808</v>
      </c>
    </row>
    <row r="21" spans="1:2" ht="12.75">
      <c r="A21" s="55"/>
      <c r="B21" s="56"/>
    </row>
    <row r="22" spans="1:2" ht="12.75">
      <c r="A22" s="55"/>
      <c r="B22" s="56"/>
    </row>
    <row r="23" spans="1:2" ht="12.75">
      <c r="A23" s="55"/>
      <c r="B23" s="56"/>
    </row>
    <row r="24" spans="1:2" ht="12.75">
      <c r="A24" s="55"/>
      <c r="B24" s="56"/>
    </row>
    <row r="25" spans="1:6" ht="12.75">
      <c r="A25" s="55"/>
      <c r="B25" s="56"/>
      <c r="F25" s="15"/>
    </row>
    <row r="26" spans="1:6" ht="12.75">
      <c r="A26" s="55"/>
      <c r="B26" s="56"/>
      <c r="F26" s="15"/>
    </row>
    <row r="27" ht="12.75">
      <c r="F27" s="15"/>
    </row>
    <row r="28" ht="12.75">
      <c r="F28" s="15"/>
    </row>
  </sheetData>
  <sheetProtection/>
  <mergeCells count="5">
    <mergeCell ref="A5:A20"/>
    <mergeCell ref="B5:B8"/>
    <mergeCell ref="B9:B12"/>
    <mergeCell ref="B13:B16"/>
    <mergeCell ref="B17:B20"/>
  </mergeCells>
  <printOptions horizontalCentered="1"/>
  <pageMargins left="0" right="0" top="0.5" bottom="0.5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9"/>
  </sheetPr>
  <dimension ref="A1:G2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8515625" style="12" customWidth="1"/>
    <col min="2" max="2" width="5.7109375" style="12" customWidth="1"/>
    <col min="3" max="3" width="33.7109375" style="54" customWidth="1"/>
    <col min="4" max="7" width="18.28125" style="12" customWidth="1"/>
    <col min="8" max="8" width="13.28125" style="12" customWidth="1"/>
    <col min="9" max="16384" width="9.140625" style="12" customWidth="1"/>
  </cols>
  <sheetData>
    <row r="1" spans="1:3" ht="19.5" customHeight="1">
      <c r="A1" s="2" t="s">
        <v>53</v>
      </c>
      <c r="B1" s="2"/>
      <c r="C1" s="4"/>
    </row>
    <row r="2" spans="1:3" ht="12.75">
      <c r="A2" s="3" t="s">
        <v>41</v>
      </c>
      <c r="B2" s="3"/>
      <c r="C2" s="5"/>
    </row>
    <row r="3" ht="6.75" customHeight="1" thickBot="1"/>
    <row r="4" spans="4:7" ht="13.5" customHeight="1" thickBot="1">
      <c r="D4" s="16" t="s">
        <v>11</v>
      </c>
      <c r="E4" s="17" t="s">
        <v>12</v>
      </c>
      <c r="F4" s="17" t="s">
        <v>13</v>
      </c>
      <c r="G4" s="16" t="s">
        <v>71</v>
      </c>
    </row>
    <row r="5" spans="1:7" ht="24.75" customHeight="1" thickBot="1">
      <c r="A5" s="168" t="s">
        <v>54</v>
      </c>
      <c r="B5" s="167" t="s">
        <v>55</v>
      </c>
      <c r="C5" s="167"/>
      <c r="D5" s="77">
        <v>46</v>
      </c>
      <c r="E5" s="77">
        <v>1</v>
      </c>
      <c r="F5" s="77">
        <v>28</v>
      </c>
      <c r="G5" s="78">
        <f>SUM(D5:F5)</f>
        <v>75</v>
      </c>
    </row>
    <row r="6" spans="1:7" ht="24.75" customHeight="1">
      <c r="A6" s="169"/>
      <c r="B6" s="174" t="s">
        <v>56</v>
      </c>
      <c r="C6" s="80" t="s">
        <v>59</v>
      </c>
      <c r="D6" s="19">
        <v>49</v>
      </c>
      <c r="E6" s="19">
        <v>77</v>
      </c>
      <c r="F6" s="19">
        <v>10</v>
      </c>
      <c r="G6" s="58">
        <f>SUM(D6:F6)</f>
        <v>136</v>
      </c>
    </row>
    <row r="7" spans="1:7" ht="24.75" customHeight="1" thickBot="1">
      <c r="A7" s="169"/>
      <c r="B7" s="175"/>
      <c r="C7" s="81" t="s">
        <v>60</v>
      </c>
      <c r="D7" s="29">
        <v>246</v>
      </c>
      <c r="E7" s="29">
        <v>296</v>
      </c>
      <c r="F7" s="29">
        <v>89</v>
      </c>
      <c r="G7" s="82">
        <f>SUM(D7:F7)</f>
        <v>631</v>
      </c>
    </row>
    <row r="8" spans="1:7" ht="24.75" customHeight="1" thickBot="1">
      <c r="A8" s="169"/>
      <c r="B8" s="176"/>
      <c r="C8" s="79" t="s">
        <v>71</v>
      </c>
      <c r="D8" s="75">
        <f>SUM(D6:D7)</f>
        <v>295</v>
      </c>
      <c r="E8" s="75">
        <f>SUM(E6:E7)</f>
        <v>373</v>
      </c>
      <c r="F8" s="75">
        <f>SUM(F6:F7)</f>
        <v>99</v>
      </c>
      <c r="G8" s="72">
        <f>SUM(G6:G7)</f>
        <v>767</v>
      </c>
    </row>
    <row r="9" spans="1:7" ht="24.75" customHeight="1">
      <c r="A9" s="169"/>
      <c r="B9" s="174" t="s">
        <v>57</v>
      </c>
      <c r="C9" s="80" t="s">
        <v>9</v>
      </c>
      <c r="D9" s="19">
        <v>49</v>
      </c>
      <c r="E9" s="19">
        <v>0</v>
      </c>
      <c r="F9" s="19">
        <v>90</v>
      </c>
      <c r="G9" s="58">
        <f>SUM(D9:F9)</f>
        <v>139</v>
      </c>
    </row>
    <row r="10" spans="1:7" ht="24.75" customHeight="1">
      <c r="A10" s="169"/>
      <c r="B10" s="175"/>
      <c r="C10" s="59" t="s">
        <v>61</v>
      </c>
      <c r="D10" s="24">
        <v>141</v>
      </c>
      <c r="E10" s="24">
        <v>0</v>
      </c>
      <c r="F10" s="24">
        <v>18</v>
      </c>
      <c r="G10" s="60">
        <f>SUM(D10:F10)</f>
        <v>159</v>
      </c>
    </row>
    <row r="11" spans="1:7" ht="24.75" customHeight="1">
      <c r="A11" s="169"/>
      <c r="B11" s="175"/>
      <c r="C11" s="59" t="s">
        <v>62</v>
      </c>
      <c r="D11" s="24">
        <v>605</v>
      </c>
      <c r="E11" s="24">
        <v>0</v>
      </c>
      <c r="F11" s="24">
        <v>284</v>
      </c>
      <c r="G11" s="60">
        <f>SUM(D11:F11)</f>
        <v>889</v>
      </c>
    </row>
    <row r="12" spans="1:7" ht="24.75" customHeight="1" thickBot="1">
      <c r="A12" s="169"/>
      <c r="B12" s="175"/>
      <c r="C12" s="81" t="s">
        <v>63</v>
      </c>
      <c r="D12" s="29">
        <v>0</v>
      </c>
      <c r="E12" s="29">
        <v>0</v>
      </c>
      <c r="F12" s="29">
        <v>43</v>
      </c>
      <c r="G12" s="82">
        <f>SUM(D12:F12)</f>
        <v>43</v>
      </c>
    </row>
    <row r="13" spans="1:7" ht="24.75" customHeight="1" thickBot="1">
      <c r="A13" s="169"/>
      <c r="B13" s="176"/>
      <c r="C13" s="79" t="s">
        <v>71</v>
      </c>
      <c r="D13" s="75">
        <f>SUM(D9:D12)</f>
        <v>795</v>
      </c>
      <c r="E13" s="75">
        <f>SUM(E9:E12)</f>
        <v>0</v>
      </c>
      <c r="F13" s="75">
        <f>SUM(F9:F12)</f>
        <v>435</v>
      </c>
      <c r="G13" s="72">
        <f>SUM(G9:G12)</f>
        <v>1230</v>
      </c>
    </row>
    <row r="14" spans="1:7" ht="24.75" customHeight="1">
      <c r="A14" s="169"/>
      <c r="B14" s="174" t="s">
        <v>58</v>
      </c>
      <c r="C14" s="80" t="s">
        <v>10</v>
      </c>
      <c r="D14" s="83">
        <v>141</v>
      </c>
      <c r="E14" s="83">
        <v>0</v>
      </c>
      <c r="F14" s="83">
        <v>7</v>
      </c>
      <c r="G14" s="84">
        <f>SUM(D14:F14)</f>
        <v>148</v>
      </c>
    </row>
    <row r="15" spans="1:7" ht="24.75" customHeight="1">
      <c r="A15" s="169"/>
      <c r="B15" s="175"/>
      <c r="C15" s="59" t="s">
        <v>64</v>
      </c>
      <c r="D15" s="85">
        <v>108</v>
      </c>
      <c r="E15" s="85">
        <v>0</v>
      </c>
      <c r="F15" s="85">
        <v>50</v>
      </c>
      <c r="G15" s="61">
        <f>SUM(D15:F15)</f>
        <v>158</v>
      </c>
    </row>
    <row r="16" spans="1:7" ht="24.75" customHeight="1">
      <c r="A16" s="169"/>
      <c r="B16" s="175"/>
      <c r="C16" s="59" t="s">
        <v>65</v>
      </c>
      <c r="D16" s="85">
        <v>0</v>
      </c>
      <c r="E16" s="85">
        <v>0</v>
      </c>
      <c r="F16" s="85">
        <v>11</v>
      </c>
      <c r="G16" s="61">
        <f>SUM(D16:F16)</f>
        <v>11</v>
      </c>
    </row>
    <row r="17" spans="1:7" ht="24.75" customHeight="1">
      <c r="A17" s="169"/>
      <c r="B17" s="175"/>
      <c r="C17" s="59" t="s">
        <v>66</v>
      </c>
      <c r="D17" s="85">
        <v>0</v>
      </c>
      <c r="E17" s="85">
        <v>0</v>
      </c>
      <c r="F17" s="85">
        <v>410</v>
      </c>
      <c r="G17" s="61">
        <f>SUM(D17:F17)</f>
        <v>410</v>
      </c>
    </row>
    <row r="18" spans="1:7" ht="24.75" customHeight="1" thickBot="1">
      <c r="A18" s="169"/>
      <c r="B18" s="175"/>
      <c r="C18" s="81" t="s">
        <v>67</v>
      </c>
      <c r="D18" s="86">
        <v>0</v>
      </c>
      <c r="E18" s="86">
        <v>0</v>
      </c>
      <c r="F18" s="86">
        <v>6</v>
      </c>
      <c r="G18" s="87">
        <f>SUM(D18:F18)</f>
        <v>6</v>
      </c>
    </row>
    <row r="19" spans="1:7" ht="24.75" customHeight="1" thickBot="1">
      <c r="A19" s="170"/>
      <c r="B19" s="176"/>
      <c r="C19" s="79" t="s">
        <v>71</v>
      </c>
      <c r="D19" s="75">
        <f>SUM(D14:D18)</f>
        <v>249</v>
      </c>
      <c r="E19" s="75">
        <f>SUM(E14:E18)</f>
        <v>0</v>
      </c>
      <c r="F19" s="75">
        <f>SUM(F14:F18)</f>
        <v>484</v>
      </c>
      <c r="G19" s="72">
        <f>SUM(G14:G18)</f>
        <v>733</v>
      </c>
    </row>
    <row r="20" spans="1:7" ht="24.75" customHeight="1" thickBot="1">
      <c r="A20" s="160" t="s">
        <v>71</v>
      </c>
      <c r="B20" s="160"/>
      <c r="C20" s="160"/>
      <c r="D20" s="76">
        <f>D5+D8+D13+D19</f>
        <v>1385</v>
      </c>
      <c r="E20" s="76">
        <f>E5+E8+E13+E19</f>
        <v>374</v>
      </c>
      <c r="F20" s="76">
        <f>F5+F8+F13+F19</f>
        <v>1046</v>
      </c>
      <c r="G20" s="76">
        <f>SUM(D20:F20)</f>
        <v>2805</v>
      </c>
    </row>
    <row r="21" spans="1:2" ht="12.75">
      <c r="A21" s="55"/>
      <c r="B21" s="56"/>
    </row>
    <row r="22" spans="1:2" ht="12.75">
      <c r="A22" s="55"/>
      <c r="B22" s="56"/>
    </row>
  </sheetData>
  <sheetProtection/>
  <mergeCells count="6">
    <mergeCell ref="A20:C20"/>
    <mergeCell ref="B5:C5"/>
    <mergeCell ref="B6:B8"/>
    <mergeCell ref="B9:B13"/>
    <mergeCell ref="B14:B19"/>
    <mergeCell ref="A5:A19"/>
  </mergeCells>
  <printOptions horizontalCentered="1"/>
  <pageMargins left="0" right="0" top="0.5" bottom="0.5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9"/>
  </sheetPr>
  <dimension ref="A1:K2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8515625" style="37" customWidth="1"/>
    <col min="2" max="2" width="5.7109375" style="37" customWidth="1"/>
    <col min="3" max="3" width="13.00390625" style="37" customWidth="1"/>
    <col min="4" max="4" width="14.140625" style="37" customWidth="1"/>
    <col min="5" max="5" width="15.28125" style="37" customWidth="1"/>
    <col min="6" max="6" width="14.7109375" style="37" bestFit="1" customWidth="1"/>
    <col min="7" max="7" width="14.140625" style="37" bestFit="1" customWidth="1"/>
    <col min="8" max="8" width="13.7109375" style="37" bestFit="1" customWidth="1"/>
    <col min="9" max="9" width="14.140625" style="37" bestFit="1" customWidth="1"/>
    <col min="10" max="10" width="15.28125" style="37" customWidth="1"/>
    <col min="11" max="11" width="11.57421875" style="37" bestFit="1" customWidth="1"/>
    <col min="12" max="16384" width="9.140625" style="37" customWidth="1"/>
  </cols>
  <sheetData>
    <row r="1" spans="1:11" ht="19.5" customHeight="1">
      <c r="A1" s="2" t="s">
        <v>0</v>
      </c>
      <c r="B1" s="12"/>
      <c r="C1" s="88"/>
      <c r="D1" s="12"/>
      <c r="E1" s="12"/>
      <c r="F1" s="12"/>
      <c r="G1" s="12"/>
      <c r="H1" s="12"/>
      <c r="I1" s="12"/>
      <c r="J1" s="12"/>
      <c r="K1" s="89"/>
    </row>
    <row r="2" spans="1:11" ht="12.75">
      <c r="A2" s="3" t="s">
        <v>41</v>
      </c>
      <c r="B2" s="12"/>
      <c r="C2" s="88"/>
      <c r="D2" s="12"/>
      <c r="E2" s="12"/>
      <c r="F2" s="12"/>
      <c r="G2" s="12"/>
      <c r="H2" s="12"/>
      <c r="I2" s="12"/>
      <c r="J2" s="12"/>
      <c r="K2" s="89"/>
    </row>
    <row r="3" spans="1:11" ht="6.75" customHeight="1" thickBot="1">
      <c r="A3" s="12"/>
      <c r="B3" s="12"/>
      <c r="C3" s="88"/>
      <c r="D3" s="12"/>
      <c r="E3" s="12"/>
      <c r="F3" s="12"/>
      <c r="G3" s="12"/>
      <c r="H3" s="12"/>
      <c r="I3" s="12"/>
      <c r="J3" s="12"/>
      <c r="K3" s="89"/>
    </row>
    <row r="4" spans="1:11" ht="39.75" customHeight="1" thickBot="1">
      <c r="A4" s="12"/>
      <c r="B4" s="12"/>
      <c r="C4" s="17" t="s">
        <v>75</v>
      </c>
      <c r="D4" s="17" t="s">
        <v>72</v>
      </c>
      <c r="E4" s="17" t="s">
        <v>43</v>
      </c>
      <c r="F4" s="17" t="s">
        <v>44</v>
      </c>
      <c r="G4" s="17" t="s">
        <v>73</v>
      </c>
      <c r="H4" s="17" t="s">
        <v>74</v>
      </c>
      <c r="I4" s="17" t="s">
        <v>45</v>
      </c>
      <c r="J4" s="17" t="s">
        <v>176</v>
      </c>
      <c r="K4" s="17" t="s">
        <v>71</v>
      </c>
    </row>
    <row r="5" spans="1:11" ht="21.75" customHeight="1">
      <c r="A5" s="168" t="s">
        <v>2</v>
      </c>
      <c r="B5" s="177" t="s">
        <v>11</v>
      </c>
      <c r="C5" s="57" t="s">
        <v>38</v>
      </c>
      <c r="D5" s="44">
        <v>38</v>
      </c>
      <c r="E5" s="44">
        <v>69</v>
      </c>
      <c r="F5" s="44">
        <v>95</v>
      </c>
      <c r="G5" s="44">
        <v>437</v>
      </c>
      <c r="H5" s="44">
        <v>159</v>
      </c>
      <c r="I5" s="44">
        <v>55</v>
      </c>
      <c r="J5" s="44">
        <v>81</v>
      </c>
      <c r="K5" s="45">
        <f>SUM(D5:J5)</f>
        <v>934</v>
      </c>
    </row>
    <row r="6" spans="1:11" ht="21.75" customHeight="1">
      <c r="A6" s="169"/>
      <c r="B6" s="178"/>
      <c r="C6" s="59" t="s">
        <v>39</v>
      </c>
      <c r="D6" s="46">
        <v>14</v>
      </c>
      <c r="E6" s="46">
        <v>28</v>
      </c>
      <c r="F6" s="46">
        <v>56</v>
      </c>
      <c r="G6" s="46">
        <v>5</v>
      </c>
      <c r="H6" s="46">
        <v>74</v>
      </c>
      <c r="I6" s="46">
        <v>48</v>
      </c>
      <c r="J6" s="46">
        <v>21</v>
      </c>
      <c r="K6" s="47">
        <f>SUM(D6:J6)</f>
        <v>246</v>
      </c>
    </row>
    <row r="7" spans="1:11" ht="21.75" customHeight="1" thickBot="1">
      <c r="A7" s="169"/>
      <c r="B7" s="178"/>
      <c r="C7" s="81" t="s">
        <v>1</v>
      </c>
      <c r="D7" s="92">
        <v>22</v>
      </c>
      <c r="E7" s="92">
        <v>19</v>
      </c>
      <c r="F7" s="92">
        <v>32</v>
      </c>
      <c r="G7" s="92">
        <v>8</v>
      </c>
      <c r="H7" s="92">
        <v>27</v>
      </c>
      <c r="I7" s="92">
        <v>56</v>
      </c>
      <c r="J7" s="92">
        <v>41</v>
      </c>
      <c r="K7" s="49">
        <f>SUM(D7:J7)</f>
        <v>205</v>
      </c>
    </row>
    <row r="8" spans="1:11" ht="21.75" customHeight="1" thickBot="1">
      <c r="A8" s="169"/>
      <c r="B8" s="179"/>
      <c r="C8" s="93" t="s">
        <v>71</v>
      </c>
      <c r="D8" s="71">
        <f>SUM(D5:D7)</f>
        <v>74</v>
      </c>
      <c r="E8" s="71">
        <f aca="true" t="shared" si="0" ref="E8:J8">SUM(E5:E7)</f>
        <v>116</v>
      </c>
      <c r="F8" s="71">
        <f t="shared" si="0"/>
        <v>183</v>
      </c>
      <c r="G8" s="71">
        <f t="shared" si="0"/>
        <v>450</v>
      </c>
      <c r="H8" s="71">
        <f t="shared" si="0"/>
        <v>260</v>
      </c>
      <c r="I8" s="71">
        <f t="shared" si="0"/>
        <v>159</v>
      </c>
      <c r="J8" s="71">
        <f t="shared" si="0"/>
        <v>143</v>
      </c>
      <c r="K8" s="53">
        <f>SUM(K5:K7)</f>
        <v>1385</v>
      </c>
    </row>
    <row r="9" spans="1:11" ht="21.75" customHeight="1">
      <c r="A9" s="169"/>
      <c r="B9" s="177" t="s">
        <v>12</v>
      </c>
      <c r="C9" s="57" t="s">
        <v>38</v>
      </c>
      <c r="D9" s="44">
        <v>7</v>
      </c>
      <c r="E9" s="44">
        <v>17</v>
      </c>
      <c r="F9" s="44">
        <v>32</v>
      </c>
      <c r="G9" s="44">
        <v>76</v>
      </c>
      <c r="H9" s="44">
        <v>35</v>
      </c>
      <c r="I9" s="44">
        <v>4</v>
      </c>
      <c r="J9" s="44">
        <v>6</v>
      </c>
      <c r="K9" s="45">
        <f>SUM(D9:J9)</f>
        <v>177</v>
      </c>
    </row>
    <row r="10" spans="1:11" ht="21.75" customHeight="1">
      <c r="A10" s="169"/>
      <c r="B10" s="178"/>
      <c r="C10" s="59" t="s">
        <v>39</v>
      </c>
      <c r="D10" s="46">
        <v>7</v>
      </c>
      <c r="E10" s="46">
        <v>17</v>
      </c>
      <c r="F10" s="46">
        <v>5</v>
      </c>
      <c r="G10" s="46">
        <v>1</v>
      </c>
      <c r="H10" s="46">
        <v>29</v>
      </c>
      <c r="I10" s="46">
        <v>14</v>
      </c>
      <c r="J10" s="46">
        <v>6</v>
      </c>
      <c r="K10" s="47">
        <f>SUM(D10:J10)</f>
        <v>79</v>
      </c>
    </row>
    <row r="11" spans="1:11" ht="21.75" customHeight="1" thickBot="1">
      <c r="A11" s="169"/>
      <c r="B11" s="178"/>
      <c r="C11" s="81" t="s">
        <v>1</v>
      </c>
      <c r="D11" s="92">
        <v>5</v>
      </c>
      <c r="E11" s="92">
        <v>40</v>
      </c>
      <c r="F11" s="92">
        <v>2</v>
      </c>
      <c r="G11" s="92">
        <v>3</v>
      </c>
      <c r="H11" s="92">
        <v>27</v>
      </c>
      <c r="I11" s="92">
        <v>15</v>
      </c>
      <c r="J11" s="92">
        <v>26</v>
      </c>
      <c r="K11" s="49">
        <f>SUM(D11:J11)</f>
        <v>118</v>
      </c>
    </row>
    <row r="12" spans="1:11" ht="21.75" customHeight="1" thickBot="1">
      <c r="A12" s="169"/>
      <c r="B12" s="179"/>
      <c r="C12" s="93" t="s">
        <v>71</v>
      </c>
      <c r="D12" s="71">
        <f>SUM(D9:D11)</f>
        <v>19</v>
      </c>
      <c r="E12" s="71">
        <f aca="true" t="shared" si="1" ref="E12:J12">SUM(E9:E11)</f>
        <v>74</v>
      </c>
      <c r="F12" s="71">
        <f t="shared" si="1"/>
        <v>39</v>
      </c>
      <c r="G12" s="71">
        <f t="shared" si="1"/>
        <v>80</v>
      </c>
      <c r="H12" s="71">
        <f t="shared" si="1"/>
        <v>91</v>
      </c>
      <c r="I12" s="71">
        <f t="shared" si="1"/>
        <v>33</v>
      </c>
      <c r="J12" s="71">
        <f t="shared" si="1"/>
        <v>38</v>
      </c>
      <c r="K12" s="53">
        <f>SUM(K9:K11)</f>
        <v>374</v>
      </c>
    </row>
    <row r="13" spans="1:11" ht="21.75" customHeight="1">
      <c r="A13" s="169"/>
      <c r="B13" s="177" t="s">
        <v>13</v>
      </c>
      <c r="C13" s="57" t="s">
        <v>38</v>
      </c>
      <c r="D13" s="44">
        <v>38</v>
      </c>
      <c r="E13" s="44">
        <v>102</v>
      </c>
      <c r="F13" s="44">
        <v>71</v>
      </c>
      <c r="G13" s="44">
        <v>152</v>
      </c>
      <c r="H13" s="44">
        <v>54</v>
      </c>
      <c r="I13" s="44">
        <v>12</v>
      </c>
      <c r="J13" s="44">
        <v>15</v>
      </c>
      <c r="K13" s="45">
        <f>SUM(D13:J13)</f>
        <v>444</v>
      </c>
    </row>
    <row r="14" spans="1:11" ht="21.75" customHeight="1">
      <c r="A14" s="169"/>
      <c r="B14" s="178"/>
      <c r="C14" s="59" t="s">
        <v>39</v>
      </c>
      <c r="D14" s="46">
        <v>40</v>
      </c>
      <c r="E14" s="46">
        <v>99</v>
      </c>
      <c r="F14" s="46">
        <v>43</v>
      </c>
      <c r="G14" s="46">
        <v>11</v>
      </c>
      <c r="H14" s="46">
        <v>45</v>
      </c>
      <c r="I14" s="46">
        <v>36</v>
      </c>
      <c r="J14" s="46">
        <v>13</v>
      </c>
      <c r="K14" s="47">
        <f>SUM(D14:J14)</f>
        <v>287</v>
      </c>
    </row>
    <row r="15" spans="1:11" ht="21.75" customHeight="1" thickBot="1">
      <c r="A15" s="169"/>
      <c r="B15" s="178"/>
      <c r="C15" s="81" t="s">
        <v>1</v>
      </c>
      <c r="D15" s="92">
        <v>28</v>
      </c>
      <c r="E15" s="92">
        <v>115</v>
      </c>
      <c r="F15" s="92">
        <v>35</v>
      </c>
      <c r="G15" s="92">
        <v>25</v>
      </c>
      <c r="H15" s="92">
        <v>38</v>
      </c>
      <c r="I15" s="92">
        <v>39</v>
      </c>
      <c r="J15" s="92">
        <v>35</v>
      </c>
      <c r="K15" s="49">
        <f>SUM(D15:J15)</f>
        <v>315</v>
      </c>
    </row>
    <row r="16" spans="1:11" ht="21.75" customHeight="1" thickBot="1">
      <c r="A16" s="169"/>
      <c r="B16" s="179"/>
      <c r="C16" s="93" t="s">
        <v>71</v>
      </c>
      <c r="D16" s="71">
        <f>SUM(D13:D15)</f>
        <v>106</v>
      </c>
      <c r="E16" s="71">
        <f aca="true" t="shared" si="2" ref="E16:J16">SUM(E13:E15)</f>
        <v>316</v>
      </c>
      <c r="F16" s="71">
        <f t="shared" si="2"/>
        <v>149</v>
      </c>
      <c r="G16" s="71">
        <f t="shared" si="2"/>
        <v>188</v>
      </c>
      <c r="H16" s="71">
        <f t="shared" si="2"/>
        <v>137</v>
      </c>
      <c r="I16" s="71">
        <f t="shared" si="2"/>
        <v>87</v>
      </c>
      <c r="J16" s="71">
        <f t="shared" si="2"/>
        <v>63</v>
      </c>
      <c r="K16" s="53">
        <f>SUM(K13:K15)</f>
        <v>1046</v>
      </c>
    </row>
    <row r="17" spans="1:11" ht="21.75" customHeight="1" thickBot="1">
      <c r="A17" s="170"/>
      <c r="B17" s="180" t="s">
        <v>71</v>
      </c>
      <c r="C17" s="160"/>
      <c r="D17" s="91">
        <f>D8+D12+D16</f>
        <v>199</v>
      </c>
      <c r="E17" s="91">
        <f aca="true" t="shared" si="3" ref="E17:J17">E8+E12+E16</f>
        <v>506</v>
      </c>
      <c r="F17" s="91">
        <f t="shared" si="3"/>
        <v>371</v>
      </c>
      <c r="G17" s="91">
        <f t="shared" si="3"/>
        <v>718</v>
      </c>
      <c r="H17" s="91">
        <f t="shared" si="3"/>
        <v>488</v>
      </c>
      <c r="I17" s="91">
        <f t="shared" si="3"/>
        <v>279</v>
      </c>
      <c r="J17" s="91">
        <f t="shared" si="3"/>
        <v>244</v>
      </c>
      <c r="K17" s="53">
        <f>K8+K12+K16</f>
        <v>2805</v>
      </c>
    </row>
    <row r="21" ht="12.75">
      <c r="J21" s="90"/>
    </row>
    <row r="22" ht="12.75">
      <c r="J22" s="90"/>
    </row>
    <row r="23" ht="12.75">
      <c r="J23" s="90"/>
    </row>
    <row r="24" ht="12.75">
      <c r="J24" s="90"/>
    </row>
  </sheetData>
  <sheetProtection/>
  <mergeCells count="5">
    <mergeCell ref="A5:A17"/>
    <mergeCell ref="B5:B8"/>
    <mergeCell ref="B9:B12"/>
    <mergeCell ref="B13:B16"/>
    <mergeCell ref="B17:C17"/>
  </mergeCells>
  <printOptions horizontalCentered="1"/>
  <pageMargins left="0" right="0" top="0.3937007874015748" bottom="0.3937007874015748" header="0.3937007874015748" footer="0.3937007874015748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9"/>
  </sheetPr>
  <dimension ref="A1:K2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7109375" style="37" customWidth="1"/>
    <col min="2" max="2" width="6.140625" style="37" customWidth="1"/>
    <col min="3" max="3" width="14.421875" style="37" customWidth="1"/>
    <col min="4" max="11" width="14.7109375" style="37" customWidth="1"/>
    <col min="12" max="16384" width="9.140625" style="37" customWidth="1"/>
  </cols>
  <sheetData>
    <row r="1" spans="1:11" ht="19.5" customHeight="1">
      <c r="A1" s="2" t="s">
        <v>68</v>
      </c>
      <c r="B1" s="88"/>
      <c r="C1" s="12"/>
      <c r="D1" s="12"/>
      <c r="E1" s="12"/>
      <c r="F1" s="12"/>
      <c r="G1" s="12"/>
      <c r="H1" s="12"/>
      <c r="I1" s="89"/>
      <c r="J1" s="12"/>
      <c r="K1" s="89"/>
    </row>
    <row r="2" spans="1:11" ht="12.75">
      <c r="A2" s="3" t="s">
        <v>41</v>
      </c>
      <c r="B2" s="88"/>
      <c r="C2" s="12"/>
      <c r="D2" s="12"/>
      <c r="E2" s="12"/>
      <c r="F2" s="12"/>
      <c r="G2" s="12"/>
      <c r="H2" s="12"/>
      <c r="I2" s="89"/>
      <c r="J2" s="12"/>
      <c r="K2" s="89"/>
    </row>
    <row r="3" spans="1:11" ht="6.75" customHeight="1" thickBot="1">
      <c r="A3" s="12"/>
      <c r="B3" s="88"/>
      <c r="C3" s="12"/>
      <c r="D3" s="12"/>
      <c r="E3" s="12"/>
      <c r="F3" s="12"/>
      <c r="G3" s="12"/>
      <c r="H3" s="12"/>
      <c r="I3" s="89"/>
      <c r="J3" s="12"/>
      <c r="K3" s="89"/>
    </row>
    <row r="4" spans="1:11" ht="13.5" customHeight="1" thickBot="1">
      <c r="A4" s="12"/>
      <c r="B4" s="7"/>
      <c r="C4" s="7"/>
      <c r="D4" s="7"/>
      <c r="E4" s="17" t="s">
        <v>70</v>
      </c>
      <c r="F4" s="17" t="s">
        <v>79</v>
      </c>
      <c r="G4" s="17" t="s">
        <v>80</v>
      </c>
      <c r="H4" s="16" t="s">
        <v>81</v>
      </c>
      <c r="I4" s="16" t="s">
        <v>82</v>
      </c>
      <c r="J4" s="17" t="s">
        <v>86</v>
      </c>
      <c r="K4" s="17" t="s">
        <v>71</v>
      </c>
    </row>
    <row r="5" spans="1:11" ht="27" customHeight="1">
      <c r="A5" s="168" t="s">
        <v>85</v>
      </c>
      <c r="B5" s="182" t="s">
        <v>11</v>
      </c>
      <c r="C5" s="183"/>
      <c r="D5" s="183"/>
      <c r="E5" s="67">
        <v>27</v>
      </c>
      <c r="F5" s="67">
        <v>52</v>
      </c>
      <c r="G5" s="67">
        <v>360</v>
      </c>
      <c r="H5" s="67">
        <v>361</v>
      </c>
      <c r="I5" s="67">
        <v>259</v>
      </c>
      <c r="J5" s="67">
        <v>326</v>
      </c>
      <c r="K5" s="96">
        <f>SUM(E5:J5)</f>
        <v>1385</v>
      </c>
    </row>
    <row r="6" spans="1:11" ht="27" customHeight="1">
      <c r="A6" s="169"/>
      <c r="B6" s="184" t="s">
        <v>69</v>
      </c>
      <c r="C6" s="185"/>
      <c r="D6" s="185"/>
      <c r="E6" s="46">
        <v>7</v>
      </c>
      <c r="F6" s="46">
        <v>18</v>
      </c>
      <c r="G6" s="46">
        <v>51</v>
      </c>
      <c r="H6" s="46">
        <v>127</v>
      </c>
      <c r="I6" s="46">
        <v>63</v>
      </c>
      <c r="J6" s="46">
        <v>108</v>
      </c>
      <c r="K6" s="47">
        <f>SUM(E6:J6)</f>
        <v>374</v>
      </c>
    </row>
    <row r="7" spans="1:11" ht="27" customHeight="1" thickBot="1">
      <c r="A7" s="169"/>
      <c r="B7" s="186" t="s">
        <v>13</v>
      </c>
      <c r="C7" s="187"/>
      <c r="D7" s="187"/>
      <c r="E7" s="51">
        <v>25</v>
      </c>
      <c r="F7" s="51">
        <v>30</v>
      </c>
      <c r="G7" s="51">
        <v>86</v>
      </c>
      <c r="H7" s="51">
        <v>205</v>
      </c>
      <c r="I7" s="51">
        <v>173</v>
      </c>
      <c r="J7" s="51">
        <v>527</v>
      </c>
      <c r="K7" s="52">
        <f>SUM(E7:J7)</f>
        <v>1046</v>
      </c>
    </row>
    <row r="8" spans="1:11" ht="27" customHeight="1" thickBot="1">
      <c r="A8" s="170"/>
      <c r="B8" s="188" t="s">
        <v>71</v>
      </c>
      <c r="C8" s="189"/>
      <c r="D8" s="189"/>
      <c r="E8" s="72">
        <f>SUM(E5:E7)</f>
        <v>59</v>
      </c>
      <c r="F8" s="72">
        <f aca="true" t="shared" si="0" ref="F8:K8">SUM(F5:F7)</f>
        <v>100</v>
      </c>
      <c r="G8" s="72">
        <f t="shared" si="0"/>
        <v>497</v>
      </c>
      <c r="H8" s="72">
        <f t="shared" si="0"/>
        <v>693</v>
      </c>
      <c r="I8" s="72">
        <f t="shared" si="0"/>
        <v>495</v>
      </c>
      <c r="J8" s="72">
        <f t="shared" si="0"/>
        <v>961</v>
      </c>
      <c r="K8" s="53">
        <f t="shared" si="0"/>
        <v>2805</v>
      </c>
    </row>
    <row r="9" spans="1:11" ht="12.75">
      <c r="A9" s="12"/>
      <c r="B9" s="12"/>
      <c r="C9" s="88"/>
      <c r="D9" s="12"/>
      <c r="E9" s="12"/>
      <c r="F9" s="12"/>
      <c r="G9" s="12"/>
      <c r="H9" s="12"/>
      <c r="I9" s="12"/>
      <c r="J9" s="12"/>
      <c r="K9" s="89"/>
    </row>
    <row r="10" spans="1:11" ht="19.5" customHeight="1">
      <c r="A10" s="2" t="s">
        <v>87</v>
      </c>
      <c r="B10" s="12"/>
      <c r="C10" s="88"/>
      <c r="D10" s="12"/>
      <c r="E10" s="12"/>
      <c r="F10" s="12"/>
      <c r="G10" s="12"/>
      <c r="H10" s="12"/>
      <c r="I10" s="12"/>
      <c r="J10" s="12"/>
      <c r="K10" s="89"/>
    </row>
    <row r="11" spans="1:11" ht="12.75">
      <c r="A11" s="3" t="s">
        <v>41</v>
      </c>
      <c r="B11" s="12"/>
      <c r="C11" s="88"/>
      <c r="D11" s="12"/>
      <c r="E11" s="12"/>
      <c r="F11" s="12"/>
      <c r="G11" s="12"/>
      <c r="H11" s="12"/>
      <c r="I11" s="12"/>
      <c r="J11" s="12"/>
      <c r="K11" s="89"/>
    </row>
    <row r="12" spans="1:11" ht="6.75" customHeight="1" thickBot="1">
      <c r="A12" s="12"/>
      <c r="B12" s="12"/>
      <c r="C12" s="88"/>
      <c r="D12" s="12"/>
      <c r="E12" s="12"/>
      <c r="F12" s="12"/>
      <c r="G12" s="12"/>
      <c r="H12" s="12"/>
      <c r="I12" s="12"/>
      <c r="J12" s="12"/>
      <c r="K12" s="89"/>
    </row>
    <row r="13" spans="1:11" ht="39.75" customHeight="1" thickBot="1">
      <c r="A13" s="12"/>
      <c r="B13" s="12"/>
      <c r="C13" s="17" t="s">
        <v>75</v>
      </c>
      <c r="D13" s="17" t="s">
        <v>72</v>
      </c>
      <c r="E13" s="17" t="s">
        <v>43</v>
      </c>
      <c r="F13" s="17" t="s">
        <v>44</v>
      </c>
      <c r="G13" s="17" t="s">
        <v>73</v>
      </c>
      <c r="H13" s="17" t="s">
        <v>74</v>
      </c>
      <c r="I13" s="17" t="s">
        <v>45</v>
      </c>
      <c r="J13" s="17" t="s">
        <v>176</v>
      </c>
      <c r="K13" s="17" t="s">
        <v>71</v>
      </c>
    </row>
    <row r="14" spans="1:11" ht="21.75" customHeight="1">
      <c r="A14" s="168" t="s">
        <v>93</v>
      </c>
      <c r="B14" s="177" t="s">
        <v>11</v>
      </c>
      <c r="C14" s="57" t="s">
        <v>90</v>
      </c>
      <c r="D14" s="19">
        <v>12</v>
      </c>
      <c r="E14" s="19">
        <v>9</v>
      </c>
      <c r="F14" s="19">
        <v>0</v>
      </c>
      <c r="G14" s="19">
        <v>32</v>
      </c>
      <c r="H14" s="19">
        <v>3</v>
      </c>
      <c r="I14" s="19">
        <v>0</v>
      </c>
      <c r="J14" s="19">
        <v>2</v>
      </c>
      <c r="K14" s="45">
        <f>SUM(D14:J14)</f>
        <v>58</v>
      </c>
    </row>
    <row r="15" spans="1:11" ht="21.75" customHeight="1">
      <c r="A15" s="169"/>
      <c r="B15" s="178"/>
      <c r="C15" s="59" t="s">
        <v>91</v>
      </c>
      <c r="D15" s="24">
        <v>16</v>
      </c>
      <c r="E15" s="24">
        <v>15</v>
      </c>
      <c r="F15" s="24">
        <v>1</v>
      </c>
      <c r="G15" s="24">
        <v>51</v>
      </c>
      <c r="H15" s="24">
        <v>6</v>
      </c>
      <c r="I15" s="24">
        <v>7</v>
      </c>
      <c r="J15" s="24">
        <v>1</v>
      </c>
      <c r="K15" s="47">
        <f>SUM(D15:J15)</f>
        <v>97</v>
      </c>
    </row>
    <row r="16" spans="1:11" ht="21.75" customHeight="1" thickBot="1">
      <c r="A16" s="169"/>
      <c r="B16" s="178"/>
      <c r="C16" s="63" t="s">
        <v>92</v>
      </c>
      <c r="D16" s="94">
        <v>46</v>
      </c>
      <c r="E16" s="94">
        <v>92</v>
      </c>
      <c r="F16" s="94">
        <v>182</v>
      </c>
      <c r="G16" s="94">
        <v>367</v>
      </c>
      <c r="H16" s="94">
        <v>251</v>
      </c>
      <c r="I16" s="94">
        <v>152</v>
      </c>
      <c r="J16" s="94">
        <v>140</v>
      </c>
      <c r="K16" s="52">
        <f>SUM(D16:J16)</f>
        <v>1230</v>
      </c>
    </row>
    <row r="17" spans="1:11" ht="21.75" customHeight="1" thickBot="1">
      <c r="A17" s="169"/>
      <c r="B17" s="179"/>
      <c r="C17" s="70" t="s">
        <v>71</v>
      </c>
      <c r="D17" s="75">
        <f>SUM(D14:D16)</f>
        <v>74</v>
      </c>
      <c r="E17" s="75">
        <f aca="true" t="shared" si="1" ref="E17:J17">SUM(E14:E16)</f>
        <v>116</v>
      </c>
      <c r="F17" s="75">
        <f t="shared" si="1"/>
        <v>183</v>
      </c>
      <c r="G17" s="75">
        <f t="shared" si="1"/>
        <v>450</v>
      </c>
      <c r="H17" s="75">
        <f t="shared" si="1"/>
        <v>260</v>
      </c>
      <c r="I17" s="75">
        <f t="shared" si="1"/>
        <v>159</v>
      </c>
      <c r="J17" s="75">
        <f t="shared" si="1"/>
        <v>143</v>
      </c>
      <c r="K17" s="53">
        <f>SUM(K14:K16)</f>
        <v>1385</v>
      </c>
    </row>
    <row r="18" spans="1:11" ht="21.75" customHeight="1">
      <c r="A18" s="169"/>
      <c r="B18" s="178" t="s">
        <v>69</v>
      </c>
      <c r="C18" s="66" t="s">
        <v>91</v>
      </c>
      <c r="D18" s="95">
        <v>1</v>
      </c>
      <c r="E18" s="95">
        <v>0</v>
      </c>
      <c r="F18" s="95">
        <v>0</v>
      </c>
      <c r="G18" s="95">
        <v>0</v>
      </c>
      <c r="H18" s="95">
        <v>0</v>
      </c>
      <c r="I18" s="95">
        <v>1</v>
      </c>
      <c r="J18" s="95">
        <v>0</v>
      </c>
      <c r="K18" s="96">
        <f>SUM(D18:J18)</f>
        <v>2</v>
      </c>
    </row>
    <row r="19" spans="1:11" ht="21.75" customHeight="1" thickBot="1">
      <c r="A19" s="169"/>
      <c r="B19" s="178"/>
      <c r="C19" s="63" t="s">
        <v>92</v>
      </c>
      <c r="D19" s="94">
        <v>18</v>
      </c>
      <c r="E19" s="94">
        <v>74</v>
      </c>
      <c r="F19" s="94">
        <v>39</v>
      </c>
      <c r="G19" s="94">
        <v>80</v>
      </c>
      <c r="H19" s="94">
        <v>91</v>
      </c>
      <c r="I19" s="94">
        <v>32</v>
      </c>
      <c r="J19" s="94">
        <v>38</v>
      </c>
      <c r="K19" s="52">
        <f>SUM(D19:J19)</f>
        <v>372</v>
      </c>
    </row>
    <row r="20" spans="1:11" ht="21.75" customHeight="1" thickBot="1">
      <c r="A20" s="169"/>
      <c r="B20" s="179"/>
      <c r="C20" s="70" t="s">
        <v>71</v>
      </c>
      <c r="D20" s="75">
        <f aca="true" t="shared" si="2" ref="D20:J20">SUM(D18:D19)</f>
        <v>19</v>
      </c>
      <c r="E20" s="75">
        <f t="shared" si="2"/>
        <v>74</v>
      </c>
      <c r="F20" s="75">
        <f t="shared" si="2"/>
        <v>39</v>
      </c>
      <c r="G20" s="75">
        <f t="shared" si="2"/>
        <v>80</v>
      </c>
      <c r="H20" s="75">
        <f t="shared" si="2"/>
        <v>91</v>
      </c>
      <c r="I20" s="75">
        <f t="shared" si="2"/>
        <v>33</v>
      </c>
      <c r="J20" s="75">
        <f t="shared" si="2"/>
        <v>38</v>
      </c>
      <c r="K20" s="53">
        <f>SUM(K18:K19)</f>
        <v>374</v>
      </c>
    </row>
    <row r="21" spans="1:11" ht="21.75" customHeight="1">
      <c r="A21" s="169"/>
      <c r="B21" s="177" t="s">
        <v>13</v>
      </c>
      <c r="C21" s="66" t="s">
        <v>90</v>
      </c>
      <c r="D21" s="95">
        <v>0</v>
      </c>
      <c r="E21" s="95">
        <v>4</v>
      </c>
      <c r="F21" s="95">
        <v>1</v>
      </c>
      <c r="G21" s="95">
        <v>1</v>
      </c>
      <c r="H21" s="95">
        <v>0</v>
      </c>
      <c r="I21" s="95">
        <v>1</v>
      </c>
      <c r="J21" s="95">
        <v>0</v>
      </c>
      <c r="K21" s="96">
        <f>SUM(D21:J21)</f>
        <v>7</v>
      </c>
    </row>
    <row r="22" spans="1:11" ht="21.75" customHeight="1">
      <c r="A22" s="169"/>
      <c r="B22" s="178"/>
      <c r="C22" s="59" t="s">
        <v>91</v>
      </c>
      <c r="D22" s="24">
        <v>3</v>
      </c>
      <c r="E22" s="24">
        <v>0</v>
      </c>
      <c r="F22" s="24">
        <v>1</v>
      </c>
      <c r="G22" s="24">
        <v>1</v>
      </c>
      <c r="H22" s="24">
        <v>1</v>
      </c>
      <c r="I22" s="24">
        <v>0</v>
      </c>
      <c r="J22" s="24">
        <v>0</v>
      </c>
      <c r="K22" s="47">
        <f>SUM(D22:J22)</f>
        <v>6</v>
      </c>
    </row>
    <row r="23" spans="1:11" ht="21.75" customHeight="1" thickBot="1">
      <c r="A23" s="169"/>
      <c r="B23" s="178"/>
      <c r="C23" s="63" t="s">
        <v>92</v>
      </c>
      <c r="D23" s="94">
        <v>103</v>
      </c>
      <c r="E23" s="94">
        <v>312</v>
      </c>
      <c r="F23" s="94">
        <v>147</v>
      </c>
      <c r="G23" s="94">
        <v>186</v>
      </c>
      <c r="H23" s="94">
        <v>136</v>
      </c>
      <c r="I23" s="94">
        <v>86</v>
      </c>
      <c r="J23" s="94">
        <v>63</v>
      </c>
      <c r="K23" s="52">
        <f>SUM(D23:J23)</f>
        <v>1033</v>
      </c>
    </row>
    <row r="24" spans="1:11" ht="21.75" customHeight="1" thickBot="1">
      <c r="A24" s="169"/>
      <c r="B24" s="179"/>
      <c r="C24" s="70" t="s">
        <v>71</v>
      </c>
      <c r="D24" s="75">
        <f>SUM(D21:D23)</f>
        <v>106</v>
      </c>
      <c r="E24" s="75">
        <f aca="true" t="shared" si="3" ref="E24:J24">SUM(E21:E23)</f>
        <v>316</v>
      </c>
      <c r="F24" s="75">
        <f t="shared" si="3"/>
        <v>149</v>
      </c>
      <c r="G24" s="75">
        <f t="shared" si="3"/>
        <v>188</v>
      </c>
      <c r="H24" s="75">
        <f t="shared" si="3"/>
        <v>137</v>
      </c>
      <c r="I24" s="75">
        <f t="shared" si="3"/>
        <v>87</v>
      </c>
      <c r="J24" s="75">
        <f t="shared" si="3"/>
        <v>63</v>
      </c>
      <c r="K24" s="53">
        <f>SUM(K21:K23)</f>
        <v>1046</v>
      </c>
    </row>
    <row r="25" spans="1:11" ht="21.75" customHeight="1" thickBot="1">
      <c r="A25" s="170"/>
      <c r="B25" s="180" t="s">
        <v>71</v>
      </c>
      <c r="C25" s="181"/>
      <c r="D25" s="97">
        <f aca="true" t="shared" si="4" ref="D25:K25">D17+D20+D24</f>
        <v>199</v>
      </c>
      <c r="E25" s="97">
        <f t="shared" si="4"/>
        <v>506</v>
      </c>
      <c r="F25" s="97">
        <f t="shared" si="4"/>
        <v>371</v>
      </c>
      <c r="G25" s="97">
        <f t="shared" si="4"/>
        <v>718</v>
      </c>
      <c r="H25" s="97">
        <f t="shared" si="4"/>
        <v>488</v>
      </c>
      <c r="I25" s="97">
        <f t="shared" si="4"/>
        <v>279</v>
      </c>
      <c r="J25" s="97">
        <f t="shared" si="4"/>
        <v>244</v>
      </c>
      <c r="K25" s="98">
        <f t="shared" si="4"/>
        <v>2805</v>
      </c>
    </row>
  </sheetData>
  <sheetProtection/>
  <mergeCells count="10">
    <mergeCell ref="A14:A25"/>
    <mergeCell ref="B14:B17"/>
    <mergeCell ref="B18:B20"/>
    <mergeCell ref="B21:B24"/>
    <mergeCell ref="B25:C25"/>
    <mergeCell ref="A5:A8"/>
    <mergeCell ref="B5:D5"/>
    <mergeCell ref="B6:D6"/>
    <mergeCell ref="B7:D7"/>
    <mergeCell ref="B8:D8"/>
  </mergeCells>
  <printOptions horizontalCentered="1"/>
  <pageMargins left="0" right="0" top="0.3937007874015748" bottom="0.3937007874015748" header="0.3937007874015748" footer="0.3937007874015748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9"/>
  </sheetPr>
  <dimension ref="A1:H1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9.28125" style="0" customWidth="1"/>
    <col min="2" max="8" width="9.7109375" style="0" customWidth="1"/>
  </cols>
  <sheetData>
    <row r="1" spans="1:8" ht="19.5" customHeight="1">
      <c r="A1" s="2" t="s">
        <v>177</v>
      </c>
      <c r="B1" s="6"/>
      <c r="C1" s="6"/>
      <c r="D1" s="1"/>
      <c r="E1" s="1"/>
      <c r="F1" s="1"/>
      <c r="G1" s="1"/>
      <c r="H1" s="1"/>
    </row>
    <row r="2" spans="1:8" ht="12.75">
      <c r="A2" s="3" t="s">
        <v>41</v>
      </c>
      <c r="B2" s="6"/>
      <c r="C2" s="6"/>
      <c r="D2" s="1"/>
      <c r="E2" s="1"/>
      <c r="F2" s="1"/>
      <c r="G2" s="1"/>
      <c r="H2" s="1"/>
    </row>
    <row r="3" spans="1:8" ht="6.75" customHeight="1" thickBot="1">
      <c r="A3" s="1"/>
      <c r="B3" s="1"/>
      <c r="C3" s="6"/>
      <c r="D3" s="1"/>
      <c r="E3" s="1"/>
      <c r="F3" s="1"/>
      <c r="G3" s="1"/>
      <c r="H3" s="1"/>
    </row>
    <row r="4" spans="1:8" ht="13.5" customHeight="1" thickBot="1">
      <c r="A4" s="190" t="s">
        <v>75</v>
      </c>
      <c r="B4" s="157" t="s">
        <v>94</v>
      </c>
      <c r="C4" s="189" t="s">
        <v>83</v>
      </c>
      <c r="D4" s="189"/>
      <c r="E4" s="189"/>
      <c r="F4" s="189"/>
      <c r="G4" s="189"/>
      <c r="H4" s="189"/>
    </row>
    <row r="5" spans="1:8" ht="13.5" customHeight="1" thickBot="1">
      <c r="A5" s="191"/>
      <c r="B5" s="158"/>
      <c r="C5" s="160" t="s">
        <v>76</v>
      </c>
      <c r="D5" s="160"/>
      <c r="E5" s="160"/>
      <c r="F5" s="160" t="s">
        <v>95</v>
      </c>
      <c r="G5" s="160"/>
      <c r="H5" s="160"/>
    </row>
    <row r="6" spans="1:8" ht="13.5" customHeight="1" thickBot="1">
      <c r="A6" s="192"/>
      <c r="B6" s="159"/>
      <c r="C6" s="38" t="s">
        <v>77</v>
      </c>
      <c r="D6" s="38" t="s">
        <v>78</v>
      </c>
      <c r="E6" s="38" t="s">
        <v>71</v>
      </c>
      <c r="F6" s="38" t="s">
        <v>96</v>
      </c>
      <c r="G6" s="38" t="s">
        <v>97</v>
      </c>
      <c r="H6" s="38" t="s">
        <v>71</v>
      </c>
    </row>
    <row r="7" spans="1:8" ht="21.75" customHeight="1">
      <c r="A7" s="66" t="s">
        <v>43</v>
      </c>
      <c r="B7" s="104">
        <v>22</v>
      </c>
      <c r="C7" s="105">
        <v>1360</v>
      </c>
      <c r="D7" s="105">
        <v>976</v>
      </c>
      <c r="E7" s="106">
        <f aca="true" t="shared" si="0" ref="E7:E12">SUM(C7:D7)</f>
        <v>2336</v>
      </c>
      <c r="F7" s="107">
        <v>102</v>
      </c>
      <c r="G7" s="105">
        <v>2234</v>
      </c>
      <c r="H7" s="108">
        <f aca="true" t="shared" si="1" ref="H7:H13">SUM(F7:G7)</f>
        <v>2336</v>
      </c>
    </row>
    <row r="8" spans="1:8" ht="21.75" customHeight="1">
      <c r="A8" s="59" t="s">
        <v>44</v>
      </c>
      <c r="B8" s="99">
        <v>10</v>
      </c>
      <c r="C8" s="100">
        <v>381</v>
      </c>
      <c r="D8" s="100">
        <v>386</v>
      </c>
      <c r="E8" s="101">
        <f t="shared" si="0"/>
        <v>767</v>
      </c>
      <c r="F8" s="102">
        <v>39</v>
      </c>
      <c r="G8" s="100">
        <v>728</v>
      </c>
      <c r="H8" s="103">
        <f t="shared" si="1"/>
        <v>767</v>
      </c>
    </row>
    <row r="9" spans="1:8" ht="21.75" customHeight="1">
      <c r="A9" s="59" t="s">
        <v>73</v>
      </c>
      <c r="B9" s="99">
        <v>24</v>
      </c>
      <c r="C9" s="100">
        <v>1698</v>
      </c>
      <c r="D9" s="100">
        <v>1282</v>
      </c>
      <c r="E9" s="101">
        <f t="shared" si="0"/>
        <v>2980</v>
      </c>
      <c r="F9" s="102">
        <v>107</v>
      </c>
      <c r="G9" s="100">
        <v>2873</v>
      </c>
      <c r="H9" s="103">
        <f t="shared" si="1"/>
        <v>2980</v>
      </c>
    </row>
    <row r="10" spans="1:8" ht="21.75" customHeight="1">
      <c r="A10" s="59" t="s">
        <v>74</v>
      </c>
      <c r="B10" s="99">
        <v>19</v>
      </c>
      <c r="C10" s="100">
        <v>1481</v>
      </c>
      <c r="D10" s="100">
        <v>929</v>
      </c>
      <c r="E10" s="101">
        <f t="shared" si="0"/>
        <v>2410</v>
      </c>
      <c r="F10" s="102">
        <v>85</v>
      </c>
      <c r="G10" s="100">
        <v>2325</v>
      </c>
      <c r="H10" s="103">
        <f t="shared" si="1"/>
        <v>2410</v>
      </c>
    </row>
    <row r="11" spans="1:8" ht="21.75" customHeight="1">
      <c r="A11" s="59" t="s">
        <v>45</v>
      </c>
      <c r="B11" s="99">
        <v>10</v>
      </c>
      <c r="C11" s="100">
        <v>693</v>
      </c>
      <c r="D11" s="100">
        <v>445</v>
      </c>
      <c r="E11" s="101">
        <f t="shared" si="0"/>
        <v>1138</v>
      </c>
      <c r="F11" s="102">
        <v>45</v>
      </c>
      <c r="G11" s="100">
        <v>1093</v>
      </c>
      <c r="H11" s="103">
        <f t="shared" si="1"/>
        <v>1138</v>
      </c>
    </row>
    <row r="12" spans="1:8" ht="21.75" customHeight="1" thickBot="1">
      <c r="A12" s="63" t="s">
        <v>176</v>
      </c>
      <c r="B12" s="109">
        <v>12</v>
      </c>
      <c r="C12" s="110">
        <v>713</v>
      </c>
      <c r="D12" s="110">
        <v>485</v>
      </c>
      <c r="E12" s="111">
        <f t="shared" si="0"/>
        <v>1198</v>
      </c>
      <c r="F12" s="112">
        <v>57</v>
      </c>
      <c r="G12" s="110">
        <v>1141</v>
      </c>
      <c r="H12" s="113">
        <f t="shared" si="1"/>
        <v>1198</v>
      </c>
    </row>
    <row r="13" spans="1:8" ht="21.75" customHeight="1" thickBot="1">
      <c r="A13" s="17" t="s">
        <v>71</v>
      </c>
      <c r="B13" s="114">
        <f aca="true" t="shared" si="2" ref="B13:G13">SUM(B7:B12)</f>
        <v>97</v>
      </c>
      <c r="C13" s="114">
        <f t="shared" si="2"/>
        <v>6326</v>
      </c>
      <c r="D13" s="114">
        <f t="shared" si="2"/>
        <v>4503</v>
      </c>
      <c r="E13" s="114">
        <f t="shared" si="2"/>
        <v>10829</v>
      </c>
      <c r="F13" s="114">
        <f t="shared" si="2"/>
        <v>435</v>
      </c>
      <c r="G13" s="114">
        <f t="shared" si="2"/>
        <v>10394</v>
      </c>
      <c r="H13" s="115">
        <f t="shared" si="1"/>
        <v>10829</v>
      </c>
    </row>
  </sheetData>
  <sheetProtection/>
  <mergeCells count="5">
    <mergeCell ref="A4:A6"/>
    <mergeCell ref="B4:B6"/>
    <mergeCell ref="C4:H4"/>
    <mergeCell ref="C5:E5"/>
    <mergeCell ref="F5:H5"/>
  </mergeCells>
  <printOptions horizontalCentered="1"/>
  <pageMargins left="0" right="0" top="0.3937007874015748" bottom="0.3937007874015748" header="0.3937007874015748" footer="0.3937007874015748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9"/>
  </sheetPr>
  <dimension ref="A1:Y1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1.7109375" style="12" customWidth="1"/>
    <col min="2" max="2" width="3.57421875" style="12" bestFit="1" customWidth="1"/>
    <col min="3" max="3" width="2.8515625" style="12" bestFit="1" customWidth="1"/>
    <col min="4" max="4" width="3.57421875" style="12" bestFit="1" customWidth="1"/>
    <col min="5" max="5" width="5.140625" style="12" bestFit="1" customWidth="1"/>
    <col min="6" max="6" width="4.8515625" style="12" bestFit="1" customWidth="1"/>
    <col min="7" max="7" width="5.140625" style="12" bestFit="1" customWidth="1"/>
    <col min="8" max="8" width="4.57421875" style="12" bestFit="1" customWidth="1"/>
    <col min="9" max="9" width="2.8515625" style="12" bestFit="1" customWidth="1"/>
    <col min="10" max="10" width="4.8515625" style="12" bestFit="1" customWidth="1"/>
    <col min="11" max="11" width="5.7109375" style="12" bestFit="1" customWidth="1"/>
    <col min="12" max="12" width="4.8515625" style="12" bestFit="1" customWidth="1"/>
    <col min="13" max="13" width="5.7109375" style="12" bestFit="1" customWidth="1"/>
    <col min="14" max="15" width="5.140625" style="12" bestFit="1" customWidth="1"/>
    <col min="16" max="16" width="5.7109375" style="12" bestFit="1" customWidth="1"/>
    <col min="17" max="17" width="4.57421875" style="12" bestFit="1" customWidth="1"/>
    <col min="18" max="18" width="4.8515625" style="12" bestFit="1" customWidth="1"/>
    <col min="19" max="19" width="5.140625" style="12" bestFit="1" customWidth="1"/>
    <col min="20" max="20" width="3.8515625" style="12" bestFit="1" customWidth="1"/>
    <col min="21" max="21" width="3.00390625" style="12" bestFit="1" customWidth="1"/>
    <col min="22" max="22" width="3.8515625" style="12" bestFit="1" customWidth="1"/>
    <col min="23" max="24" width="5.7109375" style="12" bestFit="1" customWidth="1"/>
    <col min="25" max="25" width="6.00390625" style="12" bestFit="1" customWidth="1"/>
    <col min="26" max="26" width="5.7109375" style="12" customWidth="1"/>
    <col min="27" max="16384" width="9.140625" style="12" customWidth="1"/>
  </cols>
  <sheetData>
    <row r="1" spans="1:2" ht="19.5" customHeight="1">
      <c r="A1" s="2" t="s">
        <v>106</v>
      </c>
      <c r="B1" s="88"/>
    </row>
    <row r="2" spans="1:2" ht="12.75">
      <c r="A2" s="3" t="s">
        <v>41</v>
      </c>
      <c r="B2" s="88"/>
    </row>
    <row r="3" ht="6.75" customHeight="1" thickBot="1">
      <c r="B3" s="88"/>
    </row>
    <row r="4" spans="1:25" ht="13.5" customHeight="1" thickBot="1">
      <c r="A4" s="163" t="s">
        <v>75</v>
      </c>
      <c r="B4" s="189" t="s">
        <v>101</v>
      </c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189"/>
      <c r="Q4" s="189"/>
      <c r="R4" s="189"/>
      <c r="S4" s="189"/>
      <c r="T4" s="189"/>
      <c r="U4" s="189"/>
      <c r="V4" s="189"/>
      <c r="W4" s="167" t="s">
        <v>105</v>
      </c>
      <c r="X4" s="167"/>
      <c r="Y4" s="167"/>
    </row>
    <row r="5" spans="1:25" ht="42" customHeight="1" thickBot="1">
      <c r="A5" s="193"/>
      <c r="B5" s="194" t="s">
        <v>98</v>
      </c>
      <c r="C5" s="194"/>
      <c r="D5" s="194"/>
      <c r="E5" s="194" t="s">
        <v>9</v>
      </c>
      <c r="F5" s="194"/>
      <c r="G5" s="194"/>
      <c r="H5" s="194" t="s">
        <v>99</v>
      </c>
      <c r="I5" s="194"/>
      <c r="J5" s="194"/>
      <c r="K5" s="194" t="s">
        <v>100</v>
      </c>
      <c r="L5" s="194"/>
      <c r="M5" s="194"/>
      <c r="N5" s="194" t="s">
        <v>102</v>
      </c>
      <c r="O5" s="194"/>
      <c r="P5" s="194"/>
      <c r="Q5" s="194" t="s">
        <v>103</v>
      </c>
      <c r="R5" s="194"/>
      <c r="S5" s="194"/>
      <c r="T5" s="194" t="s">
        <v>104</v>
      </c>
      <c r="U5" s="194"/>
      <c r="V5" s="194"/>
      <c r="W5" s="167"/>
      <c r="X5" s="167"/>
      <c r="Y5" s="167"/>
    </row>
    <row r="6" spans="1:25" ht="38.25" thickBot="1">
      <c r="A6" s="164"/>
      <c r="B6" s="116" t="s">
        <v>77</v>
      </c>
      <c r="C6" s="116" t="s">
        <v>78</v>
      </c>
      <c r="D6" s="117" t="s">
        <v>71</v>
      </c>
      <c r="E6" s="116" t="s">
        <v>77</v>
      </c>
      <c r="F6" s="116" t="s">
        <v>78</v>
      </c>
      <c r="G6" s="117" t="s">
        <v>71</v>
      </c>
      <c r="H6" s="116" t="s">
        <v>77</v>
      </c>
      <c r="I6" s="116" t="s">
        <v>78</v>
      </c>
      <c r="J6" s="117" t="s">
        <v>71</v>
      </c>
      <c r="K6" s="116" t="s">
        <v>77</v>
      </c>
      <c r="L6" s="116" t="s">
        <v>78</v>
      </c>
      <c r="M6" s="117" t="s">
        <v>71</v>
      </c>
      <c r="N6" s="116" t="s">
        <v>77</v>
      </c>
      <c r="O6" s="116" t="s">
        <v>78</v>
      </c>
      <c r="P6" s="117" t="s">
        <v>71</v>
      </c>
      <c r="Q6" s="116" t="s">
        <v>77</v>
      </c>
      <c r="R6" s="116" t="s">
        <v>78</v>
      </c>
      <c r="S6" s="117" t="s">
        <v>71</v>
      </c>
      <c r="T6" s="116" t="s">
        <v>77</v>
      </c>
      <c r="U6" s="116" t="s">
        <v>78</v>
      </c>
      <c r="V6" s="117" t="s">
        <v>71</v>
      </c>
      <c r="W6" s="116" t="s">
        <v>77</v>
      </c>
      <c r="X6" s="116" t="s">
        <v>78</v>
      </c>
      <c r="Y6" s="117" t="s">
        <v>71</v>
      </c>
    </row>
    <row r="7" spans="1:25" ht="30" customHeight="1">
      <c r="A7" s="57" t="s">
        <v>43</v>
      </c>
      <c r="B7" s="118">
        <v>0</v>
      </c>
      <c r="C7" s="118">
        <v>0</v>
      </c>
      <c r="D7" s="119">
        <f aca="true" t="shared" si="0" ref="D7:D12">SUM(B7:C7)</f>
        <v>0</v>
      </c>
      <c r="E7" s="120">
        <v>184</v>
      </c>
      <c r="F7" s="118">
        <v>70</v>
      </c>
      <c r="G7" s="121">
        <f aca="true" t="shared" si="1" ref="G7:G13">SUM(E7:F7)</f>
        <v>254</v>
      </c>
      <c r="H7" s="120">
        <v>158</v>
      </c>
      <c r="I7" s="118">
        <v>12</v>
      </c>
      <c r="J7" s="121">
        <f aca="true" t="shared" si="2" ref="J7:J13">SUM(H7:I7)</f>
        <v>170</v>
      </c>
      <c r="K7" s="120">
        <v>2390</v>
      </c>
      <c r="L7" s="118">
        <v>1329</v>
      </c>
      <c r="M7" s="121">
        <f aca="true" t="shared" si="3" ref="M7:M13">SUM(K7:L7)</f>
        <v>3719</v>
      </c>
      <c r="N7" s="120">
        <v>2315</v>
      </c>
      <c r="O7" s="118">
        <v>2318</v>
      </c>
      <c r="P7" s="121">
        <f aca="true" t="shared" si="4" ref="P7:P13">SUM(N7:O7)</f>
        <v>4633</v>
      </c>
      <c r="Q7" s="120">
        <v>899</v>
      </c>
      <c r="R7" s="118">
        <v>927</v>
      </c>
      <c r="S7" s="121">
        <f aca="true" t="shared" si="5" ref="S7:S13">SUM(Q7:R7)</f>
        <v>1826</v>
      </c>
      <c r="T7" s="120">
        <v>155</v>
      </c>
      <c r="U7" s="118">
        <v>62</v>
      </c>
      <c r="V7" s="121">
        <f aca="true" t="shared" si="6" ref="V7:V13">SUM(T7:U7)</f>
        <v>217</v>
      </c>
      <c r="W7" s="119">
        <f aca="true" t="shared" si="7" ref="W7:X12">B7+E7+H7+K7+N7+Q7+T7</f>
        <v>6101</v>
      </c>
      <c r="X7" s="121">
        <f t="shared" si="7"/>
        <v>4718</v>
      </c>
      <c r="Y7" s="121">
        <f>SUM(W7:X7)</f>
        <v>10819</v>
      </c>
    </row>
    <row r="8" spans="1:25" ht="30" customHeight="1">
      <c r="A8" s="59" t="s">
        <v>44</v>
      </c>
      <c r="B8" s="100">
        <v>0</v>
      </c>
      <c r="C8" s="100">
        <v>0</v>
      </c>
      <c r="D8" s="101">
        <f t="shared" si="0"/>
        <v>0</v>
      </c>
      <c r="E8" s="102">
        <v>220</v>
      </c>
      <c r="F8" s="100">
        <v>98</v>
      </c>
      <c r="G8" s="103">
        <f t="shared" si="1"/>
        <v>318</v>
      </c>
      <c r="H8" s="102">
        <v>133</v>
      </c>
      <c r="I8" s="100">
        <v>0</v>
      </c>
      <c r="J8" s="103">
        <f t="shared" si="2"/>
        <v>133</v>
      </c>
      <c r="K8" s="102">
        <v>644</v>
      </c>
      <c r="L8" s="100">
        <v>627</v>
      </c>
      <c r="M8" s="103">
        <f t="shared" si="3"/>
        <v>1271</v>
      </c>
      <c r="N8" s="102">
        <v>231</v>
      </c>
      <c r="O8" s="100">
        <v>381</v>
      </c>
      <c r="P8" s="103">
        <f t="shared" si="4"/>
        <v>612</v>
      </c>
      <c r="Q8" s="102">
        <v>0</v>
      </c>
      <c r="R8" s="100">
        <v>0</v>
      </c>
      <c r="S8" s="103">
        <f t="shared" si="5"/>
        <v>0</v>
      </c>
      <c r="T8" s="102">
        <v>0</v>
      </c>
      <c r="U8" s="100">
        <v>0</v>
      </c>
      <c r="V8" s="103">
        <f t="shared" si="6"/>
        <v>0</v>
      </c>
      <c r="W8" s="101">
        <f t="shared" si="7"/>
        <v>1228</v>
      </c>
      <c r="X8" s="103">
        <f t="shared" si="7"/>
        <v>1106</v>
      </c>
      <c r="Y8" s="103">
        <f aca="true" t="shared" si="8" ref="Y8:Y13">SUM(W8:X8)</f>
        <v>2334</v>
      </c>
    </row>
    <row r="9" spans="1:25" ht="21.75" customHeight="1">
      <c r="A9" s="59" t="s">
        <v>73</v>
      </c>
      <c r="B9" s="100">
        <v>79</v>
      </c>
      <c r="C9" s="100">
        <v>0</v>
      </c>
      <c r="D9" s="101">
        <f t="shared" si="0"/>
        <v>79</v>
      </c>
      <c r="E9" s="102">
        <v>862</v>
      </c>
      <c r="F9" s="100">
        <v>450</v>
      </c>
      <c r="G9" s="103">
        <f t="shared" si="1"/>
        <v>1312</v>
      </c>
      <c r="H9" s="102">
        <v>326</v>
      </c>
      <c r="I9" s="100">
        <v>0</v>
      </c>
      <c r="J9" s="103">
        <f t="shared" si="2"/>
        <v>326</v>
      </c>
      <c r="K9" s="102">
        <v>2499</v>
      </c>
      <c r="L9" s="100">
        <v>2195</v>
      </c>
      <c r="M9" s="103">
        <f t="shared" si="3"/>
        <v>4694</v>
      </c>
      <c r="N9" s="102">
        <v>1273</v>
      </c>
      <c r="O9" s="100">
        <v>2255</v>
      </c>
      <c r="P9" s="103">
        <f t="shared" si="4"/>
        <v>3528</v>
      </c>
      <c r="Q9" s="102">
        <v>200</v>
      </c>
      <c r="R9" s="100">
        <v>390</v>
      </c>
      <c r="S9" s="103">
        <f t="shared" si="5"/>
        <v>590</v>
      </c>
      <c r="T9" s="102">
        <v>49</v>
      </c>
      <c r="U9" s="100">
        <v>36</v>
      </c>
      <c r="V9" s="103">
        <f t="shared" si="6"/>
        <v>85</v>
      </c>
      <c r="W9" s="101">
        <f t="shared" si="7"/>
        <v>5288</v>
      </c>
      <c r="X9" s="103">
        <f t="shared" si="7"/>
        <v>5326</v>
      </c>
      <c r="Y9" s="103">
        <f t="shared" si="8"/>
        <v>10614</v>
      </c>
    </row>
    <row r="10" spans="1:25" ht="21.75" customHeight="1">
      <c r="A10" s="59" t="s">
        <v>74</v>
      </c>
      <c r="B10" s="100">
        <v>37</v>
      </c>
      <c r="C10" s="100">
        <v>0</v>
      </c>
      <c r="D10" s="101">
        <f t="shared" si="0"/>
        <v>37</v>
      </c>
      <c r="E10" s="102">
        <v>751</v>
      </c>
      <c r="F10" s="100">
        <v>257</v>
      </c>
      <c r="G10" s="103">
        <f t="shared" si="1"/>
        <v>1008</v>
      </c>
      <c r="H10" s="102">
        <v>274</v>
      </c>
      <c r="I10" s="100">
        <v>3</v>
      </c>
      <c r="J10" s="103">
        <f t="shared" si="2"/>
        <v>277</v>
      </c>
      <c r="K10" s="102">
        <v>2057</v>
      </c>
      <c r="L10" s="100">
        <v>1997</v>
      </c>
      <c r="M10" s="103">
        <f t="shared" si="3"/>
        <v>4054</v>
      </c>
      <c r="N10" s="102">
        <v>831</v>
      </c>
      <c r="O10" s="100">
        <v>1373</v>
      </c>
      <c r="P10" s="103">
        <f t="shared" si="4"/>
        <v>2204</v>
      </c>
      <c r="Q10" s="102">
        <v>84</v>
      </c>
      <c r="R10" s="100">
        <v>140</v>
      </c>
      <c r="S10" s="103">
        <f t="shared" si="5"/>
        <v>224</v>
      </c>
      <c r="T10" s="102">
        <v>36</v>
      </c>
      <c r="U10" s="100">
        <v>0</v>
      </c>
      <c r="V10" s="103">
        <f t="shared" si="6"/>
        <v>36</v>
      </c>
      <c r="W10" s="101">
        <f t="shared" si="7"/>
        <v>4070</v>
      </c>
      <c r="X10" s="103">
        <f t="shared" si="7"/>
        <v>3770</v>
      </c>
      <c r="Y10" s="103">
        <f t="shared" si="8"/>
        <v>7840</v>
      </c>
    </row>
    <row r="11" spans="1:25" ht="21.75" customHeight="1">
      <c r="A11" s="59" t="s">
        <v>45</v>
      </c>
      <c r="B11" s="100">
        <v>0</v>
      </c>
      <c r="C11" s="100">
        <v>0</v>
      </c>
      <c r="D11" s="101">
        <f t="shared" si="0"/>
        <v>0</v>
      </c>
      <c r="E11" s="102">
        <v>417</v>
      </c>
      <c r="F11" s="100">
        <v>93</v>
      </c>
      <c r="G11" s="103">
        <f t="shared" si="1"/>
        <v>510</v>
      </c>
      <c r="H11" s="102">
        <v>168</v>
      </c>
      <c r="I11" s="100">
        <v>0</v>
      </c>
      <c r="J11" s="103">
        <f t="shared" si="2"/>
        <v>168</v>
      </c>
      <c r="K11" s="102">
        <v>1551</v>
      </c>
      <c r="L11" s="100">
        <v>1373</v>
      </c>
      <c r="M11" s="103">
        <f t="shared" si="3"/>
        <v>2924</v>
      </c>
      <c r="N11" s="102">
        <v>298</v>
      </c>
      <c r="O11" s="100">
        <v>510</v>
      </c>
      <c r="P11" s="103">
        <f t="shared" si="4"/>
        <v>808</v>
      </c>
      <c r="Q11" s="102">
        <v>0</v>
      </c>
      <c r="R11" s="100">
        <v>0</v>
      </c>
      <c r="S11" s="103">
        <f t="shared" si="5"/>
        <v>0</v>
      </c>
      <c r="T11" s="102">
        <v>0</v>
      </c>
      <c r="U11" s="100">
        <v>0</v>
      </c>
      <c r="V11" s="103">
        <f t="shared" si="6"/>
        <v>0</v>
      </c>
      <c r="W11" s="101">
        <f t="shared" si="7"/>
        <v>2434</v>
      </c>
      <c r="X11" s="103">
        <f t="shared" si="7"/>
        <v>1976</v>
      </c>
      <c r="Y11" s="103">
        <f t="shared" si="8"/>
        <v>4410</v>
      </c>
    </row>
    <row r="12" spans="1:25" ht="21.75" customHeight="1" thickBot="1">
      <c r="A12" s="63" t="s">
        <v>176</v>
      </c>
      <c r="B12" s="110">
        <v>33</v>
      </c>
      <c r="C12" s="110">
        <v>3</v>
      </c>
      <c r="D12" s="111">
        <f t="shared" si="0"/>
        <v>36</v>
      </c>
      <c r="E12" s="112">
        <v>594</v>
      </c>
      <c r="F12" s="110">
        <v>256</v>
      </c>
      <c r="G12" s="113">
        <f t="shared" si="1"/>
        <v>850</v>
      </c>
      <c r="H12" s="112">
        <v>129</v>
      </c>
      <c r="I12" s="110">
        <v>0</v>
      </c>
      <c r="J12" s="113">
        <f t="shared" si="2"/>
        <v>129</v>
      </c>
      <c r="K12" s="112">
        <v>1215</v>
      </c>
      <c r="L12" s="110">
        <v>1096</v>
      </c>
      <c r="M12" s="113">
        <f t="shared" si="3"/>
        <v>2311</v>
      </c>
      <c r="N12" s="112">
        <v>402</v>
      </c>
      <c r="O12" s="110">
        <v>508</v>
      </c>
      <c r="P12" s="113">
        <f t="shared" si="4"/>
        <v>910</v>
      </c>
      <c r="Q12" s="112">
        <v>0</v>
      </c>
      <c r="R12" s="110">
        <v>0</v>
      </c>
      <c r="S12" s="113">
        <f t="shared" si="5"/>
        <v>0</v>
      </c>
      <c r="T12" s="112">
        <v>0</v>
      </c>
      <c r="U12" s="110">
        <v>0</v>
      </c>
      <c r="V12" s="113">
        <f t="shared" si="6"/>
        <v>0</v>
      </c>
      <c r="W12" s="111">
        <f t="shared" si="7"/>
        <v>2373</v>
      </c>
      <c r="X12" s="113">
        <f t="shared" si="7"/>
        <v>1863</v>
      </c>
      <c r="Y12" s="113">
        <f t="shared" si="8"/>
        <v>4236</v>
      </c>
    </row>
    <row r="13" spans="1:25" ht="21.75" customHeight="1" thickBot="1">
      <c r="A13" s="17" t="s">
        <v>71</v>
      </c>
      <c r="B13" s="114">
        <f>SUM(B7:B12)</f>
        <v>149</v>
      </c>
      <c r="C13" s="114">
        <f>SUM(C7:C12)</f>
        <v>3</v>
      </c>
      <c r="D13" s="114">
        <f>SUM(D7:D12)</f>
        <v>152</v>
      </c>
      <c r="E13" s="114">
        <f>SUM(E7:E12)</f>
        <v>3028</v>
      </c>
      <c r="F13" s="114">
        <f>SUM(F7:F12)</f>
        <v>1224</v>
      </c>
      <c r="G13" s="115">
        <f t="shared" si="1"/>
        <v>4252</v>
      </c>
      <c r="H13" s="114">
        <f>SUM(H7:H12)</f>
        <v>1188</v>
      </c>
      <c r="I13" s="114">
        <f>SUM(I7:I12)</f>
        <v>15</v>
      </c>
      <c r="J13" s="115">
        <f t="shared" si="2"/>
        <v>1203</v>
      </c>
      <c r="K13" s="114">
        <f>SUM(K7:K12)</f>
        <v>10356</v>
      </c>
      <c r="L13" s="114">
        <f>SUM(L7:L12)</f>
        <v>8617</v>
      </c>
      <c r="M13" s="115">
        <f t="shared" si="3"/>
        <v>18973</v>
      </c>
      <c r="N13" s="114">
        <f>SUM(N7:N12)</f>
        <v>5350</v>
      </c>
      <c r="O13" s="114">
        <f>SUM(O7:O12)</f>
        <v>7345</v>
      </c>
      <c r="P13" s="115">
        <f t="shared" si="4"/>
        <v>12695</v>
      </c>
      <c r="Q13" s="114">
        <f>SUM(Q7:Q12)</f>
        <v>1183</v>
      </c>
      <c r="R13" s="114">
        <f>SUM(R7:R12)</f>
        <v>1457</v>
      </c>
      <c r="S13" s="115">
        <f t="shared" si="5"/>
        <v>2640</v>
      </c>
      <c r="T13" s="114">
        <f>SUM(T7:T12)</f>
        <v>240</v>
      </c>
      <c r="U13" s="114">
        <f>SUM(U7:U12)</f>
        <v>98</v>
      </c>
      <c r="V13" s="115">
        <f t="shared" si="6"/>
        <v>338</v>
      </c>
      <c r="W13" s="114">
        <f>SUM(W7:W12)</f>
        <v>21494</v>
      </c>
      <c r="X13" s="114">
        <f>SUM(X7:X12)</f>
        <v>18759</v>
      </c>
      <c r="Y13" s="115">
        <f t="shared" si="8"/>
        <v>40253</v>
      </c>
    </row>
  </sheetData>
  <sheetProtection/>
  <mergeCells count="10">
    <mergeCell ref="A4:A6"/>
    <mergeCell ref="B4:V4"/>
    <mergeCell ref="W4:Y5"/>
    <mergeCell ref="B5:D5"/>
    <mergeCell ref="E5:G5"/>
    <mergeCell ref="H5:J5"/>
    <mergeCell ref="K5:M5"/>
    <mergeCell ref="N5:P5"/>
    <mergeCell ref="Q5:S5"/>
    <mergeCell ref="T5:V5"/>
  </mergeCells>
  <printOptions horizontalCentered="1"/>
  <pageMargins left="0" right="0" top="0.5" bottom="0.5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hamamy</cp:lastModifiedBy>
  <cp:lastPrinted>2010-01-26T09:49:57Z</cp:lastPrinted>
  <dcterms:created xsi:type="dcterms:W3CDTF">2006-02-24T09:38:25Z</dcterms:created>
  <dcterms:modified xsi:type="dcterms:W3CDTF">2010-04-19T15:59:39Z</dcterms:modified>
  <cp:category/>
  <cp:version/>
  <cp:contentType/>
  <cp:contentStatus/>
</cp:coreProperties>
</file>