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5." sheetId="1" r:id="rId1"/>
    <sheet name="5.1" sheetId="2" r:id="rId2"/>
    <sheet name="5.2-3" sheetId="3" r:id="rId3"/>
    <sheet name="5.4" sheetId="4" r:id="rId4"/>
  </sheets>
  <definedNames/>
  <calcPr fullCalcOnLoad="1"/>
</workbook>
</file>

<file path=xl/sharedStrings.xml><?xml version="1.0" encoding="utf-8"?>
<sst xmlns="http://schemas.openxmlformats.org/spreadsheetml/2006/main" count="180" uniqueCount="79">
  <si>
    <t>Baalbeck / بعلبك</t>
  </si>
  <si>
    <t>Mazout importé par le Ministère de l'Energie et de l'Eau pour EDL / Imported oil by the Ministry of Energy and Water for EDL / مازوت مستورد من قبل وزارة الطاقة والمياه لحساب مؤسسة كهرباء لبنان</t>
  </si>
  <si>
    <t>Fuel oil importé par le secteur privé / Imported fuel oil by the private sector / فيول أويل مستورد من قبل القطاع الخاص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</si>
  <si>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</si>
  <si>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</si>
  <si>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</si>
  <si>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</si>
  <si>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</si>
  <si>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</si>
  <si>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Production des usines d'E.D.L / EDL factories Production / إنتاج معامل مؤسسة كهرباء لبنان</t>
  </si>
  <si>
    <t>Safa / الصفا</t>
  </si>
  <si>
    <t>Qadisha / القاديشا</t>
  </si>
  <si>
    <t>Vapeur / Steam / بخاري</t>
  </si>
  <si>
    <t>Mixte / Mixed / دائرة مختلطة</t>
  </si>
  <si>
    <t>Energie (en millions KWh) / Energy (in million of KWh) / الطاقة بمليون الكيلوات ساعة</t>
  </si>
  <si>
    <t>Gaz / Gas / غازي</t>
  </si>
  <si>
    <t>Consommation du réseau / Network consumption / استهلاك الشبكة</t>
  </si>
  <si>
    <t>De la Syrie / From Syria / من سوريا</t>
  </si>
  <si>
    <t>Essence sans plomb 98 Octane / Unleaded petrol 98 Octane / بنزين خال من الرصاص 98 أوكتان</t>
  </si>
  <si>
    <t>Essence sans plomb 95 Octane / Unleaded petrol 95 Octane / بنزين خال من الرصاص 95 أوكتان</t>
  </si>
  <si>
    <t>Kerozène pour avion / Kerosene for aircraft / كاز طيران</t>
  </si>
  <si>
    <t>Mazout importé par le Ministère de l'Energie et de l'Eau pour le marché local / Imported oil by the Ministry of Energy and Water for the local market / مازوت مستورد من قبل وزارة الطاقة والمياه لتأمين السوق المحلي</t>
  </si>
  <si>
    <t>Fuel-oil importé par le Ministère de l'Eau et de l'Energie pour EDL / Imported fuel-oil by the Ministry of Energy and Water for EDL / فيول أويل مستورد من قبل وزارة الطاقة والمياه لحساب مؤسسة كهرباء لبنان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</si>
  <si>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</si>
  <si>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</si>
  <si>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</si>
  <si>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</si>
  <si>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</si>
  <si>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</si>
  <si>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Source:  Electricité du Liban (E.D.L) / Source : Electricity du Liban (E.D.L.) / المصدر : شركة كهرباء لبنان</t>
  </si>
  <si>
    <t>Tableau fait par l'ACS / Table made by CAS / جدول محضر في إدارة الإحصاء المركزي</t>
  </si>
  <si>
    <t xml:space="preserve">  Energie hydraulique / Hydraulic Energy / طاقة مائية</t>
  </si>
  <si>
    <t>Energie thermique / Thermal Energy / طاقة حرارية</t>
  </si>
  <si>
    <t>Achats / Purchases / مشتريات</t>
  </si>
  <si>
    <t>Gaz liquide / Liquid Gas / غاز سائل</t>
  </si>
  <si>
    <t>Raffineries de Tripoli et de Zahrani / Refineries of Tripoli &amp; Zahrani / منشآت النفط في طرابلس والزهراني</t>
  </si>
  <si>
    <t>Mazout importé par le secteur privé (Diezel oil) / Imported oil by the private sector (Diesel oil) / مازوت مستورد من قبل القطاع الخاص - ديزل</t>
  </si>
  <si>
    <t>Centrales / Power station / محطة الطاقة</t>
  </si>
  <si>
    <t>Total Général / Grand Total / المجموع العام</t>
  </si>
  <si>
    <t xml:space="preserve">Total hydraulique / Total hydraulic energy / </t>
  </si>
  <si>
    <t>Litani / الليطاني</t>
  </si>
  <si>
    <t>Naher Ibrahim 1, 2, 3 / نهر ابراهيم 1 و2 و3</t>
  </si>
  <si>
    <t>Bared 1, 2 / البارد 1 و2</t>
  </si>
  <si>
    <t>Total énergie thermique / Total thermal energy / مجموع الطاقة الحرارية</t>
  </si>
  <si>
    <t>Zouk / الذوق</t>
  </si>
  <si>
    <t>Sud / South / الجنوب</t>
  </si>
  <si>
    <t>Zahrani / الزهراني</t>
  </si>
  <si>
    <t>Dair Ammar / دير عمار</t>
  </si>
  <si>
    <t>Tyr / Sour / صور</t>
  </si>
  <si>
    <t>Hreicheh / حريشة</t>
  </si>
  <si>
    <t>Achat de l'étranger / Purchase from other countries / من دول أخرى</t>
  </si>
  <si>
    <t>Achat à la Syrie / Purchase from Syria / شراء من سوريا</t>
  </si>
  <si>
    <t>Achat de l'Egypte / Purchase from Egypt / شراء من مصر</t>
  </si>
  <si>
    <t>Moyenne des puissances le soir en MW / Night average power in MW / معدل الطاقة في المساء بالميغاوات</t>
  </si>
  <si>
    <t>Energie hydraulique / Hydraulic Energy / طاقة مائية</t>
  </si>
  <si>
    <t>Taux de participation en % / Participation rate in % / نسبة المشاركة المئوية</t>
  </si>
  <si>
    <t>De l'Egypte / From Egypt / من مصر</t>
  </si>
  <si>
    <t>De la Syrie / From Egypt / من مصر</t>
  </si>
  <si>
    <t>Fuel-oil importé par le Ministère de l'Eau et de l'Energie pour le marché local / Imported fuel-oil by the Ministry of Energy and Water for local market / فيول أويل مستورد من قبل وزارة الطاقة والمياه لتأمين السوق المحلي</t>
  </si>
  <si>
    <t>Asphalte / Asphalt (Bitumen) / اسفلت</t>
  </si>
  <si>
    <t>Achat / Purchase / شراء</t>
  </si>
  <si>
    <t>Cumul annuel / Year to date total / المجموع منذ بداية العام</t>
  </si>
  <si>
    <t>EDL / كهرباء لبنان</t>
  </si>
  <si>
    <t>Kadisha / قاديشا</t>
  </si>
  <si>
    <t>Hydraulique-Liban / Hydraulic-Lebanon / مائي-لبنان</t>
  </si>
  <si>
    <t>Moyenne / Average / المعدل</t>
  </si>
  <si>
    <t>Produits pétroliers importés en tonnes / Importation of Oil Products in tonnes /  المشتقات النفطية المستوردة بالطن</t>
  </si>
  <si>
    <t>Gaz Oil en tonnes / Gas-Oil in tonnes / غاز أويل بالأطنان</t>
  </si>
  <si>
    <t>Fuel Oil en tonnes / Fuel-Oil in tonnes / فيول أويل بالأطنان</t>
  </si>
  <si>
    <t>5. ENERGY</t>
  </si>
  <si>
    <t>Tableau 5.1 - Energie / Table 5.1 - Energy / جدول رقم 5.1 - الطاقة</t>
  </si>
  <si>
    <t>Tableau 5.2 - Production des centrales de l'EDL / Table 5.2 - Energy: Production of EDL power stations  / جدول رقم 5.2 - الطاقة : إنتاج محطات الطاقة</t>
  </si>
  <si>
    <t>Tableau 5.3 - Industrie : Taux de participation des centrales de l'EDL / Table 5.3 - Industry : Energy: Participation rate of EDL power stations  / جدول رقم 5.3 - الصناعة : الطاقة : نسبة مشاركة محطات الطاقة</t>
  </si>
  <si>
    <t>Tableau 5.4 - Production sur le réseau Libanais. GWh / Table 5.4 - Production of the Lebanese network. GWh of EDL  / جدول رقم 5.4 -  :  إنتاج الشبكة اللبنانية</t>
  </si>
  <si>
    <t>Du navire / From Ship / من الباخرة</t>
  </si>
  <si>
    <t>Total 2015 / Total 2015 / مجموع 2015</t>
  </si>
  <si>
    <t>Des navires / From ships / من الباخرتين</t>
  </si>
  <si>
    <t>_</t>
  </si>
  <si>
    <t xml:space="preserve">Total  / Total  / مجموع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</si>
</sst>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  <numFmt numFmtId="223" formatCode="[$-409]dddd\,\ mmmm\ dd\,\ yyyy"/>
    <numFmt numFmtId="224" formatCode="[$-409]h:mm:ss\ AM/PM"/>
  </numFmts>
  <fonts count="55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0" fontId="16" fillId="0" borderId="11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center" vertical="center" textRotation="90" wrapText="1" readingOrder="1"/>
    </xf>
    <xf numFmtId="193" fontId="9" fillId="0" borderId="10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193" fontId="17" fillId="0" borderId="11" xfId="0" applyNumberFormat="1" applyFont="1" applyFill="1" applyBorder="1" applyAlignment="1">
      <alignment horizontal="right" vertical="center" wrapText="1" readingOrder="1"/>
    </xf>
    <xf numFmtId="193" fontId="18" fillId="0" borderId="11" xfId="42" applyNumberFormat="1" applyFont="1" applyFill="1" applyBorder="1" applyAlignment="1">
      <alignment horizontal="right" vertical="center" readingOrder="1"/>
    </xf>
    <xf numFmtId="193" fontId="9" fillId="0" borderId="10" xfId="42" applyNumberFormat="1" applyFont="1" applyBorder="1" applyAlignment="1">
      <alignment horizontal="right" vertical="center" readingOrder="1"/>
    </xf>
    <xf numFmtId="193" fontId="17" fillId="0" borderId="10" xfId="0" applyNumberFormat="1" applyFont="1" applyBorder="1" applyAlignment="1">
      <alignment vertical="center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17" fillId="0" borderId="15" xfId="0" applyNumberFormat="1" applyFont="1" applyBorder="1" applyAlignment="1">
      <alignment vertical="center" readingOrder="1"/>
    </xf>
    <xf numFmtId="218" fontId="9" fillId="0" borderId="15" xfId="42" applyNumberFormat="1" applyFont="1" applyBorder="1" applyAlignment="1">
      <alignment horizontal="right" vertical="center" readingOrder="1"/>
    </xf>
    <xf numFmtId="193" fontId="9" fillId="0" borderId="13" xfId="42" applyNumberFormat="1" applyFont="1" applyBorder="1" applyAlignment="1">
      <alignment horizontal="right" vertical="center" readingOrder="1"/>
    </xf>
    <xf numFmtId="193" fontId="9" fillId="0" borderId="13" xfId="42" applyNumberFormat="1" applyFont="1" applyFill="1" applyBorder="1" applyAlignment="1">
      <alignment horizontal="right" vertical="center" readingOrder="1"/>
    </xf>
    <xf numFmtId="193" fontId="17" fillId="0" borderId="13" xfId="0" applyNumberFormat="1" applyFont="1" applyBorder="1" applyAlignment="1">
      <alignment vertical="center" readingOrder="1"/>
    </xf>
    <xf numFmtId="193" fontId="18" fillId="0" borderId="11" xfId="42" applyNumberFormat="1" applyFont="1" applyBorder="1" applyAlignment="1">
      <alignment horizontal="right" vertical="center" readingOrder="1"/>
    </xf>
    <xf numFmtId="193" fontId="17" fillId="0" borderId="14" xfId="0" applyNumberFormat="1" applyFont="1" applyBorder="1" applyAlignment="1">
      <alignment vertical="center" readingOrder="1"/>
    </xf>
    <xf numFmtId="0" fontId="16" fillId="0" borderId="12" xfId="0" applyFont="1" applyFill="1" applyBorder="1" applyAlignment="1">
      <alignment horizontal="center" vertical="center" wrapText="1" readingOrder="1"/>
    </xf>
    <xf numFmtId="193" fontId="17" fillId="0" borderId="11" xfId="42" applyNumberFormat="1" applyFont="1" applyFill="1" applyBorder="1" applyAlignment="1">
      <alignment horizontal="right" vertical="center" readingOrder="1"/>
    </xf>
    <xf numFmtId="3" fontId="17" fillId="0" borderId="11" xfId="42" applyNumberFormat="1" applyFont="1" applyBorder="1" applyAlignment="1">
      <alignment horizontal="right"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219" fontId="9" fillId="0" borderId="15" xfId="42" applyNumberFormat="1" applyFont="1" applyBorder="1" applyAlignment="1">
      <alignment horizontal="right" vertical="center" readingOrder="1"/>
    </xf>
    <xf numFmtId="2" fontId="17" fillId="0" borderId="11" xfId="0" applyNumberFormat="1" applyFont="1" applyFill="1" applyBorder="1" applyAlignment="1">
      <alignment horizontal="right" vertical="center" wrapText="1" readingOrder="1"/>
    </xf>
    <xf numFmtId="2" fontId="18" fillId="0" borderId="11" xfId="42" applyNumberFormat="1" applyFont="1" applyFill="1" applyBorder="1" applyAlignment="1">
      <alignment horizontal="right" vertical="center" readingOrder="1"/>
    </xf>
    <xf numFmtId="2" fontId="17" fillId="0" borderId="11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2" fontId="17" fillId="0" borderId="10" xfId="0" applyNumberFormat="1" applyFont="1" applyBorder="1" applyAlignment="1">
      <alignment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9" fillId="0" borderId="15" xfId="42" applyNumberFormat="1" applyFont="1" applyFill="1" applyBorder="1" applyAlignment="1">
      <alignment horizontal="right" vertical="center" readingOrder="1"/>
    </xf>
    <xf numFmtId="2" fontId="17" fillId="0" borderId="15" xfId="0" applyNumberFormat="1" applyFont="1" applyBorder="1" applyAlignment="1">
      <alignment vertical="center" readingOrder="1"/>
    </xf>
    <xf numFmtId="2" fontId="9" fillId="0" borderId="13" xfId="42" applyNumberFormat="1" applyFont="1" applyBorder="1" applyAlignment="1">
      <alignment horizontal="right" vertical="center" readingOrder="1"/>
    </xf>
    <xf numFmtId="2" fontId="9" fillId="0" borderId="13" xfId="42" applyNumberFormat="1" applyFont="1" applyFill="1" applyBorder="1" applyAlignment="1">
      <alignment horizontal="right" vertical="center" readingOrder="1"/>
    </xf>
    <xf numFmtId="2" fontId="17" fillId="0" borderId="13" xfId="0" applyNumberFormat="1" applyFont="1" applyBorder="1" applyAlignment="1">
      <alignment vertical="center" readingOrder="1"/>
    </xf>
    <xf numFmtId="2" fontId="18" fillId="0" borderId="11" xfId="42" applyNumberFormat="1" applyFont="1" applyBorder="1" applyAlignment="1">
      <alignment horizontal="right" vertical="center" readingOrder="1"/>
    </xf>
    <xf numFmtId="2" fontId="9" fillId="0" borderId="14" xfId="42" applyNumberFormat="1" applyFont="1" applyBorder="1" applyAlignment="1">
      <alignment horizontal="right" vertical="center" readingOrder="1"/>
    </xf>
    <xf numFmtId="2" fontId="9" fillId="0" borderId="14" xfId="42" applyNumberFormat="1" applyFont="1" applyFill="1" applyBorder="1" applyAlignment="1">
      <alignment horizontal="right" vertical="center" readingOrder="1"/>
    </xf>
    <xf numFmtId="2" fontId="17" fillId="0" borderId="14" xfId="0" applyNumberFormat="1" applyFont="1" applyBorder="1" applyAlignment="1">
      <alignment vertical="center" readingOrder="1"/>
    </xf>
    <xf numFmtId="2" fontId="17" fillId="0" borderId="12" xfId="42" applyNumberFormat="1" applyFont="1" applyBorder="1" applyAlignment="1">
      <alignment horizontal="right" vertical="center" readingOrder="1"/>
    </xf>
    <xf numFmtId="2" fontId="17" fillId="0" borderId="11" xfId="42" applyNumberFormat="1" applyFont="1" applyBorder="1" applyAlignment="1">
      <alignment horizontal="right" vertical="center" readingOrder="1"/>
    </xf>
    <xf numFmtId="0" fontId="6" fillId="0" borderId="17" xfId="0" applyFont="1" applyFill="1" applyBorder="1" applyAlignment="1">
      <alignment horizontal="right" vertical="center" wrapText="1" readingOrder="1"/>
    </xf>
    <xf numFmtId="0" fontId="19" fillId="0" borderId="17" xfId="0" applyFont="1" applyFill="1" applyBorder="1" applyAlignment="1">
      <alignment horizontal="right" vertical="center" wrapText="1" readingOrder="1"/>
    </xf>
    <xf numFmtId="0" fontId="16" fillId="0" borderId="10" xfId="0" applyFont="1" applyFill="1" applyBorder="1" applyAlignment="1">
      <alignment horizontal="left" vertical="center" wrapText="1" readingOrder="1"/>
    </xf>
    <xf numFmtId="221" fontId="9" fillId="0" borderId="10" xfId="0" applyNumberFormat="1" applyFont="1" applyFill="1" applyBorder="1" applyAlignment="1">
      <alignment horizontal="right" vertical="center" wrapText="1" readingOrder="1"/>
    </xf>
    <xf numFmtId="221" fontId="9" fillId="0" borderId="10" xfId="0" applyNumberFormat="1" applyFont="1" applyFill="1" applyBorder="1" applyAlignment="1">
      <alignment horizontal="right" vertical="center" readingOrder="1"/>
    </xf>
    <xf numFmtId="221" fontId="17" fillId="0" borderId="10" xfId="0" applyNumberFormat="1" applyFont="1" applyFill="1" applyBorder="1" applyAlignment="1">
      <alignment horizontal="right" vertical="center" readingOrder="1"/>
    </xf>
    <xf numFmtId="0" fontId="16" fillId="0" borderId="15" xfId="0" applyFont="1" applyFill="1" applyBorder="1" applyAlignment="1">
      <alignment horizontal="left" vertical="center" wrapText="1" readingOrder="1"/>
    </xf>
    <xf numFmtId="221" fontId="9" fillId="0" borderId="15" xfId="0" applyNumberFormat="1" applyFont="1" applyFill="1" applyBorder="1" applyAlignment="1">
      <alignment horizontal="right" vertical="center" wrapText="1" readingOrder="1"/>
    </xf>
    <xf numFmtId="221" fontId="9" fillId="0" borderId="15" xfId="0" applyNumberFormat="1" applyFont="1" applyFill="1" applyBorder="1" applyAlignment="1">
      <alignment horizontal="right" vertical="center" readingOrder="1"/>
    </xf>
    <xf numFmtId="221" fontId="17" fillId="0" borderId="15" xfId="0" applyNumberFormat="1" applyFont="1" applyFill="1" applyBorder="1" applyAlignment="1">
      <alignment horizontal="right" vertical="center" readingOrder="1"/>
    </xf>
    <xf numFmtId="221" fontId="9" fillId="0" borderId="15" xfId="42" applyNumberFormat="1" applyFont="1" applyFill="1" applyBorder="1" applyAlignment="1">
      <alignment horizontal="right" vertical="center" readingOrder="1"/>
    </xf>
    <xf numFmtId="221" fontId="9" fillId="0" borderId="15" xfId="42" applyNumberFormat="1" applyFont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left" vertical="center" wrapText="1" readingOrder="1"/>
    </xf>
    <xf numFmtId="221" fontId="9" fillId="0" borderId="13" xfId="42" applyNumberFormat="1" applyFont="1" applyBorder="1" applyAlignment="1">
      <alignment horizontal="right" vertical="center" readingOrder="1"/>
    </xf>
    <xf numFmtId="221" fontId="9" fillId="0" borderId="13" xfId="42" applyNumberFormat="1" applyFont="1" applyFill="1" applyBorder="1" applyAlignment="1">
      <alignment horizontal="right" vertical="center" readingOrder="1"/>
    </xf>
    <xf numFmtId="221" fontId="17" fillId="0" borderId="11" xfId="42" applyNumberFormat="1" applyFont="1" applyBorder="1" applyAlignment="1">
      <alignment horizontal="right" vertical="center" readingOrder="1"/>
    </xf>
    <xf numFmtId="221" fontId="17" fillId="0" borderId="11" xfId="0" applyNumberFormat="1" applyFont="1" applyBorder="1" applyAlignment="1">
      <alignment horizontal="right" vertical="center"/>
    </xf>
    <xf numFmtId="202" fontId="9" fillId="0" borderId="10" xfId="42" applyNumberFormat="1" applyFont="1" applyFill="1" applyBorder="1" applyAlignment="1">
      <alignment horizontal="right" vertical="center" readingOrder="1"/>
    </xf>
    <xf numFmtId="193" fontId="17" fillId="0" borderId="11" xfId="42" applyNumberFormat="1" applyFont="1" applyBorder="1" applyAlignment="1">
      <alignment horizontal="right" vertical="center" readingOrder="1"/>
    </xf>
    <xf numFmtId="2" fontId="17" fillId="0" borderId="13" xfId="42" applyNumberFormat="1" applyFont="1" applyFill="1" applyBorder="1" applyAlignment="1">
      <alignment horizontal="right" vertical="center" readingOrder="1"/>
    </xf>
    <xf numFmtId="202" fontId="17" fillId="0" borderId="12" xfId="42" applyNumberFormat="1" applyFont="1" applyBorder="1" applyAlignment="1">
      <alignment horizontal="right" vertical="center" readingOrder="1"/>
    </xf>
    <xf numFmtId="202" fontId="17" fillId="0" borderId="17" xfId="0" applyNumberFormat="1" applyFont="1" applyBorder="1" applyAlignment="1">
      <alignment vertical="center" readingOrder="1"/>
    </xf>
    <xf numFmtId="202" fontId="17" fillId="0" borderId="15" xfId="0" applyNumberFormat="1" applyFont="1" applyBorder="1" applyAlignment="1">
      <alignment vertical="center" readingOrder="1"/>
    </xf>
    <xf numFmtId="202" fontId="17" fillId="0" borderId="12" xfId="0" applyNumberFormat="1" applyFont="1" applyBorder="1" applyAlignment="1">
      <alignment vertical="center" readingOrder="1"/>
    </xf>
    <xf numFmtId="202" fontId="9" fillId="0" borderId="10" xfId="42" applyNumberFormat="1" applyFont="1" applyBorder="1" applyAlignment="1">
      <alignment horizontal="right" vertical="center" readingOrder="1"/>
    </xf>
    <xf numFmtId="202" fontId="9" fillId="0" borderId="12" xfId="42" applyNumberFormat="1" applyFont="1" applyBorder="1" applyAlignment="1">
      <alignment horizontal="right" vertical="center" readingOrder="1"/>
    </xf>
    <xf numFmtId="202" fontId="9" fillId="0" borderId="12" xfId="42" applyNumberFormat="1" applyFont="1" applyFill="1" applyBorder="1" applyAlignment="1">
      <alignment horizontal="right" vertical="center" readingOrder="1"/>
    </xf>
    <xf numFmtId="202" fontId="9" fillId="0" borderId="15" xfId="42" applyNumberFormat="1" applyFont="1" applyBorder="1" applyAlignment="1">
      <alignment horizontal="right" vertical="center" readingOrder="1"/>
    </xf>
    <xf numFmtId="202" fontId="9" fillId="0" borderId="15" xfId="42" applyNumberFormat="1" applyFont="1" applyFill="1" applyBorder="1" applyAlignment="1">
      <alignment horizontal="right" vertical="center" readingOrder="1"/>
    </xf>
    <xf numFmtId="219" fontId="17" fillId="0" borderId="13" xfId="0" applyNumberFormat="1" applyFont="1" applyBorder="1" applyAlignment="1">
      <alignment vertical="center" readingOrder="1"/>
    </xf>
    <xf numFmtId="4" fontId="9" fillId="0" borderId="15" xfId="42" applyNumberFormat="1" applyFont="1" applyBorder="1" applyAlignment="1">
      <alignment horizontal="right" vertical="center" readingOrder="1"/>
    </xf>
    <xf numFmtId="181" fontId="9" fillId="0" borderId="10" xfId="42" applyNumberFormat="1" applyFont="1" applyBorder="1" applyAlignment="1">
      <alignment horizontal="right" vertical="center" readingOrder="1"/>
    </xf>
    <xf numFmtId="181" fontId="9" fillId="0" borderId="10" xfId="42" applyNumberFormat="1" applyFont="1" applyFill="1" applyBorder="1" applyAlignment="1">
      <alignment horizontal="right" vertical="center" readingOrder="1"/>
    </xf>
    <xf numFmtId="181" fontId="9" fillId="0" borderId="14" xfId="42" applyNumberFormat="1" applyFont="1" applyBorder="1" applyAlignment="1">
      <alignment horizontal="right" vertical="center" readingOrder="1"/>
    </xf>
    <xf numFmtId="181" fontId="9" fillId="0" borderId="14" xfId="42" applyNumberFormat="1" applyFont="1" applyFill="1" applyBorder="1" applyAlignment="1">
      <alignment horizontal="right" vertical="center" readingOrder="1"/>
    </xf>
    <xf numFmtId="181" fontId="9" fillId="0" borderId="15" xfId="42" applyNumberFormat="1" applyFont="1" applyBorder="1" applyAlignment="1">
      <alignment horizontal="right" vertical="center" readingOrder="1"/>
    </xf>
    <xf numFmtId="181" fontId="9" fillId="0" borderId="15" xfId="42" applyNumberFormat="1" applyFont="1" applyFill="1" applyBorder="1" applyAlignment="1">
      <alignment horizontal="right" vertical="center" readingOrder="1"/>
    </xf>
    <xf numFmtId="181" fontId="9" fillId="0" borderId="13" xfId="42" applyNumberFormat="1" applyFont="1" applyBorder="1" applyAlignment="1">
      <alignment horizontal="right" vertical="center" readingOrder="1"/>
    </xf>
    <xf numFmtId="181" fontId="9" fillId="0" borderId="13" xfId="42" applyNumberFormat="1" applyFont="1" applyFill="1" applyBorder="1" applyAlignment="1">
      <alignment horizontal="right" vertical="center" readingOrder="1"/>
    </xf>
    <xf numFmtId="191" fontId="17" fillId="0" borderId="10" xfId="42" applyNumberFormat="1" applyFont="1" applyBorder="1" applyAlignment="1">
      <alignment vertical="center" readingOrder="1"/>
    </xf>
    <xf numFmtId="191" fontId="17" fillId="0" borderId="13" xfId="42" applyNumberFormat="1" applyFont="1" applyFill="1" applyBorder="1" applyAlignment="1">
      <alignment horizontal="right" vertical="center" readingOrder="1"/>
    </xf>
    <xf numFmtId="3" fontId="6" fillId="0" borderId="11" xfId="0" applyNumberFormat="1" applyFont="1" applyFill="1" applyBorder="1" applyAlignment="1">
      <alignment horizontal="right" vertical="center" wrapText="1" readingOrder="1"/>
    </xf>
    <xf numFmtId="0" fontId="14" fillId="0" borderId="18" xfId="0" applyFont="1" applyFill="1" applyBorder="1" applyAlignment="1">
      <alignment vertical="center" textRotation="90" wrapText="1" readingOrder="1"/>
    </xf>
    <xf numFmtId="0" fontId="14" fillId="0" borderId="19" xfId="0" applyFont="1" applyFill="1" applyBorder="1" applyAlignment="1">
      <alignment vertical="center" textRotation="90" wrapText="1" readingOrder="1"/>
    </xf>
    <xf numFmtId="0" fontId="14" fillId="0" borderId="20" xfId="0" applyFont="1" applyFill="1" applyBorder="1" applyAlignment="1">
      <alignment vertical="center" textRotation="90" wrapText="1" readingOrder="1"/>
    </xf>
    <xf numFmtId="4" fontId="9" fillId="0" borderId="14" xfId="42" applyNumberFormat="1" applyFont="1" applyBorder="1" applyAlignment="1">
      <alignment horizontal="right" vertical="center" readingOrder="1"/>
    </xf>
    <xf numFmtId="0" fontId="6" fillId="0" borderId="17" xfId="0" applyFont="1" applyFill="1" applyBorder="1" applyAlignment="1">
      <alignment horizontal="left" vertical="center" wrapText="1" readingOrder="1"/>
    </xf>
    <xf numFmtId="202" fontId="9" fillId="0" borderId="17" xfId="42" applyNumberFormat="1" applyFont="1" applyBorder="1" applyAlignment="1">
      <alignment horizontal="right" vertical="center" readingOrder="1"/>
    </xf>
    <xf numFmtId="202" fontId="9" fillId="0" borderId="17" xfId="42" applyNumberFormat="1" applyFont="1" applyFill="1" applyBorder="1" applyAlignment="1">
      <alignment horizontal="right" vertical="center" readingOrder="1"/>
    </xf>
    <xf numFmtId="4" fontId="9" fillId="0" borderId="17" xfId="42" applyNumberFormat="1" applyFont="1" applyBorder="1" applyAlignment="1">
      <alignment horizontal="right" vertical="center" readingOrder="1"/>
    </xf>
    <xf numFmtId="0" fontId="6" fillId="0" borderId="21" xfId="0" applyFont="1" applyFill="1" applyBorder="1" applyAlignment="1">
      <alignment horizontal="left" vertical="center" wrapText="1" readingOrder="1"/>
    </xf>
    <xf numFmtId="202" fontId="17" fillId="0" borderId="14" xfId="0" applyNumberFormat="1" applyFont="1" applyBorder="1" applyAlignment="1">
      <alignment vertical="center" readingOrder="1"/>
    </xf>
    <xf numFmtId="181" fontId="15" fillId="0" borderId="0" xfId="0" applyNumberFormat="1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15" fillId="0" borderId="0" xfId="0" applyFont="1" applyFill="1" applyBorder="1" applyAlignment="1">
      <alignment vertical="center" readingOrder="1"/>
    </xf>
    <xf numFmtId="3" fontId="13" fillId="0" borderId="11" xfId="0" applyNumberFormat="1" applyFont="1" applyFill="1" applyBorder="1" applyAlignment="1">
      <alignment horizontal="center" vertical="center" wrapText="1" readingOrder="1"/>
    </xf>
    <xf numFmtId="3" fontId="20" fillId="0" borderId="11" xfId="0" applyNumberFormat="1" applyFont="1" applyFill="1" applyBorder="1" applyAlignment="1">
      <alignment horizontal="center" vertical="center" wrapText="1" readingOrder="1"/>
    </xf>
    <xf numFmtId="3" fontId="15" fillId="0" borderId="10" xfId="0" applyNumberFormat="1" applyFont="1" applyFill="1" applyBorder="1" applyAlignment="1">
      <alignment horizontal="left" vertical="center" wrapText="1" readingOrder="1"/>
    </xf>
    <xf numFmtId="3" fontId="15" fillId="0" borderId="13" xfId="0" applyNumberFormat="1" applyFont="1" applyFill="1" applyBorder="1" applyAlignment="1">
      <alignment horizontal="left" vertical="center" wrapText="1" readingOrder="1"/>
    </xf>
    <xf numFmtId="3" fontId="15" fillId="0" borderId="15" xfId="0" applyNumberFormat="1" applyFont="1" applyFill="1" applyBorder="1" applyAlignment="1">
      <alignment horizontal="left" vertical="center" wrapText="1" readingOrder="1"/>
    </xf>
    <xf numFmtId="3" fontId="20" fillId="0" borderId="17" xfId="0" applyNumberFormat="1" applyFont="1" applyFill="1" applyBorder="1" applyAlignment="1">
      <alignment horizontal="left" vertical="center" wrapText="1" readingOrder="1"/>
    </xf>
    <xf numFmtId="3" fontId="20" fillId="0" borderId="22" xfId="0" applyNumberFormat="1" applyFont="1" applyFill="1" applyBorder="1" applyAlignment="1">
      <alignment horizontal="center" vertical="center" wrapText="1" readingOrder="1"/>
    </xf>
    <xf numFmtId="3" fontId="15" fillId="0" borderId="21" xfId="0" applyNumberFormat="1" applyFont="1" applyFill="1" applyBorder="1" applyAlignment="1">
      <alignment horizontal="left" vertical="center" wrapText="1" readingOrder="1"/>
    </xf>
    <xf numFmtId="181" fontId="15" fillId="0" borderId="0" xfId="0" applyNumberFormat="1" applyFont="1" applyFill="1" applyAlignment="1">
      <alignment horizontal="center" vertical="center" readingOrder="1"/>
    </xf>
    <xf numFmtId="0" fontId="15" fillId="0" borderId="0" xfId="0" applyFont="1" applyFill="1" applyAlignment="1">
      <alignment horizontal="center" vertical="center" readingOrder="1"/>
    </xf>
    <xf numFmtId="3" fontId="15" fillId="0" borderId="16" xfId="0" applyNumberFormat="1" applyFont="1" applyFill="1" applyBorder="1" applyAlignment="1">
      <alignment horizontal="left" vertical="center" wrapText="1" readingOrder="1"/>
    </xf>
    <xf numFmtId="3" fontId="15" fillId="0" borderId="12" xfId="0" applyNumberFormat="1" applyFont="1" applyFill="1" applyBorder="1" applyAlignment="1">
      <alignment horizontal="left" vertical="center" wrapText="1" readingOrder="1"/>
    </xf>
    <xf numFmtId="3" fontId="15" fillId="0" borderId="10" xfId="0" applyNumberFormat="1" applyFont="1" applyFill="1" applyBorder="1" applyAlignment="1">
      <alignment horizontal="center" vertical="center" wrapText="1" readingOrder="1"/>
    </xf>
    <xf numFmtId="3" fontId="15" fillId="0" borderId="15" xfId="0" applyNumberFormat="1" applyFont="1" applyFill="1" applyBorder="1" applyAlignment="1">
      <alignment horizontal="center" vertical="center" wrapText="1" readingOrder="1"/>
    </xf>
    <xf numFmtId="3" fontId="15" fillId="0" borderId="13" xfId="0" applyNumberFormat="1" applyFont="1" applyFill="1" applyBorder="1" applyAlignment="1">
      <alignment horizontal="center" vertical="center" wrapText="1" readingOrder="1"/>
    </xf>
    <xf numFmtId="3" fontId="15" fillId="0" borderId="23" xfId="0" applyNumberFormat="1" applyFont="1" applyFill="1" applyBorder="1" applyAlignment="1">
      <alignment vertical="center" wrapText="1" readingOrder="1"/>
    </xf>
    <xf numFmtId="3" fontId="15" fillId="0" borderId="22" xfId="0" applyNumberFormat="1" applyFont="1" applyFill="1" applyBorder="1" applyAlignment="1">
      <alignment vertical="center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181" fontId="13" fillId="0" borderId="24" xfId="42" applyNumberFormat="1" applyFont="1" applyFill="1" applyBorder="1" applyAlignment="1">
      <alignment horizontal="right" vertical="center" readingOrder="1"/>
    </xf>
    <xf numFmtId="181" fontId="13" fillId="0" borderId="24" xfId="0" applyNumberFormat="1" applyFont="1" applyFill="1" applyBorder="1" applyAlignment="1">
      <alignment vertical="center" readingOrder="1"/>
    </xf>
    <xf numFmtId="181" fontId="20" fillId="0" borderId="24" xfId="42" applyNumberFormat="1" applyFont="1" applyFill="1" applyBorder="1" applyAlignment="1">
      <alignment horizontal="right" vertical="center" readingOrder="1"/>
    </xf>
    <xf numFmtId="181" fontId="15" fillId="0" borderId="24" xfId="42" applyNumberFormat="1" applyFont="1" applyFill="1" applyBorder="1" applyAlignment="1">
      <alignment horizontal="right" vertical="center" readingOrder="1"/>
    </xf>
    <xf numFmtId="181" fontId="20" fillId="0" borderId="24" xfId="0" applyNumberFormat="1" applyFont="1" applyFill="1" applyBorder="1" applyAlignment="1">
      <alignment vertical="center" readingOrder="1"/>
    </xf>
    <xf numFmtId="181" fontId="15" fillId="0" borderId="24" xfId="42" applyNumberFormat="1" applyFont="1" applyFill="1" applyBorder="1" applyAlignment="1">
      <alignment horizontal="right" vertical="center" wrapText="1" readingOrder="1"/>
    </xf>
    <xf numFmtId="181" fontId="15" fillId="0" borderId="24" xfId="0" applyNumberFormat="1" applyFont="1" applyFill="1" applyBorder="1" applyAlignment="1">
      <alignment vertical="center" readingOrder="1"/>
    </xf>
    <xf numFmtId="181" fontId="15" fillId="0" borderId="24" xfId="42" applyNumberFormat="1" applyFont="1" applyFill="1" applyBorder="1" applyAlignment="1">
      <alignment horizontal="center" vertical="center"/>
    </xf>
    <xf numFmtId="181" fontId="13" fillId="0" borderId="24" xfId="42" applyNumberFormat="1" applyFont="1" applyFill="1" applyBorder="1" applyAlignment="1">
      <alignment vertical="center" readingOrder="1"/>
    </xf>
    <xf numFmtId="181" fontId="15" fillId="0" borderId="24" xfId="42" applyNumberFormat="1" applyFont="1" applyFill="1" applyBorder="1" applyAlignment="1">
      <alignment vertical="center" readingOrder="1"/>
    </xf>
    <xf numFmtId="181" fontId="15" fillId="0" borderId="24" xfId="0" applyNumberFormat="1" applyFont="1" applyFill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12" fillId="0" borderId="11" xfId="0" applyFont="1" applyBorder="1" applyAlignment="1">
      <alignment horizontal="center" vertical="center" readingOrder="1"/>
    </xf>
    <xf numFmtId="0" fontId="12" fillId="0" borderId="25" xfId="0" applyFont="1" applyBorder="1" applyAlignment="1">
      <alignment horizontal="center" vertical="center" readingOrder="1"/>
    </xf>
    <xf numFmtId="0" fontId="13" fillId="0" borderId="18" xfId="0" applyFont="1" applyFill="1" applyBorder="1" applyAlignment="1">
      <alignment horizontal="center" vertical="center" wrapText="1" readingOrder="1"/>
    </xf>
    <xf numFmtId="0" fontId="13" fillId="0" borderId="20" xfId="0" applyFont="1" applyFill="1" applyBorder="1" applyAlignment="1">
      <alignment horizontal="center" vertical="center" wrapText="1" readingOrder="1"/>
    </xf>
    <xf numFmtId="0" fontId="13" fillId="0" borderId="17" xfId="0" applyFont="1" applyFill="1" applyBorder="1" applyAlignment="1">
      <alignment horizontal="center" vertical="center" readingOrder="1"/>
    </xf>
    <xf numFmtId="0" fontId="13" fillId="0" borderId="19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16" fillId="0" borderId="11" xfId="0" applyFont="1" applyFill="1" applyBorder="1" applyAlignment="1">
      <alignment horizontal="center" vertical="center" wrapText="1" readingOrder="1"/>
    </xf>
    <xf numFmtId="0" fontId="14" fillId="0" borderId="18" xfId="0" applyFont="1" applyFill="1" applyBorder="1" applyAlignment="1">
      <alignment horizontal="center" vertical="center" textRotation="90" wrapText="1" readingOrder="1"/>
    </xf>
    <xf numFmtId="0" fontId="14" fillId="0" borderId="19" xfId="0" applyFont="1" applyFill="1" applyBorder="1" applyAlignment="1">
      <alignment horizontal="center" vertical="center" textRotation="90" wrapText="1" readingOrder="1"/>
    </xf>
    <xf numFmtId="0" fontId="14" fillId="0" borderId="20" xfId="0" applyFont="1" applyFill="1" applyBorder="1" applyAlignment="1">
      <alignment horizontal="center" vertical="center" textRotation="90" wrapText="1" readingOrder="1"/>
    </xf>
    <xf numFmtId="221" fontId="17" fillId="33" borderId="17" xfId="42" applyNumberFormat="1" applyFont="1" applyFill="1" applyBorder="1" applyAlignment="1">
      <alignment horizontal="right" vertical="center" readingOrder="1"/>
    </xf>
    <xf numFmtId="221" fontId="17" fillId="33" borderId="12" xfId="42" applyNumberFormat="1" applyFont="1" applyFill="1" applyBorder="1" applyAlignment="1">
      <alignment horizontal="right" vertical="center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7" xfId="0" applyFont="1" applyFill="1" applyBorder="1" applyAlignment="1">
      <alignment horizontal="right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0" customWidth="1"/>
  </cols>
  <sheetData>
    <row r="1" spans="1:11" ht="26.25" thickBot="1">
      <c r="A1" s="142" t="s">
        <v>69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3"/>
  <sheetViews>
    <sheetView zoomScale="80" zoomScaleNormal="80" zoomScalePageLayoutView="0" workbookViewId="0" topLeftCell="A1">
      <selection activeCell="N42" sqref="N42"/>
    </sheetView>
  </sheetViews>
  <sheetFormatPr defaultColWidth="13.140625" defaultRowHeight="12.75"/>
  <cols>
    <col min="1" max="1" width="63.140625" style="7" customWidth="1"/>
    <col min="2" max="2" width="53.00390625" style="7" customWidth="1"/>
    <col min="3" max="4" width="13.140625" style="7" customWidth="1"/>
    <col min="5" max="5" width="13.140625" style="112" customWidth="1"/>
    <col min="6" max="7" width="13.140625" style="7" customWidth="1"/>
    <col min="8" max="8" width="15.140625" style="7" customWidth="1"/>
    <col min="9" max="9" width="15.421875" style="7" customWidth="1"/>
    <col min="10" max="10" width="16.00390625" style="7" customWidth="1"/>
    <col min="11" max="11" width="17.8515625" style="7" customWidth="1"/>
    <col min="12" max="12" width="15.421875" style="7" customWidth="1"/>
    <col min="13" max="13" width="16.00390625" style="7" customWidth="1"/>
    <col min="14" max="14" width="13.140625" style="7" customWidth="1"/>
    <col min="15" max="15" width="17.8515625" style="7" customWidth="1"/>
    <col min="16" max="16384" width="13.140625" style="7" customWidth="1"/>
  </cols>
  <sheetData>
    <row r="1" spans="1:3" ht="19.5" customHeight="1">
      <c r="A1" s="111" t="s">
        <v>70</v>
      </c>
      <c r="B1" s="111"/>
      <c r="C1" s="111"/>
    </row>
    <row r="2" ht="12.75" customHeight="1">
      <c r="A2" s="7" t="s">
        <v>29</v>
      </c>
    </row>
    <row r="3" ht="12.75" customHeight="1">
      <c r="A3" s="7" t="s">
        <v>30</v>
      </c>
    </row>
    <row r="4" ht="6.75" customHeight="1" thickBot="1"/>
    <row r="5" spans="3:15" ht="13.5" customHeight="1">
      <c r="C5" s="147">
        <v>2015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3:15" ht="183" customHeight="1" thickBot="1">
      <c r="C6" s="130" t="s">
        <v>3</v>
      </c>
      <c r="D6" s="130" t="s">
        <v>4</v>
      </c>
      <c r="E6" s="130" t="s">
        <v>5</v>
      </c>
      <c r="F6" s="130" t="s">
        <v>6</v>
      </c>
      <c r="G6" s="130" t="s">
        <v>7</v>
      </c>
      <c r="H6" s="130" t="s">
        <v>8</v>
      </c>
      <c r="I6" s="130" t="s">
        <v>23</v>
      </c>
      <c r="J6" s="130" t="s">
        <v>24</v>
      </c>
      <c r="K6" s="130" t="s">
        <v>25</v>
      </c>
      <c r="L6" s="130" t="s">
        <v>26</v>
      </c>
      <c r="M6" s="130" t="s">
        <v>27</v>
      </c>
      <c r="N6" s="130" t="s">
        <v>28</v>
      </c>
      <c r="O6" s="130" t="s">
        <v>75</v>
      </c>
    </row>
    <row r="7" spans="1:16" ht="32.25" thickBot="1">
      <c r="A7" s="145" t="s">
        <v>14</v>
      </c>
      <c r="B7" s="113" t="s">
        <v>9</v>
      </c>
      <c r="C7" s="131">
        <f aca="true" t="shared" si="0" ref="C7:N7">C8+C11</f>
        <v>794.906</v>
      </c>
      <c r="D7" s="131">
        <f t="shared" si="0"/>
        <v>674.2389999999999</v>
      </c>
      <c r="E7" s="131">
        <f t="shared" si="0"/>
        <v>881.574</v>
      </c>
      <c r="F7" s="131">
        <f t="shared" si="0"/>
        <v>838.5289999999999</v>
      </c>
      <c r="G7" s="131">
        <f>G8+G11</f>
        <v>765.357</v>
      </c>
      <c r="H7" s="131">
        <f>H8+H11</f>
        <v>762.4670000000001</v>
      </c>
      <c r="I7" s="131">
        <f t="shared" si="0"/>
        <v>778.7520000000001</v>
      </c>
      <c r="J7" s="131">
        <f t="shared" si="0"/>
        <v>758.0939999999999</v>
      </c>
      <c r="K7" s="131">
        <f t="shared" si="0"/>
        <v>723.8119999999999</v>
      </c>
      <c r="L7" s="131">
        <f t="shared" si="0"/>
        <v>738.384</v>
      </c>
      <c r="M7" s="131">
        <f t="shared" si="0"/>
        <v>659.805</v>
      </c>
      <c r="N7" s="131">
        <f t="shared" si="0"/>
        <v>777.995</v>
      </c>
      <c r="O7" s="132">
        <f aca="true" t="shared" si="1" ref="O7:O15">SUM(C7:N7)</f>
        <v>9153.914</v>
      </c>
      <c r="P7" s="110"/>
    </row>
    <row r="8" spans="1:16" ht="45" customHeight="1" thickBot="1">
      <c r="A8" s="148"/>
      <c r="B8" s="114" t="s">
        <v>31</v>
      </c>
      <c r="C8" s="133">
        <f>SUM(C9:C10)</f>
        <v>8.621</v>
      </c>
      <c r="D8" s="133">
        <f aca="true" t="shared" si="2" ref="D8:N8">SUM(D9:D10)</f>
        <v>9.727</v>
      </c>
      <c r="E8" s="133">
        <f t="shared" si="2"/>
        <v>11.061</v>
      </c>
      <c r="F8" s="133">
        <f t="shared" si="2"/>
        <v>9.620999999999999</v>
      </c>
      <c r="G8" s="133">
        <f>SUM(G9:G10)</f>
        <v>11.608</v>
      </c>
      <c r="H8" s="133">
        <f>SUM(H9:H10)</f>
        <v>5.931</v>
      </c>
      <c r="I8" s="133">
        <f t="shared" si="2"/>
        <v>3.041</v>
      </c>
      <c r="J8" s="133">
        <f t="shared" si="2"/>
        <v>2.033</v>
      </c>
      <c r="K8" s="133">
        <f t="shared" si="2"/>
        <v>1.627</v>
      </c>
      <c r="L8" s="133">
        <f t="shared" si="2"/>
        <v>2.184</v>
      </c>
      <c r="M8" s="133">
        <f t="shared" si="2"/>
        <v>2.706</v>
      </c>
      <c r="N8" s="133">
        <f t="shared" si="2"/>
        <v>2.125</v>
      </c>
      <c r="O8" s="133">
        <f t="shared" si="1"/>
        <v>70.28500000000001</v>
      </c>
      <c r="P8" s="110"/>
    </row>
    <row r="9" spans="1:16" ht="45" customHeight="1">
      <c r="A9" s="148"/>
      <c r="B9" s="115" t="s">
        <v>10</v>
      </c>
      <c r="C9" s="134">
        <v>2.04</v>
      </c>
      <c r="D9" s="134">
        <v>2.075</v>
      </c>
      <c r="E9" s="134">
        <v>3.311</v>
      </c>
      <c r="F9" s="134">
        <v>2.276</v>
      </c>
      <c r="G9" s="134">
        <v>1.182</v>
      </c>
      <c r="H9" s="134">
        <v>0</v>
      </c>
      <c r="I9" s="134">
        <v>0</v>
      </c>
      <c r="J9" s="134">
        <v>0</v>
      </c>
      <c r="K9" s="134">
        <v>0</v>
      </c>
      <c r="L9" s="134">
        <v>0.083</v>
      </c>
      <c r="M9" s="134">
        <v>0.459</v>
      </c>
      <c r="N9" s="134">
        <v>0.379</v>
      </c>
      <c r="O9" s="132">
        <f t="shared" si="1"/>
        <v>11.805</v>
      </c>
      <c r="P9" s="110"/>
    </row>
    <row r="10" spans="1:16" ht="45" customHeight="1" thickBot="1">
      <c r="A10" s="148"/>
      <c r="B10" s="116" t="s">
        <v>11</v>
      </c>
      <c r="C10" s="134">
        <v>6.581</v>
      </c>
      <c r="D10" s="134">
        <v>7.652</v>
      </c>
      <c r="E10" s="134">
        <v>7.75</v>
      </c>
      <c r="F10" s="134">
        <v>7.345</v>
      </c>
      <c r="G10" s="134">
        <v>10.426</v>
      </c>
      <c r="H10" s="134">
        <v>5.931</v>
      </c>
      <c r="I10" s="134">
        <v>3.041</v>
      </c>
      <c r="J10" s="134">
        <v>2.033</v>
      </c>
      <c r="K10" s="134">
        <v>1.627</v>
      </c>
      <c r="L10" s="134">
        <v>2.101</v>
      </c>
      <c r="M10" s="134">
        <v>2.247</v>
      </c>
      <c r="N10" s="134">
        <v>1.746</v>
      </c>
      <c r="O10" s="132">
        <f t="shared" si="1"/>
        <v>58.48</v>
      </c>
      <c r="P10" s="110"/>
    </row>
    <row r="11" spans="1:16" ht="45" customHeight="1" thickBot="1">
      <c r="A11" s="148"/>
      <c r="B11" s="114" t="s">
        <v>32</v>
      </c>
      <c r="C11" s="133">
        <f aca="true" t="shared" si="3" ref="C11:N11">SUM(C12:C15)</f>
        <v>786.285</v>
      </c>
      <c r="D11" s="133">
        <f t="shared" si="3"/>
        <v>664.512</v>
      </c>
      <c r="E11" s="133">
        <f t="shared" si="3"/>
        <v>870.5129999999999</v>
      </c>
      <c r="F11" s="133">
        <f t="shared" si="3"/>
        <v>828.9079999999999</v>
      </c>
      <c r="G11" s="133">
        <f>SUM(G12:G15)</f>
        <v>753.749</v>
      </c>
      <c r="H11" s="133">
        <f>SUM(H12:H15)</f>
        <v>756.5360000000001</v>
      </c>
      <c r="I11" s="133">
        <f t="shared" si="3"/>
        <v>775.711</v>
      </c>
      <c r="J11" s="133">
        <f t="shared" si="3"/>
        <v>756.0609999999999</v>
      </c>
      <c r="K11" s="133">
        <f t="shared" si="3"/>
        <v>722.185</v>
      </c>
      <c r="L11" s="133">
        <f t="shared" si="3"/>
        <v>736.2</v>
      </c>
      <c r="M11" s="133">
        <f t="shared" si="3"/>
        <v>657.0989999999999</v>
      </c>
      <c r="N11" s="133">
        <f t="shared" si="3"/>
        <v>775.87</v>
      </c>
      <c r="O11" s="135">
        <f t="shared" si="1"/>
        <v>9083.628999999999</v>
      </c>
      <c r="P11" s="110"/>
    </row>
    <row r="12" spans="1:16" ht="45" customHeight="1">
      <c r="A12" s="148"/>
      <c r="B12" s="115" t="s">
        <v>12</v>
      </c>
      <c r="C12" s="134">
        <v>232.761</v>
      </c>
      <c r="D12" s="134">
        <v>181.482</v>
      </c>
      <c r="E12" s="134">
        <v>235.385</v>
      </c>
      <c r="F12" s="134">
        <v>233.019</v>
      </c>
      <c r="G12" s="134">
        <v>219.113</v>
      </c>
      <c r="H12" s="134">
        <v>211.774</v>
      </c>
      <c r="I12" s="134">
        <v>242.889</v>
      </c>
      <c r="J12" s="134">
        <v>202.896</v>
      </c>
      <c r="K12" s="134">
        <v>155.728</v>
      </c>
      <c r="L12" s="134">
        <v>154.5</v>
      </c>
      <c r="M12" s="134">
        <v>179.201</v>
      </c>
      <c r="N12" s="134">
        <v>225.748</v>
      </c>
      <c r="O12" s="132">
        <f t="shared" si="1"/>
        <v>2474.4960000000005</v>
      </c>
      <c r="P12" s="110"/>
    </row>
    <row r="13" spans="1:16" ht="45" customHeight="1">
      <c r="A13" s="148"/>
      <c r="B13" s="117" t="s">
        <v>15</v>
      </c>
      <c r="C13" s="134">
        <v>23.706</v>
      </c>
      <c r="D13" s="134">
        <v>13.261</v>
      </c>
      <c r="E13" s="134">
        <v>0</v>
      </c>
      <c r="F13" s="134">
        <v>18.6</v>
      </c>
      <c r="G13" s="134">
        <v>17.088</v>
      </c>
      <c r="H13" s="134">
        <v>40.077</v>
      </c>
      <c r="I13" s="134">
        <v>45.268</v>
      </c>
      <c r="J13" s="134">
        <v>76.261</v>
      </c>
      <c r="K13" s="134">
        <v>59.969</v>
      </c>
      <c r="L13" s="134">
        <v>33.295</v>
      </c>
      <c r="M13" s="134">
        <v>13.659</v>
      </c>
      <c r="N13" s="134">
        <v>47.593</v>
      </c>
      <c r="O13" s="132">
        <f t="shared" si="1"/>
        <v>388.77700000000004</v>
      </c>
      <c r="P13" s="110"/>
    </row>
    <row r="14" spans="1:16" ht="45" customHeight="1">
      <c r="A14" s="148"/>
      <c r="B14" s="117" t="s">
        <v>11</v>
      </c>
      <c r="C14" s="134">
        <v>0</v>
      </c>
      <c r="D14" s="134">
        <v>0.029</v>
      </c>
      <c r="E14" s="134">
        <v>24.666</v>
      </c>
      <c r="F14" s="134">
        <v>21.721</v>
      </c>
      <c r="G14" s="134">
        <v>18.924</v>
      </c>
      <c r="H14" s="134">
        <v>21.484</v>
      </c>
      <c r="I14" s="134">
        <v>17.326</v>
      </c>
      <c r="J14" s="134">
        <v>21.218</v>
      </c>
      <c r="K14" s="134">
        <v>15.41</v>
      </c>
      <c r="L14" s="134">
        <v>21.531</v>
      </c>
      <c r="M14" s="134">
        <v>12.434</v>
      </c>
      <c r="N14" s="134">
        <v>0</v>
      </c>
      <c r="O14" s="132">
        <f t="shared" si="1"/>
        <v>174.74300000000002</v>
      </c>
      <c r="P14" s="110"/>
    </row>
    <row r="15" spans="1:16" ht="45" customHeight="1" thickBot="1">
      <c r="A15" s="148"/>
      <c r="B15" s="116" t="s">
        <v>13</v>
      </c>
      <c r="C15" s="134">
        <v>529.818</v>
      </c>
      <c r="D15" s="134">
        <v>469.74</v>
      </c>
      <c r="E15" s="134">
        <v>610.462</v>
      </c>
      <c r="F15" s="134">
        <v>555.568</v>
      </c>
      <c r="G15" s="134">
        <v>498.624</v>
      </c>
      <c r="H15" s="134">
        <v>483.201</v>
      </c>
      <c r="I15" s="134">
        <v>470.228</v>
      </c>
      <c r="J15" s="134">
        <v>455.686</v>
      </c>
      <c r="K15" s="134">
        <v>491.078</v>
      </c>
      <c r="L15" s="134">
        <v>526.874</v>
      </c>
      <c r="M15" s="134">
        <v>451.805</v>
      </c>
      <c r="N15" s="134">
        <v>502.529</v>
      </c>
      <c r="O15" s="132">
        <f t="shared" si="1"/>
        <v>6045.612999999999</v>
      </c>
      <c r="P15" s="110"/>
    </row>
    <row r="16" spans="1:16" ht="45" customHeight="1" thickBot="1">
      <c r="A16" s="148"/>
      <c r="B16" s="113" t="s">
        <v>33</v>
      </c>
      <c r="C16" s="131">
        <f>C17+C18</f>
        <v>237.221</v>
      </c>
      <c r="D16" s="131">
        <f aca="true" t="shared" si="4" ref="D16:O16">D17+D18</f>
        <v>218.64</v>
      </c>
      <c r="E16" s="131">
        <f t="shared" si="4"/>
        <v>242.233</v>
      </c>
      <c r="F16" s="131">
        <f t="shared" si="4"/>
        <v>209.731</v>
      </c>
      <c r="G16" s="131">
        <f>G17+G18</f>
        <v>287.131</v>
      </c>
      <c r="H16" s="131">
        <f>H17+H18</f>
        <v>265.487</v>
      </c>
      <c r="I16" s="131">
        <f t="shared" si="4"/>
        <v>330.13</v>
      </c>
      <c r="J16" s="131">
        <f t="shared" si="4"/>
        <v>344.88</v>
      </c>
      <c r="K16" s="131">
        <f t="shared" si="4"/>
        <v>316.857</v>
      </c>
      <c r="L16" s="131">
        <f t="shared" si="4"/>
        <v>324.017</v>
      </c>
      <c r="M16" s="131">
        <f t="shared" si="4"/>
        <v>302.054</v>
      </c>
      <c r="N16" s="131">
        <f t="shared" si="4"/>
        <v>288.238</v>
      </c>
      <c r="O16" s="131">
        <f t="shared" si="4"/>
        <v>3366.6190000000006</v>
      </c>
      <c r="P16" s="110"/>
    </row>
    <row r="17" spans="1:16" ht="45" customHeight="1" thickBot="1">
      <c r="A17" s="148"/>
      <c r="B17" s="118" t="s">
        <v>31</v>
      </c>
      <c r="C17" s="133">
        <v>32.012</v>
      </c>
      <c r="D17" s="133">
        <v>43.789</v>
      </c>
      <c r="E17" s="133">
        <v>48.246</v>
      </c>
      <c r="F17" s="133">
        <v>38.8</v>
      </c>
      <c r="G17" s="133">
        <v>25.448</v>
      </c>
      <c r="H17" s="133">
        <v>44.205</v>
      </c>
      <c r="I17" s="133">
        <v>49.295</v>
      </c>
      <c r="J17" s="133">
        <v>60.981</v>
      </c>
      <c r="K17" s="133">
        <v>51.12</v>
      </c>
      <c r="L17" s="133">
        <v>4.496</v>
      </c>
      <c r="M17" s="133">
        <v>5.315</v>
      </c>
      <c r="N17" s="133">
        <v>5.284</v>
      </c>
      <c r="O17" s="135">
        <f aca="true" t="shared" si="5" ref="O17:O41">SUM(C17:N17)</f>
        <v>408.991</v>
      </c>
      <c r="P17" s="110"/>
    </row>
    <row r="18" spans="1:16" ht="45" customHeight="1" thickBot="1">
      <c r="A18" s="148"/>
      <c r="B18" s="119" t="s">
        <v>32</v>
      </c>
      <c r="C18" s="133">
        <f>SUM(C19:C21)</f>
        <v>205.209</v>
      </c>
      <c r="D18" s="133">
        <f aca="true" t="shared" si="6" ref="D18:O18">SUM(D19:D21)</f>
        <v>174.851</v>
      </c>
      <c r="E18" s="133">
        <f t="shared" si="6"/>
        <v>193.987</v>
      </c>
      <c r="F18" s="133">
        <f t="shared" si="6"/>
        <v>170.931</v>
      </c>
      <c r="G18" s="133">
        <f t="shared" si="6"/>
        <v>261.683</v>
      </c>
      <c r="H18" s="133">
        <f t="shared" si="6"/>
        <v>221.282</v>
      </c>
      <c r="I18" s="133">
        <f t="shared" si="6"/>
        <v>280.835</v>
      </c>
      <c r="J18" s="133">
        <f t="shared" si="6"/>
        <v>283.899</v>
      </c>
      <c r="K18" s="133">
        <f t="shared" si="6"/>
        <v>265.737</v>
      </c>
      <c r="L18" s="133">
        <f t="shared" si="6"/>
        <v>319.521</v>
      </c>
      <c r="M18" s="133">
        <f t="shared" si="6"/>
        <v>296.739</v>
      </c>
      <c r="N18" s="133">
        <f t="shared" si="6"/>
        <v>282.954</v>
      </c>
      <c r="O18" s="133">
        <f t="shared" si="6"/>
        <v>2957.6280000000006</v>
      </c>
      <c r="P18" s="110"/>
    </row>
    <row r="19" spans="1:16" s="122" customFormat="1" ht="45" customHeight="1">
      <c r="A19" s="148"/>
      <c r="B19" s="120" t="s">
        <v>17</v>
      </c>
      <c r="C19" s="134">
        <v>0</v>
      </c>
      <c r="D19" s="134">
        <v>0</v>
      </c>
      <c r="E19" s="136">
        <v>0</v>
      </c>
      <c r="F19" s="134">
        <v>0</v>
      </c>
      <c r="G19" s="134">
        <v>38.703</v>
      </c>
      <c r="H19" s="134">
        <v>24.656</v>
      </c>
      <c r="I19" s="134">
        <v>69.163</v>
      </c>
      <c r="J19" s="134">
        <v>46.37</v>
      </c>
      <c r="K19" s="134">
        <v>0</v>
      </c>
      <c r="L19" s="134">
        <v>45.01</v>
      </c>
      <c r="M19" s="134">
        <v>33.924</v>
      </c>
      <c r="N19" s="134">
        <v>9.963</v>
      </c>
      <c r="O19" s="132">
        <f t="shared" si="5"/>
        <v>267.789</v>
      </c>
      <c r="P19" s="121"/>
    </row>
    <row r="20" spans="1:16" s="122" customFormat="1" ht="45" customHeight="1">
      <c r="A20" s="148"/>
      <c r="B20" s="123" t="s">
        <v>76</v>
      </c>
      <c r="C20" s="134">
        <v>205.209</v>
      </c>
      <c r="D20" s="134">
        <v>174.851</v>
      </c>
      <c r="E20" s="136">
        <v>193.987</v>
      </c>
      <c r="F20" s="134">
        <v>170.931</v>
      </c>
      <c r="G20" s="134">
        <v>222.98</v>
      </c>
      <c r="H20" s="134">
        <v>196.626</v>
      </c>
      <c r="I20" s="134">
        <v>211.672</v>
      </c>
      <c r="J20" s="134">
        <v>237.529</v>
      </c>
      <c r="K20" s="134">
        <v>265.737</v>
      </c>
      <c r="L20" s="134">
        <v>274.511</v>
      </c>
      <c r="M20" s="134">
        <v>262.815</v>
      </c>
      <c r="N20" s="134">
        <v>272.991</v>
      </c>
      <c r="O20" s="132">
        <f t="shared" si="5"/>
        <v>2689.8390000000004</v>
      </c>
      <c r="P20" s="121"/>
    </row>
    <row r="21" spans="1:16" s="122" customFormat="1" ht="45" customHeight="1" thickBot="1">
      <c r="A21" s="148"/>
      <c r="B21" s="124" t="s">
        <v>57</v>
      </c>
      <c r="C21" s="134">
        <v>0</v>
      </c>
      <c r="D21" s="134">
        <v>0</v>
      </c>
      <c r="E21" s="136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2">
        <f>SUM(C21:N21)</f>
        <v>0</v>
      </c>
      <c r="P21" s="121"/>
    </row>
    <row r="22" spans="1:16" ht="32.25" thickBot="1">
      <c r="A22" s="148"/>
      <c r="B22" s="113" t="s">
        <v>16</v>
      </c>
      <c r="C22" s="131">
        <f>C23+C24</f>
        <v>1032.127</v>
      </c>
      <c r="D22" s="131">
        <f aca="true" t="shared" si="7" ref="D22:O22">D23+D24</f>
        <v>892.582</v>
      </c>
      <c r="E22" s="131">
        <f t="shared" si="7"/>
        <v>1123.807</v>
      </c>
      <c r="F22" s="131">
        <f t="shared" si="7"/>
        <v>1048.26</v>
      </c>
      <c r="G22" s="131">
        <f>G23+G24</f>
        <v>1052.488</v>
      </c>
      <c r="H22" s="131">
        <f>H23+H24</f>
        <v>1027.954</v>
      </c>
      <c r="I22" s="131">
        <f t="shared" si="7"/>
        <v>1108.882</v>
      </c>
      <c r="J22" s="131">
        <f t="shared" si="7"/>
        <v>1102.974</v>
      </c>
      <c r="K22" s="131">
        <f t="shared" si="7"/>
        <v>1040.669</v>
      </c>
      <c r="L22" s="131">
        <f t="shared" si="7"/>
        <v>1062.401</v>
      </c>
      <c r="M22" s="131">
        <f t="shared" si="7"/>
        <v>961.8589999999999</v>
      </c>
      <c r="N22" s="131">
        <f t="shared" si="7"/>
        <v>1066.2330000000002</v>
      </c>
      <c r="O22" s="131">
        <f t="shared" si="7"/>
        <v>12520.236</v>
      </c>
      <c r="P22" s="110"/>
    </row>
    <row r="23" spans="1:16" ht="45" customHeight="1" thickBot="1">
      <c r="A23" s="148"/>
      <c r="B23" s="114" t="s">
        <v>31</v>
      </c>
      <c r="C23" s="133">
        <v>40.633</v>
      </c>
      <c r="D23" s="133">
        <v>53.489</v>
      </c>
      <c r="E23" s="133">
        <v>59.307</v>
      </c>
      <c r="F23" s="133">
        <v>48.421</v>
      </c>
      <c r="G23" s="133">
        <v>37.056</v>
      </c>
      <c r="H23" s="133">
        <v>50.136</v>
      </c>
      <c r="I23" s="133">
        <v>52.336</v>
      </c>
      <c r="J23" s="133">
        <v>63.014</v>
      </c>
      <c r="K23" s="133">
        <v>52.747</v>
      </c>
      <c r="L23" s="133">
        <v>6.68</v>
      </c>
      <c r="M23" s="133">
        <v>8.021</v>
      </c>
      <c r="N23" s="133">
        <v>7.409</v>
      </c>
      <c r="O23" s="135">
        <f t="shared" si="5"/>
        <v>479.2490000000001</v>
      </c>
      <c r="P23" s="110"/>
    </row>
    <row r="24" spans="1:16" ht="45" customHeight="1" thickBot="1">
      <c r="A24" s="148"/>
      <c r="B24" s="114" t="s">
        <v>32</v>
      </c>
      <c r="C24" s="133">
        <f>SUM(C25:C30)</f>
        <v>991.4939999999999</v>
      </c>
      <c r="D24" s="133">
        <f aca="true" t="shared" si="8" ref="D24:O24">SUM(D25:D30)</f>
        <v>839.093</v>
      </c>
      <c r="E24" s="133">
        <f t="shared" si="8"/>
        <v>1064.5</v>
      </c>
      <c r="F24" s="133">
        <f t="shared" si="8"/>
        <v>999.839</v>
      </c>
      <c r="G24" s="133">
        <f t="shared" si="8"/>
        <v>1015.432</v>
      </c>
      <c r="H24" s="133">
        <f t="shared" si="8"/>
        <v>977.818</v>
      </c>
      <c r="I24" s="133">
        <f t="shared" si="8"/>
        <v>1056.546</v>
      </c>
      <c r="J24" s="133">
        <f t="shared" si="8"/>
        <v>1039.96</v>
      </c>
      <c r="K24" s="133">
        <f t="shared" si="8"/>
        <v>987.922</v>
      </c>
      <c r="L24" s="133">
        <f t="shared" si="8"/>
        <v>1055.721</v>
      </c>
      <c r="M24" s="133">
        <f t="shared" si="8"/>
        <v>953.838</v>
      </c>
      <c r="N24" s="133">
        <f>SUM(N25:N30)</f>
        <v>1058.824</v>
      </c>
      <c r="O24" s="133">
        <f t="shared" si="8"/>
        <v>12040.987000000001</v>
      </c>
      <c r="P24" s="110"/>
    </row>
    <row r="25" spans="1:16" ht="45" customHeight="1">
      <c r="A25" s="148"/>
      <c r="B25" s="115" t="s">
        <v>12</v>
      </c>
      <c r="C25" s="134">
        <v>232.761</v>
      </c>
      <c r="D25" s="134">
        <v>181.511</v>
      </c>
      <c r="E25" s="134">
        <v>260.051</v>
      </c>
      <c r="F25" s="134">
        <v>254.74</v>
      </c>
      <c r="G25" s="134">
        <v>238.037</v>
      </c>
      <c r="H25" s="134">
        <v>233.258</v>
      </c>
      <c r="I25" s="134">
        <v>260.215</v>
      </c>
      <c r="J25" s="134">
        <v>224.114</v>
      </c>
      <c r="K25" s="134">
        <v>171.138</v>
      </c>
      <c r="L25" s="134">
        <v>176.031</v>
      </c>
      <c r="M25" s="134">
        <v>191.635</v>
      </c>
      <c r="N25" s="134">
        <v>225.748</v>
      </c>
      <c r="O25" s="137">
        <f aca="true" t="shared" si="9" ref="O25:O30">SUM(C25:N25)</f>
        <v>2649.239</v>
      </c>
      <c r="P25" s="110"/>
    </row>
    <row r="26" spans="1:16" ht="45" customHeight="1">
      <c r="A26" s="148"/>
      <c r="B26" s="117" t="s">
        <v>15</v>
      </c>
      <c r="C26" s="134">
        <v>23.706</v>
      </c>
      <c r="D26" s="134">
        <v>13.261</v>
      </c>
      <c r="E26" s="134">
        <v>0</v>
      </c>
      <c r="F26" s="134">
        <v>18.6</v>
      </c>
      <c r="G26" s="134">
        <v>17.088</v>
      </c>
      <c r="H26" s="134">
        <v>40.077</v>
      </c>
      <c r="I26" s="134">
        <v>45.268</v>
      </c>
      <c r="J26" s="134">
        <v>76.261</v>
      </c>
      <c r="K26" s="134">
        <v>59.969</v>
      </c>
      <c r="L26" s="134">
        <v>33.295</v>
      </c>
      <c r="M26" s="134">
        <v>13.659</v>
      </c>
      <c r="N26" s="134">
        <v>47.593</v>
      </c>
      <c r="O26" s="137">
        <f t="shared" si="9"/>
        <v>388.77700000000004</v>
      </c>
      <c r="P26" s="110"/>
    </row>
    <row r="27" spans="1:16" ht="45" customHeight="1">
      <c r="A27" s="148"/>
      <c r="B27" s="117" t="s">
        <v>13</v>
      </c>
      <c r="C27" s="134">
        <v>529.818</v>
      </c>
      <c r="D27" s="134">
        <v>469.47</v>
      </c>
      <c r="E27" s="134">
        <v>610.462</v>
      </c>
      <c r="F27" s="134">
        <v>555.568</v>
      </c>
      <c r="G27" s="134">
        <v>498.624</v>
      </c>
      <c r="H27" s="134">
        <v>483.201</v>
      </c>
      <c r="I27" s="134">
        <v>470.228</v>
      </c>
      <c r="J27" s="134">
        <v>455.686</v>
      </c>
      <c r="K27" s="134">
        <v>491.078</v>
      </c>
      <c r="L27" s="134">
        <v>526.874</v>
      </c>
      <c r="M27" s="134">
        <v>451.805</v>
      </c>
      <c r="N27" s="134">
        <v>502.529</v>
      </c>
      <c r="O27" s="137">
        <f t="shared" si="9"/>
        <v>6045.343000000001</v>
      </c>
      <c r="P27" s="110"/>
    </row>
    <row r="28" spans="1:16" ht="45" customHeight="1">
      <c r="A28" s="148"/>
      <c r="B28" s="123" t="s">
        <v>17</v>
      </c>
      <c r="C28" s="134">
        <v>0</v>
      </c>
      <c r="D28" s="134">
        <v>0</v>
      </c>
      <c r="E28" s="134">
        <v>0</v>
      </c>
      <c r="F28" s="134">
        <v>0</v>
      </c>
      <c r="G28" s="134">
        <v>38.703</v>
      </c>
      <c r="H28" s="134">
        <v>24.656</v>
      </c>
      <c r="I28" s="134">
        <v>69.163</v>
      </c>
      <c r="J28" s="134">
        <v>46.37</v>
      </c>
      <c r="K28" s="134">
        <v>0</v>
      </c>
      <c r="L28" s="134">
        <v>45.01</v>
      </c>
      <c r="M28" s="134">
        <v>33.924</v>
      </c>
      <c r="N28" s="134">
        <v>9.963</v>
      </c>
      <c r="O28" s="137">
        <f t="shared" si="9"/>
        <v>267.789</v>
      </c>
      <c r="P28" s="110"/>
    </row>
    <row r="29" spans="1:16" s="122" customFormat="1" ht="45" customHeight="1">
      <c r="A29" s="148"/>
      <c r="B29" s="123" t="s">
        <v>76</v>
      </c>
      <c r="C29" s="134">
        <v>205.209</v>
      </c>
      <c r="D29" s="134">
        <v>174.851</v>
      </c>
      <c r="E29" s="136">
        <v>193.987</v>
      </c>
      <c r="F29" s="134">
        <v>170.931</v>
      </c>
      <c r="G29" s="134">
        <v>222.98</v>
      </c>
      <c r="H29" s="134">
        <v>196.626</v>
      </c>
      <c r="I29" s="134">
        <v>211.672</v>
      </c>
      <c r="J29" s="134">
        <v>237.529</v>
      </c>
      <c r="K29" s="134">
        <v>265.737</v>
      </c>
      <c r="L29" s="134">
        <v>274.511</v>
      </c>
      <c r="M29" s="134">
        <v>262.815</v>
      </c>
      <c r="N29" s="134">
        <v>272.991</v>
      </c>
      <c r="O29" s="132">
        <f t="shared" si="9"/>
        <v>2689.8390000000004</v>
      </c>
      <c r="P29" s="121"/>
    </row>
    <row r="30" spans="1:16" ht="45" customHeight="1" thickBot="1">
      <c r="A30" s="146"/>
      <c r="B30" s="124" t="s">
        <v>56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2">
        <f t="shared" si="9"/>
        <v>0</v>
      </c>
      <c r="P30" s="110"/>
    </row>
    <row r="31" spans="1:15" s="112" customFormat="1" ht="45" customHeight="1">
      <c r="A31" s="145" t="s">
        <v>66</v>
      </c>
      <c r="B31" s="125" t="s">
        <v>34</v>
      </c>
      <c r="C31" s="134">
        <v>29390.221</v>
      </c>
      <c r="D31" s="134">
        <v>33076.757</v>
      </c>
      <c r="E31" s="134">
        <v>15692.323</v>
      </c>
      <c r="F31" s="134">
        <v>19518.345</v>
      </c>
      <c r="G31" s="134">
        <v>16404.125</v>
      </c>
      <c r="H31" s="138">
        <v>14540547</v>
      </c>
      <c r="I31" s="138">
        <v>20937762</v>
      </c>
      <c r="J31" s="138">
        <v>17271559</v>
      </c>
      <c r="K31" s="138">
        <v>21170136</v>
      </c>
      <c r="L31" s="138">
        <v>19295077</v>
      </c>
      <c r="M31" s="138">
        <v>17586979</v>
      </c>
      <c r="N31" s="134">
        <v>18938.409</v>
      </c>
      <c r="O31" s="139">
        <f t="shared" si="5"/>
        <v>110935080.17999999</v>
      </c>
    </row>
    <row r="32" spans="1:15" s="112" customFormat="1" ht="31.5">
      <c r="A32" s="148"/>
      <c r="B32" s="126" t="s">
        <v>18</v>
      </c>
      <c r="C32" s="134">
        <v>18233.389</v>
      </c>
      <c r="D32" s="134">
        <v>20406.96</v>
      </c>
      <c r="E32" s="134">
        <v>26515.789</v>
      </c>
      <c r="F32" s="134">
        <v>20615.607</v>
      </c>
      <c r="G32" s="134">
        <v>28506.925</v>
      </c>
      <c r="H32" s="138">
        <v>16365671</v>
      </c>
      <c r="I32" s="138">
        <v>20004174</v>
      </c>
      <c r="J32" s="138">
        <v>27819118</v>
      </c>
      <c r="K32" s="138">
        <v>29428375</v>
      </c>
      <c r="L32" s="138">
        <v>19966482</v>
      </c>
      <c r="M32" s="138">
        <v>23034909</v>
      </c>
      <c r="N32" s="134">
        <v>27989.621</v>
      </c>
      <c r="O32" s="139">
        <f t="shared" si="5"/>
        <v>136760997.291</v>
      </c>
    </row>
    <row r="33" spans="1:15" s="112" customFormat="1" ht="31.5">
      <c r="A33" s="148"/>
      <c r="B33" s="126" t="s">
        <v>19</v>
      </c>
      <c r="C33" s="134">
        <v>93392.347</v>
      </c>
      <c r="D33" s="134">
        <v>142332.303</v>
      </c>
      <c r="E33" s="134">
        <v>160479.905</v>
      </c>
      <c r="F33" s="134">
        <v>123387.151</v>
      </c>
      <c r="G33" s="134">
        <v>123074.979</v>
      </c>
      <c r="H33" s="138">
        <v>12148616</v>
      </c>
      <c r="I33" s="138">
        <v>11910943</v>
      </c>
      <c r="J33" s="138">
        <v>156473171</v>
      </c>
      <c r="K33" s="138">
        <v>15364482</v>
      </c>
      <c r="L33" s="138">
        <v>136809004</v>
      </c>
      <c r="M33" s="138">
        <v>165444609</v>
      </c>
      <c r="N33" s="134">
        <v>130003.44</v>
      </c>
      <c r="O33" s="139">
        <f t="shared" si="5"/>
        <v>498923495.125</v>
      </c>
    </row>
    <row r="34" spans="1:15" s="112" customFormat="1" ht="15.75">
      <c r="A34" s="148"/>
      <c r="B34" s="126" t="s">
        <v>20</v>
      </c>
      <c r="C34" s="134">
        <v>25858.088</v>
      </c>
      <c r="D34" s="134">
        <v>0</v>
      </c>
      <c r="E34" s="134">
        <v>0</v>
      </c>
      <c r="F34" s="134">
        <v>25833.226</v>
      </c>
      <c r="G34" s="134">
        <v>25806.652</v>
      </c>
      <c r="H34" s="138">
        <v>24896338</v>
      </c>
      <c r="I34" s="138">
        <v>24840619</v>
      </c>
      <c r="J34" s="138">
        <v>0</v>
      </c>
      <c r="K34" s="138">
        <v>25779207</v>
      </c>
      <c r="L34" s="138">
        <v>26366327</v>
      </c>
      <c r="M34" s="138">
        <v>26090233</v>
      </c>
      <c r="N34" s="134">
        <v>0</v>
      </c>
      <c r="O34" s="139">
        <f t="shared" si="5"/>
        <v>128050221.96599999</v>
      </c>
    </row>
    <row r="35" spans="1:15" s="112" customFormat="1" ht="47.25">
      <c r="A35" s="148"/>
      <c r="B35" s="126" t="s">
        <v>36</v>
      </c>
      <c r="C35" s="134">
        <v>133314.697</v>
      </c>
      <c r="D35" s="134">
        <v>181521.593</v>
      </c>
      <c r="E35" s="134">
        <v>141739.12</v>
      </c>
      <c r="F35" s="134">
        <v>78564.049</v>
      </c>
      <c r="G35" s="134">
        <v>108965.626</v>
      </c>
      <c r="H35" s="138">
        <v>102201984</v>
      </c>
      <c r="I35" s="138">
        <v>94420346</v>
      </c>
      <c r="J35" s="138">
        <v>223783611</v>
      </c>
      <c r="K35" s="138">
        <v>184571786</v>
      </c>
      <c r="L35" s="138">
        <v>17742532</v>
      </c>
      <c r="M35" s="138">
        <v>127628206</v>
      </c>
      <c r="N35" s="134">
        <v>94345.009</v>
      </c>
      <c r="O35" s="139">
        <f t="shared" si="5"/>
        <v>751086915.094</v>
      </c>
    </row>
    <row r="36" spans="1:15" s="112" customFormat="1" ht="63">
      <c r="A36" s="148"/>
      <c r="B36" s="126" t="s">
        <v>1</v>
      </c>
      <c r="C36" s="134">
        <v>108985.298</v>
      </c>
      <c r="D36" s="134">
        <v>94817.654</v>
      </c>
      <c r="E36" s="134">
        <v>64629.707</v>
      </c>
      <c r="F36" s="134">
        <v>128128.609</v>
      </c>
      <c r="G36" s="134">
        <v>121169.941</v>
      </c>
      <c r="H36" s="138">
        <v>70094175</v>
      </c>
      <c r="I36" s="138">
        <v>151022135</v>
      </c>
      <c r="J36" s="138">
        <v>98505628</v>
      </c>
      <c r="K36" s="138">
        <v>131863863</v>
      </c>
      <c r="L36" s="138">
        <v>12440603</v>
      </c>
      <c r="M36" s="138">
        <v>119111015</v>
      </c>
      <c r="N36" s="134">
        <v>71592.535</v>
      </c>
      <c r="O36" s="139">
        <f t="shared" si="5"/>
        <v>583626742.744</v>
      </c>
    </row>
    <row r="37" spans="1:15" s="112" customFormat="1" ht="63">
      <c r="A37" s="148"/>
      <c r="B37" s="126" t="s">
        <v>21</v>
      </c>
      <c r="C37" s="134">
        <v>67666.395</v>
      </c>
      <c r="D37" s="134">
        <v>67666.395</v>
      </c>
      <c r="E37" s="134">
        <v>124097.289</v>
      </c>
      <c r="F37" s="134">
        <v>0</v>
      </c>
      <c r="G37" s="134">
        <v>86557.968</v>
      </c>
      <c r="H37" s="138">
        <v>81928188</v>
      </c>
      <c r="I37" s="138">
        <v>30063067</v>
      </c>
      <c r="J37" s="138">
        <v>6819651</v>
      </c>
      <c r="K37" s="138">
        <v>70262911</v>
      </c>
      <c r="L37" s="138">
        <v>107131762</v>
      </c>
      <c r="M37" s="138">
        <v>35010041</v>
      </c>
      <c r="N37" s="134">
        <v>34987.722</v>
      </c>
      <c r="O37" s="139">
        <f t="shared" si="5"/>
        <v>331596595.769</v>
      </c>
    </row>
    <row r="38" spans="1:15" s="112" customFormat="1" ht="31.5">
      <c r="A38" s="148"/>
      <c r="B38" s="126" t="s">
        <v>2</v>
      </c>
      <c r="C38" s="134">
        <v>0</v>
      </c>
      <c r="D38" s="134">
        <v>25982.846</v>
      </c>
      <c r="E38" s="134">
        <v>30360.906</v>
      </c>
      <c r="F38" s="134">
        <v>0</v>
      </c>
      <c r="G38" s="134">
        <v>13479.652</v>
      </c>
      <c r="H38" s="138">
        <v>9890455</v>
      </c>
      <c r="I38" s="138">
        <v>17923097</v>
      </c>
      <c r="J38" s="138">
        <v>5427067</v>
      </c>
      <c r="K38" s="138">
        <v>6001202</v>
      </c>
      <c r="L38" s="138">
        <v>7979586</v>
      </c>
      <c r="M38" s="138">
        <v>0</v>
      </c>
      <c r="N38" s="134">
        <v>57307.696</v>
      </c>
      <c r="O38" s="139">
        <f t="shared" si="5"/>
        <v>47348538.1</v>
      </c>
    </row>
    <row r="39" spans="1:15" s="112" customFormat="1" ht="63">
      <c r="A39" s="148"/>
      <c r="B39" s="126" t="s">
        <v>22</v>
      </c>
      <c r="C39" s="134">
        <v>123479.894</v>
      </c>
      <c r="D39" s="134">
        <v>97863.181</v>
      </c>
      <c r="E39" s="134">
        <v>118630.318</v>
      </c>
      <c r="F39" s="134">
        <v>64764.077</v>
      </c>
      <c r="G39" s="134">
        <v>130259.589</v>
      </c>
      <c r="H39" s="138">
        <v>97108521</v>
      </c>
      <c r="I39" s="138">
        <v>189940834</v>
      </c>
      <c r="J39" s="138">
        <v>94478425</v>
      </c>
      <c r="K39" s="138">
        <v>128617387</v>
      </c>
      <c r="L39" s="138">
        <v>127962504</v>
      </c>
      <c r="M39" s="138">
        <v>11846097</v>
      </c>
      <c r="N39" s="134">
        <v>129603.374</v>
      </c>
      <c r="O39" s="139">
        <f t="shared" si="5"/>
        <v>650618368.433</v>
      </c>
    </row>
    <row r="40" spans="1:15" s="112" customFormat="1" ht="63">
      <c r="A40" s="148"/>
      <c r="B40" s="126" t="s">
        <v>58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8">
        <v>4844961</v>
      </c>
      <c r="J40" s="138">
        <v>5721594</v>
      </c>
      <c r="K40" s="138">
        <v>0</v>
      </c>
      <c r="L40" s="138">
        <v>0</v>
      </c>
      <c r="M40" s="138">
        <v>0</v>
      </c>
      <c r="N40" s="134">
        <v>0</v>
      </c>
      <c r="O40" s="139">
        <f t="shared" si="5"/>
        <v>10566555</v>
      </c>
    </row>
    <row r="41" spans="1:15" ht="45" customHeight="1" thickBot="1">
      <c r="A41" s="146"/>
      <c r="B41" s="127" t="s">
        <v>59</v>
      </c>
      <c r="C41" s="140">
        <v>0</v>
      </c>
      <c r="D41" s="140">
        <v>0</v>
      </c>
      <c r="E41" s="140">
        <v>5986.166</v>
      </c>
      <c r="F41" s="140">
        <v>5816.61</v>
      </c>
      <c r="G41" s="140">
        <v>5730.44</v>
      </c>
      <c r="H41" s="138">
        <v>9566563</v>
      </c>
      <c r="I41" s="138">
        <v>9716365</v>
      </c>
      <c r="J41" s="138">
        <v>13674038</v>
      </c>
      <c r="K41" s="138">
        <v>304209</v>
      </c>
      <c r="L41" s="138">
        <v>6208858</v>
      </c>
      <c r="M41" s="138">
        <v>10927016</v>
      </c>
      <c r="N41" s="140">
        <v>9717.349</v>
      </c>
      <c r="O41" s="139">
        <f t="shared" si="5"/>
        <v>50424299.565</v>
      </c>
    </row>
    <row r="42" spans="1:15" ht="16.5" thickBot="1">
      <c r="A42" s="145" t="s">
        <v>35</v>
      </c>
      <c r="B42" s="128" t="s">
        <v>67</v>
      </c>
      <c r="C42" s="141" t="s">
        <v>77</v>
      </c>
      <c r="D42" s="137">
        <f>29775.733+37890.662</f>
        <v>67666.39499999999</v>
      </c>
      <c r="E42" s="137">
        <f>38940.967+46287.003+38869.319</f>
        <v>124097.289</v>
      </c>
      <c r="F42" s="137">
        <v>0</v>
      </c>
      <c r="G42" s="137">
        <f>35489.934+29903.275+21164.759</f>
        <v>86557.968</v>
      </c>
      <c r="H42" s="141" t="s">
        <v>77</v>
      </c>
      <c r="I42" s="141" t="s">
        <v>77</v>
      </c>
      <c r="J42" s="141" t="s">
        <v>77</v>
      </c>
      <c r="K42" s="141" t="s">
        <v>77</v>
      </c>
      <c r="L42" s="141" t="s">
        <v>77</v>
      </c>
      <c r="M42" s="141" t="s">
        <v>77</v>
      </c>
      <c r="N42" s="141" t="s">
        <v>77</v>
      </c>
      <c r="O42" s="137">
        <f>SUM(C42:N42)</f>
        <v>278321.652</v>
      </c>
    </row>
    <row r="43" spans="1:15" ht="16.5" thickBot="1">
      <c r="A43" s="146"/>
      <c r="B43" s="129" t="s">
        <v>68</v>
      </c>
      <c r="C43" s="141" t="s">
        <v>77</v>
      </c>
      <c r="D43" s="137">
        <v>0</v>
      </c>
      <c r="E43" s="137">
        <v>0</v>
      </c>
      <c r="F43" s="137">
        <v>0</v>
      </c>
      <c r="G43" s="137">
        <v>0</v>
      </c>
      <c r="H43" s="141" t="s">
        <v>77</v>
      </c>
      <c r="I43" s="141" t="s">
        <v>77</v>
      </c>
      <c r="J43" s="141" t="s">
        <v>77</v>
      </c>
      <c r="K43" s="141" t="s">
        <v>77</v>
      </c>
      <c r="L43" s="141" t="s">
        <v>77</v>
      </c>
      <c r="M43" s="141" t="s">
        <v>77</v>
      </c>
      <c r="N43" s="141" t="s">
        <v>77</v>
      </c>
      <c r="O43" s="137">
        <f>SUM(C43:N43)</f>
        <v>0</v>
      </c>
    </row>
  </sheetData>
  <sheetProtection/>
  <mergeCells count="4">
    <mergeCell ref="A42:A43"/>
    <mergeCell ref="C5:O5"/>
    <mergeCell ref="A31:A41"/>
    <mergeCell ref="A7:A30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  <ignoredErrors>
    <ignoredError sqref="O16 O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57"/>
  <sheetViews>
    <sheetView zoomScale="106" zoomScaleNormal="106" zoomScalePageLayoutView="0" workbookViewId="0" topLeftCell="A1">
      <selection activeCell="Q15" sqref="Q15"/>
    </sheetView>
  </sheetViews>
  <sheetFormatPr defaultColWidth="9.140625" defaultRowHeight="12.75"/>
  <cols>
    <col min="1" max="1" width="6.00390625" style="0" customWidth="1"/>
    <col min="2" max="2" width="15.00390625" style="0" customWidth="1"/>
    <col min="6" max="7" width="9.421875" style="0" bestFit="1" customWidth="1"/>
    <col min="8" max="8" width="10.140625" style="0" customWidth="1"/>
    <col min="11" max="11" width="10.8515625" style="0" customWidth="1"/>
    <col min="14" max="14" width="11.00390625" style="0" customWidth="1"/>
    <col min="15" max="15" width="10.7109375" style="0" bestFit="1" customWidth="1"/>
  </cols>
  <sheetData>
    <row r="1" spans="1:5" s="2" customFormat="1" ht="19.5" customHeight="1">
      <c r="A1" s="3" t="s">
        <v>71</v>
      </c>
      <c r="B1" s="9"/>
      <c r="C1" s="3"/>
      <c r="D1" s="4"/>
      <c r="E1" s="6"/>
    </row>
    <row r="2" spans="1:5" s="2" customFormat="1" ht="12.75" customHeight="1">
      <c r="A2" s="2" t="s">
        <v>29</v>
      </c>
      <c r="B2" s="8"/>
      <c r="D2" s="4"/>
      <c r="E2" s="6"/>
    </row>
    <row r="3" spans="2:5" s="2" customFormat="1" ht="6.75" customHeight="1" thickBot="1">
      <c r="B3" s="8"/>
      <c r="D3" s="4"/>
      <c r="E3" s="6"/>
    </row>
    <row r="4" spans="2:15" s="2" customFormat="1" ht="13.5" customHeight="1" thickBot="1">
      <c r="B4" s="8"/>
      <c r="C4" s="149">
        <v>2015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2:15" s="2" customFormat="1" ht="131.25" thickBot="1">
      <c r="B5" s="8"/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75</v>
      </c>
    </row>
    <row r="6" spans="1:15" s="2" customFormat="1" ht="13.5" thickBot="1">
      <c r="A6" s="151" t="s">
        <v>14</v>
      </c>
      <c r="B6" s="150" t="s">
        <v>37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2" customFormat="1" ht="32.25" thickBot="1">
      <c r="A7" s="152"/>
      <c r="B7" s="12" t="s">
        <v>38</v>
      </c>
      <c r="C7" s="22">
        <f>C8+C14+C22</f>
        <v>1032.127</v>
      </c>
      <c r="D7" s="22">
        <f aca="true" t="shared" si="0" ref="D7:O7">D8+D14+D22</f>
        <v>892.582</v>
      </c>
      <c r="E7" s="22">
        <f t="shared" si="0"/>
        <v>1123.807</v>
      </c>
      <c r="F7" s="22">
        <f t="shared" si="0"/>
        <v>1048.26</v>
      </c>
      <c r="G7" s="22">
        <f>G8+G14+G22</f>
        <v>1052.4880000000003</v>
      </c>
      <c r="H7" s="22">
        <f t="shared" si="0"/>
        <v>1027.954</v>
      </c>
      <c r="I7" s="22">
        <f t="shared" si="0"/>
        <v>1108.882</v>
      </c>
      <c r="J7" s="22">
        <f t="shared" si="0"/>
        <v>1102.974</v>
      </c>
      <c r="K7" s="22">
        <f t="shared" si="0"/>
        <v>1040.6689999999999</v>
      </c>
      <c r="L7" s="22">
        <f t="shared" si="0"/>
        <v>1062.401</v>
      </c>
      <c r="M7" s="22">
        <f t="shared" si="0"/>
        <v>961.8589999999999</v>
      </c>
      <c r="N7" s="22">
        <f t="shared" si="0"/>
        <v>1066.233</v>
      </c>
      <c r="O7" s="22">
        <f t="shared" si="0"/>
        <v>12520.236</v>
      </c>
    </row>
    <row r="8" spans="1:15" s="2" customFormat="1" ht="34.5" thickBot="1">
      <c r="A8" s="152"/>
      <c r="B8" s="16" t="s">
        <v>39</v>
      </c>
      <c r="C8" s="23">
        <f>SUM(C9:C13)</f>
        <v>40.633</v>
      </c>
      <c r="D8" s="23">
        <f aca="true" t="shared" si="1" ref="D8:O8">SUM(D9:D13)</f>
        <v>53.489000000000004</v>
      </c>
      <c r="E8" s="23">
        <f t="shared" si="1"/>
        <v>59.306999999999995</v>
      </c>
      <c r="F8" s="23">
        <f t="shared" si="1"/>
        <v>48.42099999999999</v>
      </c>
      <c r="G8" s="23">
        <f>SUM(G9:G13)</f>
        <v>37.056</v>
      </c>
      <c r="H8" s="23">
        <f t="shared" si="1"/>
        <v>50.135999999999996</v>
      </c>
      <c r="I8" s="23">
        <f t="shared" si="1"/>
        <v>52.336</v>
      </c>
      <c r="J8" s="23">
        <f t="shared" si="1"/>
        <v>63.013999999999996</v>
      </c>
      <c r="K8" s="23">
        <f t="shared" si="1"/>
        <v>52.747</v>
      </c>
      <c r="L8" s="23">
        <f t="shared" si="1"/>
        <v>6.68</v>
      </c>
      <c r="M8" s="23">
        <f t="shared" si="1"/>
        <v>8.020999999999999</v>
      </c>
      <c r="N8" s="36">
        <f t="shared" si="1"/>
        <v>7.409000000000001</v>
      </c>
      <c r="O8" s="23">
        <f t="shared" si="1"/>
        <v>479.24899999999997</v>
      </c>
    </row>
    <row r="9" spans="1:15" s="2" customFormat="1" ht="12.75">
      <c r="A9" s="152"/>
      <c r="B9" s="20" t="s">
        <v>40</v>
      </c>
      <c r="C9" s="24">
        <v>16.855</v>
      </c>
      <c r="D9" s="14">
        <v>25.742</v>
      </c>
      <c r="E9" s="14">
        <v>22.621</v>
      </c>
      <c r="F9" s="24">
        <v>15.386</v>
      </c>
      <c r="G9" s="24">
        <v>7.854</v>
      </c>
      <c r="H9" s="24">
        <v>37.963</v>
      </c>
      <c r="I9" s="24">
        <v>46.679</v>
      </c>
      <c r="J9" s="24">
        <v>59.976</v>
      </c>
      <c r="K9" s="24">
        <v>49.727</v>
      </c>
      <c r="L9" s="24">
        <v>2.235</v>
      </c>
      <c r="M9" s="24">
        <v>3.104</v>
      </c>
      <c r="N9" s="24">
        <v>2.561</v>
      </c>
      <c r="O9" s="25">
        <f>SUM(C9:N9)</f>
        <v>290.703</v>
      </c>
    </row>
    <row r="10" spans="1:15" s="2" customFormat="1" ht="22.5">
      <c r="A10" s="152"/>
      <c r="B10" s="18" t="s">
        <v>41</v>
      </c>
      <c r="C10" s="26">
        <v>10.919</v>
      </c>
      <c r="D10" s="27">
        <v>13.3</v>
      </c>
      <c r="E10" s="27">
        <v>18.831</v>
      </c>
      <c r="F10" s="26">
        <v>18.008</v>
      </c>
      <c r="G10" s="26">
        <v>12.564</v>
      </c>
      <c r="H10" s="26">
        <v>3.361</v>
      </c>
      <c r="I10" s="26">
        <v>1.414</v>
      </c>
      <c r="J10" s="26">
        <v>0.458</v>
      </c>
      <c r="K10" s="26">
        <v>0.082</v>
      </c>
      <c r="L10" s="26">
        <v>0.375</v>
      </c>
      <c r="M10" s="26">
        <v>0.086</v>
      </c>
      <c r="N10" s="26">
        <v>0.429</v>
      </c>
      <c r="O10" s="28">
        <f>SUM(C10:N10)</f>
        <v>79.82699999999998</v>
      </c>
    </row>
    <row r="11" spans="1:15" s="2" customFormat="1" ht="22.5">
      <c r="A11" s="152"/>
      <c r="B11" s="18" t="s">
        <v>42</v>
      </c>
      <c r="C11" s="26">
        <v>4.238</v>
      </c>
      <c r="D11" s="27">
        <v>4.747</v>
      </c>
      <c r="E11" s="27">
        <v>6.794</v>
      </c>
      <c r="F11" s="26">
        <v>5.406</v>
      </c>
      <c r="G11" s="26">
        <v>5.03</v>
      </c>
      <c r="H11" s="26">
        <v>2.881</v>
      </c>
      <c r="I11" s="26">
        <v>1.202</v>
      </c>
      <c r="J11" s="26">
        <v>0.547</v>
      </c>
      <c r="K11" s="26">
        <v>1.311</v>
      </c>
      <c r="L11" s="26">
        <v>1.886</v>
      </c>
      <c r="M11" s="26">
        <v>2.125</v>
      </c>
      <c r="N11" s="26">
        <v>2.294</v>
      </c>
      <c r="O11" s="28">
        <f>SUM(C11:N11)</f>
        <v>38.461000000000006</v>
      </c>
    </row>
    <row r="12" spans="1:15" s="2" customFormat="1" ht="12.75">
      <c r="A12" s="152"/>
      <c r="B12" s="18" t="s">
        <v>10</v>
      </c>
      <c r="C12" s="26">
        <v>2.04</v>
      </c>
      <c r="D12" s="27">
        <v>2.075</v>
      </c>
      <c r="E12" s="27">
        <v>3.311</v>
      </c>
      <c r="F12" s="26">
        <v>2.276</v>
      </c>
      <c r="G12" s="26">
        <v>1.182</v>
      </c>
      <c r="H12" s="39">
        <v>0</v>
      </c>
      <c r="I12" s="39">
        <v>0</v>
      </c>
      <c r="J12" s="29">
        <v>0</v>
      </c>
      <c r="K12" s="39">
        <v>0</v>
      </c>
      <c r="L12" s="39">
        <v>0.083</v>
      </c>
      <c r="M12" s="39">
        <v>0.459</v>
      </c>
      <c r="N12" s="39">
        <v>0.379</v>
      </c>
      <c r="O12" s="28">
        <f>SUM(C12:N12)</f>
        <v>11.805</v>
      </c>
    </row>
    <row r="13" spans="1:15" s="2" customFormat="1" ht="13.5" thickBot="1">
      <c r="A13" s="152"/>
      <c r="B13" s="21" t="s">
        <v>11</v>
      </c>
      <c r="C13" s="30">
        <v>6.581</v>
      </c>
      <c r="D13" s="31">
        <v>7.625</v>
      </c>
      <c r="E13" s="31">
        <v>7.75</v>
      </c>
      <c r="F13" s="30">
        <v>7.345</v>
      </c>
      <c r="G13" s="30">
        <v>10.426</v>
      </c>
      <c r="H13" s="30">
        <v>5.931</v>
      </c>
      <c r="I13" s="30">
        <v>3.041</v>
      </c>
      <c r="J13" s="30">
        <v>2.033</v>
      </c>
      <c r="K13" s="30">
        <v>1.627</v>
      </c>
      <c r="L13" s="30">
        <v>2.101</v>
      </c>
      <c r="M13" s="30">
        <v>2.247</v>
      </c>
      <c r="N13" s="30">
        <v>1.746</v>
      </c>
      <c r="O13" s="32">
        <f>SUM(C13:N13)</f>
        <v>58.452999999999996</v>
      </c>
    </row>
    <row r="14" spans="1:15" s="2" customFormat="1" ht="45.75" thickBot="1">
      <c r="A14" s="152"/>
      <c r="B14" s="16" t="s">
        <v>43</v>
      </c>
      <c r="C14" s="33">
        <f>SUM(C15:C21)</f>
        <v>786.2849999999999</v>
      </c>
      <c r="D14" s="33">
        <f aca="true" t="shared" si="2" ref="D14:O14">SUM(D15:D21)</f>
        <v>664.242</v>
      </c>
      <c r="E14" s="33">
        <f t="shared" si="2"/>
        <v>870.513</v>
      </c>
      <c r="F14" s="33">
        <f t="shared" si="2"/>
        <v>828.908</v>
      </c>
      <c r="G14" s="33">
        <f>SUM(G15:G21)</f>
        <v>753.7490000000001</v>
      </c>
      <c r="H14" s="33">
        <f t="shared" si="2"/>
        <v>756.5360000000001</v>
      </c>
      <c r="I14" s="33">
        <f t="shared" si="2"/>
        <v>775.711</v>
      </c>
      <c r="J14" s="33">
        <f t="shared" si="2"/>
        <v>756.0609999999999</v>
      </c>
      <c r="K14" s="33">
        <f t="shared" si="2"/>
        <v>722.185</v>
      </c>
      <c r="L14" s="33">
        <f t="shared" si="2"/>
        <v>736.2</v>
      </c>
      <c r="M14" s="33">
        <f t="shared" si="2"/>
        <v>657.099</v>
      </c>
      <c r="N14" s="33">
        <f t="shared" si="2"/>
        <v>775.87</v>
      </c>
      <c r="O14" s="33">
        <f t="shared" si="2"/>
        <v>9083.359</v>
      </c>
    </row>
    <row r="15" spans="1:15" s="2" customFormat="1" ht="12.75">
      <c r="A15" s="152"/>
      <c r="B15" s="20" t="s">
        <v>44</v>
      </c>
      <c r="C15" s="89">
        <v>165.68</v>
      </c>
      <c r="D15" s="90">
        <v>117.56</v>
      </c>
      <c r="E15" s="90">
        <v>154.82</v>
      </c>
      <c r="F15" s="89">
        <v>150.84</v>
      </c>
      <c r="G15" s="89">
        <v>153.32</v>
      </c>
      <c r="H15" s="89">
        <v>133.01</v>
      </c>
      <c r="I15" s="89">
        <v>166.63</v>
      </c>
      <c r="J15" s="89">
        <v>153.45</v>
      </c>
      <c r="K15" s="89">
        <v>98.96</v>
      </c>
      <c r="L15" s="89">
        <v>67.31</v>
      </c>
      <c r="M15" s="89">
        <v>116.88</v>
      </c>
      <c r="N15" s="89">
        <v>162.34</v>
      </c>
      <c r="O15" s="25">
        <f aca="true" t="shared" si="3" ref="O15:O21">SUM(C15:N15)</f>
        <v>1640.8</v>
      </c>
    </row>
    <row r="16" spans="1:15" s="2" customFormat="1" ht="12.75">
      <c r="A16" s="152"/>
      <c r="B16" s="17" t="s">
        <v>45</v>
      </c>
      <c r="C16" s="91">
        <v>67.081</v>
      </c>
      <c r="D16" s="92">
        <v>63.922</v>
      </c>
      <c r="E16" s="92">
        <v>80.565</v>
      </c>
      <c r="F16" s="91">
        <v>82.179</v>
      </c>
      <c r="G16" s="91">
        <v>65.793</v>
      </c>
      <c r="H16" s="91">
        <v>78.764</v>
      </c>
      <c r="I16" s="91">
        <v>76.259</v>
      </c>
      <c r="J16" s="91">
        <v>49.446</v>
      </c>
      <c r="K16" s="91">
        <v>56.768</v>
      </c>
      <c r="L16" s="91">
        <v>87.19</v>
      </c>
      <c r="M16" s="91">
        <v>62.321</v>
      </c>
      <c r="N16" s="91">
        <v>63.408</v>
      </c>
      <c r="O16" s="34">
        <f t="shared" si="3"/>
        <v>833.6960000000001</v>
      </c>
    </row>
    <row r="17" spans="1:15" s="2" customFormat="1" ht="12.75">
      <c r="A17" s="152"/>
      <c r="B17" s="17" t="s">
        <v>46</v>
      </c>
      <c r="C17" s="91">
        <v>237.466</v>
      </c>
      <c r="D17" s="92">
        <v>291.534</v>
      </c>
      <c r="E17" s="92">
        <v>317.355</v>
      </c>
      <c r="F17" s="91">
        <v>306.85</v>
      </c>
      <c r="G17" s="91">
        <v>224.867</v>
      </c>
      <c r="H17" s="91">
        <v>190.043</v>
      </c>
      <c r="I17" s="91">
        <v>176.946</v>
      </c>
      <c r="J17" s="91">
        <v>178.992</v>
      </c>
      <c r="K17" s="91">
        <v>209.764</v>
      </c>
      <c r="L17" s="91">
        <v>268.005</v>
      </c>
      <c r="M17" s="91">
        <v>294.413</v>
      </c>
      <c r="N17" s="91">
        <v>301.717</v>
      </c>
      <c r="O17" s="34">
        <f t="shared" si="3"/>
        <v>2997.9519999999998</v>
      </c>
    </row>
    <row r="18" spans="1:15" s="2" customFormat="1" ht="22.5">
      <c r="A18" s="152"/>
      <c r="B18" s="17" t="s">
        <v>47</v>
      </c>
      <c r="C18" s="91">
        <v>292.352</v>
      </c>
      <c r="D18" s="92">
        <v>177.936</v>
      </c>
      <c r="E18" s="92">
        <v>293.107</v>
      </c>
      <c r="F18" s="91">
        <v>248.718</v>
      </c>
      <c r="G18" s="91">
        <v>273.757</v>
      </c>
      <c r="H18" s="91">
        <v>293.158</v>
      </c>
      <c r="I18" s="91">
        <v>293.282</v>
      </c>
      <c r="J18" s="91">
        <v>276.694</v>
      </c>
      <c r="K18" s="91">
        <v>281.314</v>
      </c>
      <c r="L18" s="91">
        <v>258.869</v>
      </c>
      <c r="M18" s="91">
        <v>157.392</v>
      </c>
      <c r="N18" s="91">
        <v>200.812</v>
      </c>
      <c r="O18" s="34">
        <f t="shared" si="3"/>
        <v>3047.3909999999996</v>
      </c>
    </row>
    <row r="19" spans="1:15" s="2" customFormat="1" ht="12.75">
      <c r="A19" s="152"/>
      <c r="B19" s="18" t="s">
        <v>0</v>
      </c>
      <c r="C19" s="93">
        <v>11.906</v>
      </c>
      <c r="D19" s="94">
        <v>0</v>
      </c>
      <c r="E19" s="94">
        <v>0</v>
      </c>
      <c r="F19" s="93">
        <v>6.565</v>
      </c>
      <c r="G19" s="93">
        <v>8.537</v>
      </c>
      <c r="H19" s="93">
        <v>19.781</v>
      </c>
      <c r="I19" s="93">
        <v>24.995</v>
      </c>
      <c r="J19" s="93">
        <v>39.472</v>
      </c>
      <c r="K19" s="93">
        <v>39.339</v>
      </c>
      <c r="L19" s="93">
        <v>16.556</v>
      </c>
      <c r="M19" s="93">
        <v>7.37</v>
      </c>
      <c r="N19" s="93">
        <v>22.219</v>
      </c>
      <c r="O19" s="34">
        <f t="shared" si="3"/>
        <v>196.74</v>
      </c>
    </row>
    <row r="20" spans="1:15" s="2" customFormat="1" ht="12.75">
      <c r="A20" s="152"/>
      <c r="B20" s="18" t="s">
        <v>48</v>
      </c>
      <c r="C20" s="93">
        <v>11.8</v>
      </c>
      <c r="D20" s="94">
        <v>13.261</v>
      </c>
      <c r="E20" s="94">
        <v>0</v>
      </c>
      <c r="F20" s="93">
        <v>12.035</v>
      </c>
      <c r="G20" s="93">
        <v>8.551</v>
      </c>
      <c r="H20" s="93">
        <v>20.296</v>
      </c>
      <c r="I20" s="93">
        <v>20.273</v>
      </c>
      <c r="J20" s="93">
        <v>36.789</v>
      </c>
      <c r="K20" s="93">
        <v>20.63</v>
      </c>
      <c r="L20" s="93">
        <v>16.739</v>
      </c>
      <c r="M20" s="93">
        <v>6.289</v>
      </c>
      <c r="N20" s="93">
        <v>25.374</v>
      </c>
      <c r="O20" s="34">
        <f t="shared" si="3"/>
        <v>192.037</v>
      </c>
    </row>
    <row r="21" spans="1:15" s="2" customFormat="1" ht="13.5" thickBot="1">
      <c r="A21" s="152"/>
      <c r="B21" s="21" t="s">
        <v>49</v>
      </c>
      <c r="C21" s="95">
        <v>0</v>
      </c>
      <c r="D21" s="96">
        <v>0.029</v>
      </c>
      <c r="E21" s="96">
        <v>24.666</v>
      </c>
      <c r="F21" s="95">
        <v>21.721</v>
      </c>
      <c r="G21" s="95">
        <v>18.924</v>
      </c>
      <c r="H21" s="95">
        <v>21.484</v>
      </c>
      <c r="I21" s="95">
        <v>17.326</v>
      </c>
      <c r="J21" s="95">
        <v>21.218</v>
      </c>
      <c r="K21" s="95">
        <v>15.41</v>
      </c>
      <c r="L21" s="95">
        <v>21.531</v>
      </c>
      <c r="M21" s="95">
        <v>12.434</v>
      </c>
      <c r="N21" s="95">
        <v>0</v>
      </c>
      <c r="O21" s="87">
        <f t="shared" si="3"/>
        <v>174.74300000000002</v>
      </c>
    </row>
    <row r="22" spans="1:15" s="2" customFormat="1" ht="53.25" thickBot="1">
      <c r="A22" s="152"/>
      <c r="B22" s="35" t="s">
        <v>50</v>
      </c>
      <c r="C22" s="78">
        <f>SUM(C23:C25)</f>
        <v>205.209</v>
      </c>
      <c r="D22" s="78">
        <f aca="true" t="shared" si="4" ref="D22:O22">SUM(D23:D25)</f>
        <v>174.851</v>
      </c>
      <c r="E22" s="78">
        <f t="shared" si="4"/>
        <v>193.987</v>
      </c>
      <c r="F22" s="78">
        <f t="shared" si="4"/>
        <v>170.931</v>
      </c>
      <c r="G22" s="78">
        <f>SUM(G23:G25)</f>
        <v>261.683</v>
      </c>
      <c r="H22" s="78">
        <f t="shared" si="4"/>
        <v>221.282</v>
      </c>
      <c r="I22" s="78">
        <f t="shared" si="4"/>
        <v>280.835</v>
      </c>
      <c r="J22" s="78">
        <f t="shared" si="4"/>
        <v>283.899</v>
      </c>
      <c r="K22" s="78">
        <f t="shared" si="4"/>
        <v>265.737</v>
      </c>
      <c r="L22" s="78">
        <f t="shared" si="4"/>
        <v>319.521</v>
      </c>
      <c r="M22" s="78">
        <f t="shared" si="4"/>
        <v>296.739</v>
      </c>
      <c r="N22" s="78">
        <f t="shared" si="4"/>
        <v>282.954</v>
      </c>
      <c r="O22" s="78">
        <f t="shared" si="4"/>
        <v>2957.6280000000006</v>
      </c>
    </row>
    <row r="23" spans="1:15" s="2" customFormat="1" ht="33.75">
      <c r="A23" s="152"/>
      <c r="B23" s="20" t="s">
        <v>51</v>
      </c>
      <c r="C23" s="82">
        <v>0</v>
      </c>
      <c r="D23" s="75">
        <v>0</v>
      </c>
      <c r="E23" s="75">
        <v>0</v>
      </c>
      <c r="F23" s="82">
        <v>0</v>
      </c>
      <c r="G23" s="82">
        <v>38.703</v>
      </c>
      <c r="H23" s="82">
        <v>24.656</v>
      </c>
      <c r="I23" s="82">
        <v>69.163</v>
      </c>
      <c r="J23" s="82">
        <v>46.37</v>
      </c>
      <c r="K23" s="82">
        <v>0</v>
      </c>
      <c r="L23" s="82">
        <v>45.01</v>
      </c>
      <c r="M23" s="82">
        <v>33.924</v>
      </c>
      <c r="N23" s="82">
        <v>9.963</v>
      </c>
      <c r="O23" s="79">
        <f>SUM(C23:N23)</f>
        <v>267.789</v>
      </c>
    </row>
    <row r="24" spans="1:15" s="2" customFormat="1" ht="22.5">
      <c r="A24" s="152"/>
      <c r="B24" s="38" t="s">
        <v>74</v>
      </c>
      <c r="C24" s="85">
        <v>205.209</v>
      </c>
      <c r="D24" s="86">
        <v>174.851</v>
      </c>
      <c r="E24" s="86">
        <v>193.987</v>
      </c>
      <c r="F24" s="85">
        <v>170.931</v>
      </c>
      <c r="G24" s="85">
        <v>222.98</v>
      </c>
      <c r="H24" s="85">
        <v>196.626</v>
      </c>
      <c r="I24" s="85">
        <v>211.672</v>
      </c>
      <c r="J24" s="85">
        <v>237.529</v>
      </c>
      <c r="K24" s="85">
        <v>265.737</v>
      </c>
      <c r="L24" s="85">
        <v>274.511</v>
      </c>
      <c r="M24" s="85">
        <v>262.815</v>
      </c>
      <c r="N24" s="85">
        <v>272.991</v>
      </c>
      <c r="O24" s="80">
        <f>SUM(C24:N24)</f>
        <v>2689.8390000000004</v>
      </c>
    </row>
    <row r="25" spans="1:15" s="2" customFormat="1" ht="34.5" thickBot="1">
      <c r="A25" s="152"/>
      <c r="B25" s="19" t="s">
        <v>52</v>
      </c>
      <c r="C25" s="83">
        <v>0</v>
      </c>
      <c r="D25" s="84">
        <v>0</v>
      </c>
      <c r="E25" s="84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1">
        <f>SUM(C25:N25)</f>
        <v>0</v>
      </c>
    </row>
    <row r="26" spans="1:15" s="2" customFormat="1" ht="63.75" thickBot="1">
      <c r="A26" s="152"/>
      <c r="B26" s="12" t="s">
        <v>53</v>
      </c>
      <c r="C26" s="37">
        <f>SUM(C27:C28)</f>
        <v>1434</v>
      </c>
      <c r="D26" s="37">
        <f aca="true" t="shared" si="5" ref="D26:N26">SUM(D27:D28)</f>
        <v>1396</v>
      </c>
      <c r="E26" s="37">
        <f t="shared" si="5"/>
        <v>1592</v>
      </c>
      <c r="F26" s="76">
        <f t="shared" si="5"/>
        <v>1464</v>
      </c>
      <c r="G26" s="37">
        <f>SUM(G27:G28)</f>
        <v>1454</v>
      </c>
      <c r="H26" s="37">
        <f>SUM(H27:H28)</f>
        <v>1425</v>
      </c>
      <c r="I26" s="37">
        <f t="shared" si="5"/>
        <v>1528</v>
      </c>
      <c r="J26" s="37">
        <f t="shared" si="5"/>
        <v>1533</v>
      </c>
      <c r="K26" s="37">
        <f t="shared" si="5"/>
        <v>1442</v>
      </c>
      <c r="L26" s="37">
        <f t="shared" si="5"/>
        <v>1435</v>
      </c>
      <c r="M26" s="37">
        <f t="shared" si="5"/>
        <v>1374</v>
      </c>
      <c r="N26" s="37">
        <f t="shared" si="5"/>
        <v>1524</v>
      </c>
      <c r="O26" s="37">
        <f>SUM(O27:O28)</f>
        <v>17601</v>
      </c>
    </row>
    <row r="27" spans="1:15" s="5" customFormat="1" ht="33.75">
      <c r="A27" s="152"/>
      <c r="B27" s="20" t="s">
        <v>54</v>
      </c>
      <c r="C27" s="11">
        <v>67</v>
      </c>
      <c r="D27" s="11">
        <v>77</v>
      </c>
      <c r="E27" s="11">
        <v>84</v>
      </c>
      <c r="F27" s="11">
        <v>71</v>
      </c>
      <c r="G27" s="11">
        <v>52</v>
      </c>
      <c r="H27" s="11">
        <v>80</v>
      </c>
      <c r="I27" s="11">
        <v>78</v>
      </c>
      <c r="J27" s="11">
        <v>106</v>
      </c>
      <c r="K27" s="11">
        <v>78</v>
      </c>
      <c r="L27" s="11">
        <v>17</v>
      </c>
      <c r="M27" s="11">
        <v>29</v>
      </c>
      <c r="N27" s="11">
        <v>22</v>
      </c>
      <c r="O27" s="97">
        <f>SUM(C27:N27)</f>
        <v>761</v>
      </c>
    </row>
    <row r="28" spans="1:15" s="5" customFormat="1" ht="34.5" thickBot="1">
      <c r="A28" s="153"/>
      <c r="B28" s="21" t="s">
        <v>32</v>
      </c>
      <c r="C28" s="15">
        <v>1367</v>
      </c>
      <c r="D28" s="15">
        <v>1319</v>
      </c>
      <c r="E28" s="15">
        <v>1508</v>
      </c>
      <c r="F28" s="15">
        <v>1393</v>
      </c>
      <c r="G28" s="15">
        <v>1402</v>
      </c>
      <c r="H28" s="15">
        <v>1345</v>
      </c>
      <c r="I28" s="15">
        <v>1450</v>
      </c>
      <c r="J28" s="15">
        <v>1427</v>
      </c>
      <c r="K28" s="15">
        <v>1364</v>
      </c>
      <c r="L28" s="15">
        <v>1418</v>
      </c>
      <c r="M28" s="15">
        <v>1345</v>
      </c>
      <c r="N28" s="15">
        <v>1502</v>
      </c>
      <c r="O28" s="98">
        <f>SUM(C28:N28)</f>
        <v>16840</v>
      </c>
    </row>
    <row r="30" spans="1:15" ht="18.75">
      <c r="A30" s="3" t="s">
        <v>72</v>
      </c>
      <c r="B30" s="9"/>
      <c r="C30" s="3"/>
      <c r="D30" s="4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29</v>
      </c>
      <c r="B31" s="8"/>
      <c r="C31" s="2"/>
      <c r="D31" s="4"/>
      <c r="E31" s="6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6.75" customHeight="1" thickBot="1">
      <c r="A32" s="2"/>
      <c r="B32" s="8"/>
      <c r="C32" s="2"/>
      <c r="D32" s="4"/>
      <c r="E32" s="6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5" customHeight="1" thickBot="1">
      <c r="A33" s="2"/>
      <c r="B33" s="8"/>
      <c r="C33" s="149">
        <v>2015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ht="79.5" thickBot="1">
      <c r="A34" s="2"/>
      <c r="B34" s="8"/>
      <c r="C34" s="13" t="s">
        <v>3</v>
      </c>
      <c r="D34" s="13" t="s">
        <v>4</v>
      </c>
      <c r="E34" s="13" t="s">
        <v>5</v>
      </c>
      <c r="F34" s="13" t="s">
        <v>6</v>
      </c>
      <c r="G34" s="13" t="s">
        <v>7</v>
      </c>
      <c r="H34" s="13" t="s">
        <v>8</v>
      </c>
      <c r="I34" s="13" t="s">
        <v>23</v>
      </c>
      <c r="J34" s="13" t="s">
        <v>24</v>
      </c>
      <c r="K34" s="13" t="s">
        <v>25</v>
      </c>
      <c r="L34" s="13" t="s">
        <v>26</v>
      </c>
      <c r="M34" s="13" t="s">
        <v>27</v>
      </c>
      <c r="N34" s="13" t="s">
        <v>28</v>
      </c>
      <c r="O34" s="13" t="s">
        <v>75</v>
      </c>
    </row>
    <row r="35" spans="1:15" ht="13.5" customHeight="1" thickBot="1">
      <c r="A35" s="100" t="s">
        <v>55</v>
      </c>
      <c r="B35" s="150" t="s">
        <v>37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</row>
    <row r="36" spans="1:15" ht="32.25" thickBot="1">
      <c r="A36" s="101"/>
      <c r="B36" s="12" t="s">
        <v>38</v>
      </c>
      <c r="C36" s="40">
        <f aca="true" t="shared" si="6" ref="C36:O36">C37+C43+C51</f>
        <v>100</v>
      </c>
      <c r="D36" s="40">
        <f t="shared" si="6"/>
        <v>99.97999999999999</v>
      </c>
      <c r="E36" s="40">
        <f t="shared" si="6"/>
        <v>99.99</v>
      </c>
      <c r="F36" s="40">
        <f t="shared" si="6"/>
        <v>100.02</v>
      </c>
      <c r="G36" s="40">
        <f t="shared" si="6"/>
        <v>100.01</v>
      </c>
      <c r="H36" s="40">
        <f t="shared" si="6"/>
        <v>100</v>
      </c>
      <c r="I36" s="40">
        <f t="shared" si="6"/>
        <v>100.01</v>
      </c>
      <c r="J36" s="40">
        <f t="shared" si="6"/>
        <v>100</v>
      </c>
      <c r="K36" s="40">
        <f t="shared" si="6"/>
        <v>100.01000000000002</v>
      </c>
      <c r="L36" s="40">
        <f t="shared" si="6"/>
        <v>100.04</v>
      </c>
      <c r="M36" s="40">
        <f t="shared" si="6"/>
        <v>99.99000000000001</v>
      </c>
      <c r="N36" s="40">
        <f t="shared" si="6"/>
        <v>100</v>
      </c>
      <c r="O36" s="40">
        <f t="shared" si="6"/>
        <v>1200.05</v>
      </c>
    </row>
    <row r="37" spans="1:15" ht="34.5" thickBot="1">
      <c r="A37" s="101"/>
      <c r="B37" s="16" t="s">
        <v>39</v>
      </c>
      <c r="C37" s="41">
        <f aca="true" t="shared" si="7" ref="C37:O37">SUM(C38:C42)</f>
        <v>3.9400000000000004</v>
      </c>
      <c r="D37" s="42">
        <f t="shared" si="7"/>
        <v>5.98</v>
      </c>
      <c r="E37" s="41">
        <f t="shared" si="7"/>
        <v>5.27</v>
      </c>
      <c r="F37" s="41">
        <f t="shared" si="7"/>
        <v>4.63</v>
      </c>
      <c r="G37" s="41">
        <f t="shared" si="7"/>
        <v>3.5199999999999996</v>
      </c>
      <c r="H37" s="41">
        <f t="shared" si="7"/>
        <v>4.88</v>
      </c>
      <c r="I37" s="41">
        <f t="shared" si="7"/>
        <v>4.720000000000001</v>
      </c>
      <c r="J37" s="41">
        <f t="shared" si="7"/>
        <v>5.71</v>
      </c>
      <c r="K37" s="41">
        <f t="shared" si="7"/>
        <v>5.08</v>
      </c>
      <c r="L37" s="41">
        <f t="shared" si="7"/>
        <v>0.64</v>
      </c>
      <c r="M37" s="41">
        <f t="shared" si="7"/>
        <v>0.8300000000000001</v>
      </c>
      <c r="N37" s="42">
        <f t="shared" si="7"/>
        <v>0.7000000000000001</v>
      </c>
      <c r="O37" s="41">
        <f t="shared" si="7"/>
        <v>45.89999999999999</v>
      </c>
    </row>
    <row r="38" spans="1:15" ht="12.75">
      <c r="A38" s="101"/>
      <c r="B38" s="20" t="s">
        <v>40</v>
      </c>
      <c r="C38" s="43">
        <v>1.63</v>
      </c>
      <c r="D38" s="44">
        <v>2.88</v>
      </c>
      <c r="E38" s="44">
        <v>2.01</v>
      </c>
      <c r="F38" s="43">
        <v>1.47</v>
      </c>
      <c r="G38" s="43">
        <v>0.75</v>
      </c>
      <c r="H38" s="43">
        <v>3.69</v>
      </c>
      <c r="I38" s="43">
        <v>4.21</v>
      </c>
      <c r="J38" s="43">
        <v>5.44</v>
      </c>
      <c r="K38" s="43">
        <v>4.78</v>
      </c>
      <c r="L38" s="43">
        <v>0.21</v>
      </c>
      <c r="M38" s="43">
        <v>0.32</v>
      </c>
      <c r="N38" s="43">
        <v>0.24</v>
      </c>
      <c r="O38" s="45">
        <f>SUM(C38:N38)</f>
        <v>27.63</v>
      </c>
    </row>
    <row r="39" spans="1:15" ht="22.5">
      <c r="A39" s="101"/>
      <c r="B39" s="18" t="s">
        <v>41</v>
      </c>
      <c r="C39" s="46">
        <v>1.06</v>
      </c>
      <c r="D39" s="47">
        <v>1.49</v>
      </c>
      <c r="E39" s="47">
        <v>1.68</v>
      </c>
      <c r="F39" s="46">
        <v>1.72</v>
      </c>
      <c r="G39" s="46">
        <v>1.19</v>
      </c>
      <c r="H39" s="46">
        <v>0.33</v>
      </c>
      <c r="I39" s="46">
        <v>0.13</v>
      </c>
      <c r="J39" s="46">
        <v>0.04</v>
      </c>
      <c r="K39" s="46">
        <v>0.01</v>
      </c>
      <c r="L39" s="46">
        <v>0.04</v>
      </c>
      <c r="M39" s="46">
        <v>0.01</v>
      </c>
      <c r="N39" s="46">
        <v>0.04</v>
      </c>
      <c r="O39" s="48">
        <f>SUM(C39:N39)</f>
        <v>7.739999999999998</v>
      </c>
    </row>
    <row r="40" spans="1:15" ht="22.5">
      <c r="A40" s="101"/>
      <c r="B40" s="18" t="s">
        <v>42</v>
      </c>
      <c r="C40" s="46">
        <v>0.41</v>
      </c>
      <c r="D40" s="47">
        <v>0.53</v>
      </c>
      <c r="E40" s="47">
        <v>0.6</v>
      </c>
      <c r="F40" s="46">
        <v>0.52</v>
      </c>
      <c r="G40" s="46">
        <v>0.48</v>
      </c>
      <c r="H40" s="46">
        <v>0.28</v>
      </c>
      <c r="I40" s="46">
        <v>0.11</v>
      </c>
      <c r="J40" s="46">
        <v>0.05</v>
      </c>
      <c r="K40" s="46">
        <v>0.13</v>
      </c>
      <c r="L40" s="46">
        <v>0.18</v>
      </c>
      <c r="M40" s="46">
        <v>0.22</v>
      </c>
      <c r="N40" s="46">
        <v>0.22</v>
      </c>
      <c r="O40" s="48">
        <f>SUM(C40:N40)</f>
        <v>3.7300000000000004</v>
      </c>
    </row>
    <row r="41" spans="1:15" ht="12.75">
      <c r="A41" s="101"/>
      <c r="B41" s="18" t="s">
        <v>10</v>
      </c>
      <c r="C41" s="46">
        <v>0.2</v>
      </c>
      <c r="D41" s="47">
        <v>0.23</v>
      </c>
      <c r="E41" s="47">
        <v>0.29</v>
      </c>
      <c r="F41" s="46">
        <v>0.22</v>
      </c>
      <c r="G41" s="46">
        <v>0.11</v>
      </c>
      <c r="H41" s="46">
        <v>0</v>
      </c>
      <c r="I41" s="46">
        <v>0</v>
      </c>
      <c r="J41" s="46">
        <v>0</v>
      </c>
      <c r="K41" s="46">
        <v>0</v>
      </c>
      <c r="L41" s="46">
        <v>0.01</v>
      </c>
      <c r="M41" s="46">
        <v>0.05</v>
      </c>
      <c r="N41" s="46">
        <v>0.04</v>
      </c>
      <c r="O41" s="48">
        <f>SUM(C41:N41)</f>
        <v>1.1500000000000001</v>
      </c>
    </row>
    <row r="42" spans="1:15" ht="13.5" thickBot="1">
      <c r="A42" s="101"/>
      <c r="B42" s="21" t="s">
        <v>11</v>
      </c>
      <c r="C42" s="49">
        <v>0.64</v>
      </c>
      <c r="D42" s="50">
        <v>0.85</v>
      </c>
      <c r="E42" s="50">
        <v>0.69</v>
      </c>
      <c r="F42" s="49">
        <v>0.7</v>
      </c>
      <c r="G42" s="49">
        <v>0.99</v>
      </c>
      <c r="H42" s="49">
        <v>0.58</v>
      </c>
      <c r="I42" s="49">
        <v>0.27</v>
      </c>
      <c r="J42" s="49">
        <v>0.18</v>
      </c>
      <c r="K42" s="49">
        <v>0.16</v>
      </c>
      <c r="L42" s="49">
        <v>0.2</v>
      </c>
      <c r="M42" s="49">
        <v>0.23</v>
      </c>
      <c r="N42" s="49">
        <v>0.16</v>
      </c>
      <c r="O42" s="51">
        <f>SUM(C42:N42)</f>
        <v>5.650000000000001</v>
      </c>
    </row>
    <row r="43" spans="1:15" ht="45.75" thickBot="1">
      <c r="A43" s="101"/>
      <c r="B43" s="16" t="s">
        <v>43</v>
      </c>
      <c r="C43" s="52">
        <f aca="true" t="shared" si="8" ref="C43:O43">SUM(C44:C50)</f>
        <v>76.18</v>
      </c>
      <c r="D43" s="52">
        <f t="shared" si="8"/>
        <v>74.40999999999998</v>
      </c>
      <c r="E43" s="52">
        <f t="shared" si="8"/>
        <v>77.46</v>
      </c>
      <c r="F43" s="52">
        <f t="shared" si="8"/>
        <v>79.08</v>
      </c>
      <c r="G43" s="52">
        <f t="shared" si="8"/>
        <v>71.62</v>
      </c>
      <c r="H43" s="52">
        <f t="shared" si="8"/>
        <v>73.59</v>
      </c>
      <c r="I43" s="52">
        <f t="shared" si="8"/>
        <v>69.96000000000001</v>
      </c>
      <c r="J43" s="52">
        <f t="shared" si="8"/>
        <v>68.55000000000001</v>
      </c>
      <c r="K43" s="52">
        <f t="shared" si="8"/>
        <v>69.39000000000001</v>
      </c>
      <c r="L43" s="52">
        <f t="shared" si="8"/>
        <v>69.32000000000001</v>
      </c>
      <c r="M43" s="52">
        <f t="shared" si="8"/>
        <v>68.31</v>
      </c>
      <c r="N43" s="52">
        <f t="shared" si="8"/>
        <v>72.77</v>
      </c>
      <c r="O43" s="52">
        <f t="shared" si="8"/>
        <v>870.64</v>
      </c>
    </row>
    <row r="44" spans="1:15" ht="12.75">
      <c r="A44" s="101"/>
      <c r="B44" s="20" t="s">
        <v>44</v>
      </c>
      <c r="C44" s="43">
        <v>16.05</v>
      </c>
      <c r="D44" s="44">
        <v>13.17</v>
      </c>
      <c r="E44" s="44">
        <v>13.78</v>
      </c>
      <c r="F44" s="43">
        <v>14.39</v>
      </c>
      <c r="G44" s="43">
        <v>14.57</v>
      </c>
      <c r="H44" s="43">
        <v>12.94</v>
      </c>
      <c r="I44" s="43">
        <v>15.03</v>
      </c>
      <c r="J44" s="43">
        <v>13.91</v>
      </c>
      <c r="K44" s="43">
        <v>9.51</v>
      </c>
      <c r="L44" s="43">
        <v>6.34</v>
      </c>
      <c r="M44" s="43">
        <v>12.15</v>
      </c>
      <c r="N44" s="43">
        <v>15.23</v>
      </c>
      <c r="O44" s="45">
        <f aca="true" t="shared" si="9" ref="O44:O50">SUM(C44:N44)</f>
        <v>157.07</v>
      </c>
    </row>
    <row r="45" spans="1:15" ht="12.75">
      <c r="A45" s="101"/>
      <c r="B45" s="17" t="s">
        <v>45</v>
      </c>
      <c r="C45" s="53">
        <v>6.5</v>
      </c>
      <c r="D45" s="54">
        <v>7.16</v>
      </c>
      <c r="E45" s="54">
        <v>7.17</v>
      </c>
      <c r="F45" s="53">
        <v>7.84</v>
      </c>
      <c r="G45" s="53">
        <v>6.25</v>
      </c>
      <c r="H45" s="53">
        <v>7.66</v>
      </c>
      <c r="I45" s="53">
        <v>6.88</v>
      </c>
      <c r="J45" s="53">
        <v>4.48</v>
      </c>
      <c r="K45" s="53">
        <v>5.45</v>
      </c>
      <c r="L45" s="53">
        <v>8.21</v>
      </c>
      <c r="M45" s="53">
        <v>6.48</v>
      </c>
      <c r="N45" s="53">
        <v>5.95</v>
      </c>
      <c r="O45" s="55">
        <f t="shared" si="9"/>
        <v>80.03</v>
      </c>
    </row>
    <row r="46" spans="1:15" ht="12.75">
      <c r="A46" s="101"/>
      <c r="B46" s="17" t="s">
        <v>46</v>
      </c>
      <c r="C46" s="53">
        <v>23.01</v>
      </c>
      <c r="D46" s="54">
        <v>32.66</v>
      </c>
      <c r="E46" s="54">
        <v>28.24</v>
      </c>
      <c r="F46" s="53">
        <v>29.27</v>
      </c>
      <c r="G46" s="53">
        <v>21.37</v>
      </c>
      <c r="H46" s="53">
        <v>18.49</v>
      </c>
      <c r="I46" s="53">
        <v>15.96</v>
      </c>
      <c r="J46" s="53">
        <v>16.23</v>
      </c>
      <c r="K46" s="53">
        <v>20.16</v>
      </c>
      <c r="L46" s="53">
        <v>25.23</v>
      </c>
      <c r="M46" s="53">
        <v>30.61</v>
      </c>
      <c r="N46" s="53">
        <v>28.3</v>
      </c>
      <c r="O46" s="55">
        <f t="shared" si="9"/>
        <v>289.53</v>
      </c>
    </row>
    <row r="47" spans="1:15" ht="22.5">
      <c r="A47" s="101"/>
      <c r="B47" s="17" t="s">
        <v>47</v>
      </c>
      <c r="C47" s="53">
        <v>28.33</v>
      </c>
      <c r="D47" s="54">
        <v>19.93</v>
      </c>
      <c r="E47" s="54">
        <v>26.08</v>
      </c>
      <c r="F47" s="53">
        <v>23.73</v>
      </c>
      <c r="G47" s="53">
        <v>26.01</v>
      </c>
      <c r="H47" s="53">
        <v>28.52</v>
      </c>
      <c r="I47" s="53">
        <v>26.45</v>
      </c>
      <c r="J47" s="53">
        <v>25.09</v>
      </c>
      <c r="K47" s="53">
        <v>27.03</v>
      </c>
      <c r="L47" s="53">
        <v>24.37</v>
      </c>
      <c r="M47" s="53">
        <v>16.36</v>
      </c>
      <c r="N47" s="53">
        <v>18.83</v>
      </c>
      <c r="O47" s="55">
        <f t="shared" si="9"/>
        <v>290.73</v>
      </c>
    </row>
    <row r="48" spans="1:15" ht="12.75">
      <c r="A48" s="101"/>
      <c r="B48" s="18" t="s">
        <v>0</v>
      </c>
      <c r="C48" s="46">
        <v>1.15</v>
      </c>
      <c r="D48" s="47">
        <v>0</v>
      </c>
      <c r="E48" s="47">
        <v>0</v>
      </c>
      <c r="F48" s="46">
        <v>0.63</v>
      </c>
      <c r="G48" s="46">
        <v>0.81</v>
      </c>
      <c r="H48" s="46">
        <v>1.92</v>
      </c>
      <c r="I48" s="46">
        <v>2.25</v>
      </c>
      <c r="J48" s="46">
        <v>3.58</v>
      </c>
      <c r="K48" s="46">
        <v>3.78</v>
      </c>
      <c r="L48" s="46">
        <v>1.56</v>
      </c>
      <c r="M48" s="46">
        <v>0.77</v>
      </c>
      <c r="N48" s="46">
        <v>2.08</v>
      </c>
      <c r="O48" s="55">
        <f t="shared" si="9"/>
        <v>18.53</v>
      </c>
    </row>
    <row r="49" spans="1:15" ht="12.75">
      <c r="A49" s="101"/>
      <c r="B49" s="18" t="s">
        <v>48</v>
      </c>
      <c r="C49" s="46">
        <v>1.14</v>
      </c>
      <c r="D49" s="47">
        <v>1.49</v>
      </c>
      <c r="E49" s="47">
        <v>0</v>
      </c>
      <c r="F49" s="46">
        <v>1.15</v>
      </c>
      <c r="G49" s="46">
        <v>0.81</v>
      </c>
      <c r="H49" s="46">
        <v>1.97</v>
      </c>
      <c r="I49" s="46">
        <v>1.83</v>
      </c>
      <c r="J49" s="46">
        <v>3.34</v>
      </c>
      <c r="K49" s="46">
        <v>1.98</v>
      </c>
      <c r="L49" s="46">
        <v>1.58</v>
      </c>
      <c r="M49" s="46">
        <v>0.65</v>
      </c>
      <c r="N49" s="46">
        <v>2.38</v>
      </c>
      <c r="O49" s="55">
        <f t="shared" si="9"/>
        <v>18.32</v>
      </c>
    </row>
    <row r="50" spans="1:15" ht="13.5" thickBot="1">
      <c r="A50" s="101"/>
      <c r="B50" s="21" t="s">
        <v>49</v>
      </c>
      <c r="C50" s="49">
        <v>0</v>
      </c>
      <c r="D50" s="50">
        <v>0</v>
      </c>
      <c r="E50" s="50">
        <v>2.19</v>
      </c>
      <c r="F50" s="49">
        <v>2.07</v>
      </c>
      <c r="G50" s="49">
        <v>1.8</v>
      </c>
      <c r="H50" s="49">
        <v>2.09</v>
      </c>
      <c r="I50" s="49">
        <v>1.56</v>
      </c>
      <c r="J50" s="49">
        <v>1.92</v>
      </c>
      <c r="K50" s="49">
        <v>1.48</v>
      </c>
      <c r="L50" s="49">
        <v>2.03</v>
      </c>
      <c r="M50" s="49">
        <v>1.29</v>
      </c>
      <c r="N50" s="49">
        <v>0</v>
      </c>
      <c r="O50" s="51">
        <f t="shared" si="9"/>
        <v>16.43</v>
      </c>
    </row>
    <row r="51" spans="1:15" ht="53.25" thickBot="1">
      <c r="A51" s="101"/>
      <c r="B51" s="35" t="s">
        <v>50</v>
      </c>
      <c r="C51" s="56">
        <f aca="true" t="shared" si="10" ref="C51:O51">SUM(C52:C54)</f>
        <v>19.88</v>
      </c>
      <c r="D51" s="56">
        <f t="shared" si="10"/>
        <v>19.59</v>
      </c>
      <c r="E51" s="56">
        <f t="shared" si="10"/>
        <v>17.26</v>
      </c>
      <c r="F51" s="56">
        <f t="shared" si="10"/>
        <v>16.31</v>
      </c>
      <c r="G51" s="56">
        <f t="shared" si="10"/>
        <v>24.87</v>
      </c>
      <c r="H51" s="56">
        <f t="shared" si="10"/>
        <v>21.529999999999998</v>
      </c>
      <c r="I51" s="56">
        <f t="shared" si="10"/>
        <v>25.33</v>
      </c>
      <c r="J51" s="56">
        <f t="shared" si="10"/>
        <v>25.74</v>
      </c>
      <c r="K51" s="56">
        <f t="shared" si="10"/>
        <v>25.54</v>
      </c>
      <c r="L51" s="56">
        <f t="shared" si="10"/>
        <v>30.08</v>
      </c>
      <c r="M51" s="56">
        <f t="shared" si="10"/>
        <v>30.85</v>
      </c>
      <c r="N51" s="56">
        <f t="shared" si="10"/>
        <v>26.53</v>
      </c>
      <c r="O51" s="56">
        <f t="shared" si="10"/>
        <v>283.51</v>
      </c>
    </row>
    <row r="52" spans="1:15" s="2" customFormat="1" ht="33.75">
      <c r="A52" s="101"/>
      <c r="B52" s="104" t="s">
        <v>51</v>
      </c>
      <c r="C52" s="105">
        <v>0</v>
      </c>
      <c r="D52" s="106">
        <v>0</v>
      </c>
      <c r="E52" s="106">
        <v>0</v>
      </c>
      <c r="F52" s="105">
        <v>0</v>
      </c>
      <c r="G52" s="105">
        <v>3.68</v>
      </c>
      <c r="H52" s="105">
        <v>2.4</v>
      </c>
      <c r="I52" s="105">
        <v>6.24</v>
      </c>
      <c r="J52" s="105">
        <v>4.2</v>
      </c>
      <c r="K52" s="105">
        <v>0</v>
      </c>
      <c r="L52" s="105">
        <v>4.24</v>
      </c>
      <c r="M52" s="107">
        <v>3.53</v>
      </c>
      <c r="N52" s="107">
        <v>0.93</v>
      </c>
      <c r="O52" s="79">
        <f>SUM(C52:N52)</f>
        <v>25.22</v>
      </c>
    </row>
    <row r="53" spans="1:15" s="2" customFormat="1" ht="33.75">
      <c r="A53" s="101"/>
      <c r="B53" s="38" t="s">
        <v>52</v>
      </c>
      <c r="C53" s="85">
        <v>0</v>
      </c>
      <c r="D53" s="86">
        <v>0</v>
      </c>
      <c r="E53" s="86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8">
        <v>0</v>
      </c>
      <c r="N53" s="88">
        <v>0</v>
      </c>
      <c r="O53" s="80">
        <f>SUM(C53:N53)</f>
        <v>0</v>
      </c>
    </row>
    <row r="54" spans="1:15" s="2" customFormat="1" ht="23.25" thickBot="1">
      <c r="A54" s="101"/>
      <c r="B54" s="108" t="s">
        <v>74</v>
      </c>
      <c r="C54" s="85">
        <v>19.88</v>
      </c>
      <c r="D54" s="86">
        <v>19.59</v>
      </c>
      <c r="E54" s="86">
        <v>17.26</v>
      </c>
      <c r="F54" s="85">
        <v>16.31</v>
      </c>
      <c r="G54" s="85">
        <v>21.19</v>
      </c>
      <c r="H54" s="85">
        <v>19.13</v>
      </c>
      <c r="I54" s="85">
        <v>19.09</v>
      </c>
      <c r="J54" s="85">
        <v>21.54</v>
      </c>
      <c r="K54" s="85">
        <v>25.54</v>
      </c>
      <c r="L54" s="85">
        <v>25.84</v>
      </c>
      <c r="M54" s="103">
        <v>27.32</v>
      </c>
      <c r="N54" s="103">
        <v>25.6</v>
      </c>
      <c r="O54" s="109">
        <f>SUM(C54:N54)</f>
        <v>258.28999999999996</v>
      </c>
    </row>
    <row r="55" spans="1:15" ht="63.75" thickBot="1">
      <c r="A55" s="101"/>
      <c r="B55" s="12" t="s">
        <v>53</v>
      </c>
      <c r="C55" s="57">
        <f aca="true" t="shared" si="11" ref="C55:O55">SUM(C56:C57)</f>
        <v>100</v>
      </c>
      <c r="D55" s="57">
        <f t="shared" si="11"/>
        <v>100</v>
      </c>
      <c r="E55" s="57">
        <f t="shared" si="11"/>
        <v>100</v>
      </c>
      <c r="F55" s="57">
        <f t="shared" si="11"/>
        <v>100</v>
      </c>
      <c r="G55" s="57">
        <f t="shared" si="11"/>
        <v>100</v>
      </c>
      <c r="H55" s="57">
        <f t="shared" si="11"/>
        <v>100</v>
      </c>
      <c r="I55" s="57">
        <f t="shared" si="11"/>
        <v>100</v>
      </c>
      <c r="J55" s="57">
        <f t="shared" si="11"/>
        <v>100</v>
      </c>
      <c r="K55" s="57">
        <f t="shared" si="11"/>
        <v>100</v>
      </c>
      <c r="L55" s="57">
        <f>SUM(L56:L57)</f>
        <v>100</v>
      </c>
      <c r="M55" s="57">
        <f t="shared" si="11"/>
        <v>100</v>
      </c>
      <c r="N55" s="57">
        <f t="shared" si="11"/>
        <v>100</v>
      </c>
      <c r="O55" s="57">
        <f t="shared" si="11"/>
        <v>1200.0000000000002</v>
      </c>
    </row>
    <row r="56" spans="1:15" ht="33.75">
      <c r="A56" s="101"/>
      <c r="B56" s="20" t="s">
        <v>54</v>
      </c>
      <c r="C56" s="44">
        <v>4.67</v>
      </c>
      <c r="D56" s="44">
        <v>5.52</v>
      </c>
      <c r="E56" s="44">
        <v>5.28</v>
      </c>
      <c r="F56" s="44">
        <v>4.85</v>
      </c>
      <c r="G56" s="44">
        <v>3.58</v>
      </c>
      <c r="H56" s="44">
        <v>5.61</v>
      </c>
      <c r="I56" s="44">
        <v>5.1</v>
      </c>
      <c r="J56" s="44">
        <v>6.91</v>
      </c>
      <c r="K56" s="44">
        <v>5.41</v>
      </c>
      <c r="L56" s="44">
        <v>1.19</v>
      </c>
      <c r="M56" s="44">
        <v>2.11</v>
      </c>
      <c r="N56" s="44">
        <v>1.42</v>
      </c>
      <c r="O56" s="45">
        <f>SUM(C56:N56)</f>
        <v>51.64999999999999</v>
      </c>
    </row>
    <row r="57" spans="1:15" ht="34.5" thickBot="1">
      <c r="A57" s="102"/>
      <c r="B57" s="21" t="s">
        <v>32</v>
      </c>
      <c r="C57" s="50">
        <v>95.33</v>
      </c>
      <c r="D57" s="50">
        <v>94.48</v>
      </c>
      <c r="E57" s="50">
        <v>94.72</v>
      </c>
      <c r="F57" s="50">
        <v>95.15</v>
      </c>
      <c r="G57" s="50">
        <v>96.42</v>
      </c>
      <c r="H57" s="50">
        <v>94.39</v>
      </c>
      <c r="I57" s="50">
        <v>94.9</v>
      </c>
      <c r="J57" s="50">
        <v>93.09</v>
      </c>
      <c r="K57" s="50">
        <v>94.59</v>
      </c>
      <c r="L57" s="50">
        <v>98.81</v>
      </c>
      <c r="M57" s="50">
        <v>97.89</v>
      </c>
      <c r="N57" s="50">
        <v>98.58</v>
      </c>
      <c r="O57" s="77">
        <f>SUM(C57:N57)</f>
        <v>1148.3500000000001</v>
      </c>
    </row>
  </sheetData>
  <sheetProtection/>
  <mergeCells count="5">
    <mergeCell ref="C33:O33"/>
    <mergeCell ref="B35:O35"/>
    <mergeCell ref="C4:O4"/>
    <mergeCell ref="A6:A28"/>
    <mergeCell ref="B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27.00390625" style="1" customWidth="1"/>
    <col min="2" max="11" width="16.421875" style="1" customWidth="1"/>
    <col min="12" max="16384" width="9.140625" style="1" customWidth="1"/>
  </cols>
  <sheetData>
    <row r="1" spans="1:5" s="2" customFormat="1" ht="19.5" customHeight="1">
      <c r="A1" s="3" t="s">
        <v>73</v>
      </c>
      <c r="B1" s="9"/>
      <c r="C1" s="3"/>
      <c r="D1" s="4"/>
      <c r="E1" s="6"/>
    </row>
    <row r="2" spans="1:5" s="2" customFormat="1" ht="12.75" customHeight="1">
      <c r="A2" s="2" t="s">
        <v>29</v>
      </c>
      <c r="B2" s="8"/>
      <c r="D2" s="4"/>
      <c r="E2" s="6"/>
    </row>
    <row r="3" spans="2:5" s="2" customFormat="1" ht="6.75" customHeight="1" thickBot="1">
      <c r="B3" s="8"/>
      <c r="D3" s="4"/>
      <c r="E3" s="6"/>
    </row>
    <row r="4" spans="2:11" s="2" customFormat="1" ht="13.5" customHeight="1" thickBot="1">
      <c r="B4" s="149">
        <v>2015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1:11" s="2" customFormat="1" ht="34.5" customHeight="1" thickBot="1">
      <c r="A5" s="8"/>
      <c r="B5" s="156" t="s">
        <v>39</v>
      </c>
      <c r="C5" s="156"/>
      <c r="D5" s="156" t="s">
        <v>43</v>
      </c>
      <c r="E5" s="156"/>
      <c r="F5" s="150" t="s">
        <v>60</v>
      </c>
      <c r="G5" s="150"/>
      <c r="H5" s="150"/>
      <c r="I5" s="150"/>
      <c r="J5" s="157" t="s">
        <v>38</v>
      </c>
      <c r="K5" s="157" t="s">
        <v>61</v>
      </c>
    </row>
    <row r="6" spans="1:11" s="2" customFormat="1" ht="34.5" customHeight="1" thickBot="1">
      <c r="A6" s="8"/>
      <c r="B6" s="58" t="s">
        <v>62</v>
      </c>
      <c r="C6" s="58" t="s">
        <v>63</v>
      </c>
      <c r="D6" s="58" t="s">
        <v>62</v>
      </c>
      <c r="E6" s="58" t="s">
        <v>63</v>
      </c>
      <c r="F6" s="58" t="s">
        <v>51</v>
      </c>
      <c r="G6" s="58" t="s">
        <v>52</v>
      </c>
      <c r="H6" s="99" t="s">
        <v>76</v>
      </c>
      <c r="I6" s="59" t="s">
        <v>64</v>
      </c>
      <c r="J6" s="158"/>
      <c r="K6" s="158"/>
    </row>
    <row r="7" spans="1:11" s="2" customFormat="1" ht="24.75" customHeight="1">
      <c r="A7" s="60" t="s">
        <v>3</v>
      </c>
      <c r="B7" s="61">
        <v>2.04</v>
      </c>
      <c r="C7" s="61">
        <v>6.581</v>
      </c>
      <c r="D7" s="62">
        <v>786.285</v>
      </c>
      <c r="E7" s="62">
        <v>0</v>
      </c>
      <c r="F7" s="62">
        <v>0</v>
      </c>
      <c r="G7" s="62">
        <v>0</v>
      </c>
      <c r="H7" s="62">
        <v>205.209</v>
      </c>
      <c r="I7" s="62">
        <v>32.012</v>
      </c>
      <c r="J7" s="63">
        <f>SUM(B7:I7)</f>
        <v>1032.127</v>
      </c>
      <c r="K7" s="63">
        <f>J7</f>
        <v>1032.127</v>
      </c>
    </row>
    <row r="8" spans="1:11" s="2" customFormat="1" ht="24.75" customHeight="1">
      <c r="A8" s="64" t="s">
        <v>4</v>
      </c>
      <c r="B8" s="65">
        <v>2.075</v>
      </c>
      <c r="C8" s="65">
        <v>7.625</v>
      </c>
      <c r="D8" s="66">
        <v>664.213</v>
      </c>
      <c r="E8" s="66">
        <v>0.029</v>
      </c>
      <c r="F8" s="66">
        <v>0</v>
      </c>
      <c r="G8" s="66">
        <v>0</v>
      </c>
      <c r="H8" s="66">
        <v>174.851</v>
      </c>
      <c r="I8" s="66">
        <v>43.789</v>
      </c>
      <c r="J8" s="67">
        <f aca="true" t="shared" si="0" ref="J8:J18">SUM(B8:I8)</f>
        <v>892.582</v>
      </c>
      <c r="K8" s="67">
        <f>J7+J8</f>
        <v>1924.7089999999998</v>
      </c>
    </row>
    <row r="9" spans="1:11" s="2" customFormat="1" ht="24.75" customHeight="1">
      <c r="A9" s="64" t="s">
        <v>5</v>
      </c>
      <c r="B9" s="65">
        <v>3.311</v>
      </c>
      <c r="C9" s="65">
        <v>7.75</v>
      </c>
      <c r="D9" s="66">
        <v>845.847</v>
      </c>
      <c r="E9" s="66">
        <v>24.666</v>
      </c>
      <c r="F9" s="66">
        <v>0</v>
      </c>
      <c r="G9" s="66">
        <v>0</v>
      </c>
      <c r="H9" s="66">
        <v>193.987</v>
      </c>
      <c r="I9" s="66">
        <v>48.246</v>
      </c>
      <c r="J9" s="67">
        <f t="shared" si="0"/>
        <v>1123.8070000000002</v>
      </c>
      <c r="K9" s="67">
        <f aca="true" t="shared" si="1" ref="K9:K18">K8+J9</f>
        <v>3048.516</v>
      </c>
    </row>
    <row r="10" spans="1:11" s="2" customFormat="1" ht="24.75" customHeight="1">
      <c r="A10" s="64" t="s">
        <v>6</v>
      </c>
      <c r="B10" s="68">
        <v>2.276</v>
      </c>
      <c r="C10" s="68">
        <v>7.345</v>
      </c>
      <c r="D10" s="68">
        <v>807.187</v>
      </c>
      <c r="E10" s="68">
        <v>21.721</v>
      </c>
      <c r="F10" s="68">
        <v>0</v>
      </c>
      <c r="G10" s="68">
        <v>0</v>
      </c>
      <c r="H10" s="68">
        <v>170.931</v>
      </c>
      <c r="I10" s="68">
        <v>38.8</v>
      </c>
      <c r="J10" s="67">
        <f t="shared" si="0"/>
        <v>1048.26</v>
      </c>
      <c r="K10" s="67">
        <f t="shared" si="1"/>
        <v>4096.776</v>
      </c>
    </row>
    <row r="11" spans="1:11" s="2" customFormat="1" ht="24.75" customHeight="1">
      <c r="A11" s="64" t="s">
        <v>7</v>
      </c>
      <c r="B11" s="69">
        <v>1.182</v>
      </c>
      <c r="C11" s="68">
        <v>10.426</v>
      </c>
      <c r="D11" s="68">
        <v>734.825</v>
      </c>
      <c r="E11" s="69">
        <v>18.924</v>
      </c>
      <c r="F11" s="69">
        <v>38.703</v>
      </c>
      <c r="G11" s="69">
        <v>0</v>
      </c>
      <c r="H11" s="69">
        <v>222.98</v>
      </c>
      <c r="I11" s="69">
        <v>25.448</v>
      </c>
      <c r="J11" s="67">
        <f t="shared" si="0"/>
        <v>1052.488</v>
      </c>
      <c r="K11" s="67">
        <f t="shared" si="1"/>
        <v>5149.264</v>
      </c>
    </row>
    <row r="12" spans="1:11" s="2" customFormat="1" ht="24.75" customHeight="1">
      <c r="A12" s="64" t="s">
        <v>8</v>
      </c>
      <c r="B12" s="69">
        <v>0</v>
      </c>
      <c r="C12" s="68">
        <v>5.931</v>
      </c>
      <c r="D12" s="68">
        <v>735.052</v>
      </c>
      <c r="E12" s="69">
        <v>21.484</v>
      </c>
      <c r="F12" s="69">
        <v>24.656</v>
      </c>
      <c r="G12" s="69">
        <v>0</v>
      </c>
      <c r="H12" s="69">
        <v>196.626</v>
      </c>
      <c r="I12" s="69">
        <v>44.205</v>
      </c>
      <c r="J12" s="67">
        <f t="shared" si="0"/>
        <v>1027.954</v>
      </c>
      <c r="K12" s="67">
        <f t="shared" si="1"/>
        <v>6177.218</v>
      </c>
    </row>
    <row r="13" spans="1:11" s="2" customFormat="1" ht="24.75" customHeight="1">
      <c r="A13" s="64" t="s">
        <v>23</v>
      </c>
      <c r="B13" s="69">
        <v>0</v>
      </c>
      <c r="C13" s="69">
        <v>3.041</v>
      </c>
      <c r="D13" s="69">
        <v>758.385</v>
      </c>
      <c r="E13" s="69">
        <v>17.326</v>
      </c>
      <c r="F13" s="69">
        <v>69.163</v>
      </c>
      <c r="G13" s="69">
        <v>0</v>
      </c>
      <c r="H13" s="69">
        <v>211.672</v>
      </c>
      <c r="I13" s="69">
        <v>49.295</v>
      </c>
      <c r="J13" s="67">
        <f t="shared" si="0"/>
        <v>1108.882</v>
      </c>
      <c r="K13" s="67">
        <f t="shared" si="1"/>
        <v>7286.1</v>
      </c>
    </row>
    <row r="14" spans="1:11" s="2" customFormat="1" ht="24.75" customHeight="1">
      <c r="A14" s="64" t="s">
        <v>24</v>
      </c>
      <c r="B14" s="69">
        <v>0</v>
      </c>
      <c r="C14" s="68">
        <v>2.033</v>
      </c>
      <c r="D14" s="68">
        <v>734.843</v>
      </c>
      <c r="E14" s="69">
        <v>21.218</v>
      </c>
      <c r="F14" s="69">
        <v>46.37</v>
      </c>
      <c r="G14" s="69">
        <v>0</v>
      </c>
      <c r="H14" s="69">
        <v>237.529</v>
      </c>
      <c r="I14" s="69">
        <v>60.981</v>
      </c>
      <c r="J14" s="67">
        <f t="shared" si="0"/>
        <v>1102.974</v>
      </c>
      <c r="K14" s="67">
        <f t="shared" si="1"/>
        <v>8389.074</v>
      </c>
    </row>
    <row r="15" spans="1:11" s="2" customFormat="1" ht="24.75" customHeight="1">
      <c r="A15" s="64" t="s">
        <v>25</v>
      </c>
      <c r="B15" s="69">
        <v>0</v>
      </c>
      <c r="C15" s="68">
        <v>1.627</v>
      </c>
      <c r="D15" s="68">
        <v>706.775</v>
      </c>
      <c r="E15" s="69">
        <v>15.41</v>
      </c>
      <c r="F15" s="69">
        <v>0</v>
      </c>
      <c r="G15" s="69">
        <v>0</v>
      </c>
      <c r="H15" s="69">
        <v>265.737</v>
      </c>
      <c r="I15" s="69">
        <v>51.12</v>
      </c>
      <c r="J15" s="67">
        <f t="shared" si="0"/>
        <v>1040.6689999999999</v>
      </c>
      <c r="K15" s="67">
        <f>K14+J15</f>
        <v>9429.743</v>
      </c>
    </row>
    <row r="16" spans="1:11" s="2" customFormat="1" ht="24.75" customHeight="1">
      <c r="A16" s="64" t="s">
        <v>26</v>
      </c>
      <c r="B16" s="69">
        <v>0.083</v>
      </c>
      <c r="C16" s="69">
        <v>2.101</v>
      </c>
      <c r="D16" s="69">
        <v>714.669</v>
      </c>
      <c r="E16" s="69">
        <v>21.531</v>
      </c>
      <c r="F16" s="69">
        <v>45.01</v>
      </c>
      <c r="G16" s="69">
        <v>0</v>
      </c>
      <c r="H16" s="69">
        <v>274.511</v>
      </c>
      <c r="I16" s="69">
        <v>4.496</v>
      </c>
      <c r="J16" s="67">
        <f t="shared" si="0"/>
        <v>1062.401</v>
      </c>
      <c r="K16" s="67">
        <f>K15+J16</f>
        <v>10492.144</v>
      </c>
    </row>
    <row r="17" spans="1:11" s="2" customFormat="1" ht="24.75" customHeight="1">
      <c r="A17" s="64" t="s">
        <v>27</v>
      </c>
      <c r="B17" s="69">
        <v>0.459</v>
      </c>
      <c r="C17" s="68">
        <v>2.247</v>
      </c>
      <c r="D17" s="68">
        <v>644.665</v>
      </c>
      <c r="E17" s="69">
        <v>12.434</v>
      </c>
      <c r="F17" s="69">
        <v>33.924</v>
      </c>
      <c r="G17" s="69">
        <v>0</v>
      </c>
      <c r="H17" s="69">
        <v>262.815</v>
      </c>
      <c r="I17" s="69">
        <v>5.315</v>
      </c>
      <c r="J17" s="67">
        <f t="shared" si="0"/>
        <v>961.8589999999999</v>
      </c>
      <c r="K17" s="67">
        <f>K16+J17</f>
        <v>11454.003</v>
      </c>
    </row>
    <row r="18" spans="1:11" s="2" customFormat="1" ht="24.75" customHeight="1" thickBot="1">
      <c r="A18" s="70" t="s">
        <v>28</v>
      </c>
      <c r="B18" s="71">
        <v>0.379</v>
      </c>
      <c r="C18" s="72">
        <v>1.746</v>
      </c>
      <c r="D18" s="72">
        <v>775.87</v>
      </c>
      <c r="E18" s="71">
        <v>0</v>
      </c>
      <c r="F18" s="71">
        <v>9.963</v>
      </c>
      <c r="G18" s="71">
        <v>0</v>
      </c>
      <c r="H18" s="71">
        <v>272.991</v>
      </c>
      <c r="I18" s="71">
        <v>5.284</v>
      </c>
      <c r="J18" s="67">
        <f t="shared" si="0"/>
        <v>1066.2330000000002</v>
      </c>
      <c r="K18" s="67">
        <f t="shared" si="1"/>
        <v>12520.236</v>
      </c>
    </row>
    <row r="19" spans="1:11" s="2" customFormat="1" ht="24.75" customHeight="1" thickBot="1">
      <c r="A19" s="12" t="s">
        <v>78</v>
      </c>
      <c r="B19" s="73">
        <f>SUM(B7:B18)</f>
        <v>11.805</v>
      </c>
      <c r="C19" s="73">
        <f>SUM(C7:C18)</f>
        <v>58.452999999999996</v>
      </c>
      <c r="D19" s="73">
        <f aca="true" t="shared" si="2" ref="D19:I19">SUM(D7:D18)</f>
        <v>8908.616</v>
      </c>
      <c r="E19" s="73">
        <f t="shared" si="2"/>
        <v>174.74300000000002</v>
      </c>
      <c r="F19" s="73">
        <f t="shared" si="2"/>
        <v>267.789</v>
      </c>
      <c r="G19" s="73">
        <f t="shared" si="2"/>
        <v>0</v>
      </c>
      <c r="H19" s="73">
        <f t="shared" si="2"/>
        <v>2689.8390000000004</v>
      </c>
      <c r="I19" s="73">
        <f t="shared" si="2"/>
        <v>408.991</v>
      </c>
      <c r="J19" s="73">
        <f>SUM(B19:I19)</f>
        <v>12520.236</v>
      </c>
      <c r="K19" s="154">
        <f>J19</f>
        <v>12520.236</v>
      </c>
    </row>
    <row r="20" spans="1:11" ht="24.75" customHeight="1" thickBot="1">
      <c r="A20" s="12" t="s">
        <v>65</v>
      </c>
      <c r="B20" s="74">
        <f>AVERAGE(B7:B18)</f>
        <v>0.98375</v>
      </c>
      <c r="C20" s="74">
        <f aca="true" t="shared" si="3" ref="C20:J20">AVERAGE(C7:C18)</f>
        <v>4.871083333333333</v>
      </c>
      <c r="D20" s="74">
        <f t="shared" si="3"/>
        <v>742.3846666666667</v>
      </c>
      <c r="E20" s="74">
        <f t="shared" si="3"/>
        <v>14.561916666666669</v>
      </c>
      <c r="F20" s="74">
        <f t="shared" si="3"/>
        <v>22.315749999999998</v>
      </c>
      <c r="G20" s="74">
        <f t="shared" si="3"/>
        <v>0</v>
      </c>
      <c r="H20" s="74">
        <f t="shared" si="3"/>
        <v>224.15325000000004</v>
      </c>
      <c r="I20" s="74">
        <f t="shared" si="3"/>
        <v>34.08258333333333</v>
      </c>
      <c r="J20" s="74">
        <f t="shared" si="3"/>
        <v>1043.353</v>
      </c>
      <c r="K20" s="155"/>
    </row>
  </sheetData>
  <sheetProtection/>
  <mergeCells count="7">
    <mergeCell ref="K19:K20"/>
    <mergeCell ref="B4:K4"/>
    <mergeCell ref="B5:C5"/>
    <mergeCell ref="D5:E5"/>
    <mergeCell ref="F5:I5"/>
    <mergeCell ref="J5:J6"/>
    <mergeCell ref="K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2010-01-25T19:53:52Z</cp:lastPrinted>
  <dcterms:created xsi:type="dcterms:W3CDTF">2006-02-24T09:38:25Z</dcterms:created>
  <dcterms:modified xsi:type="dcterms:W3CDTF">2016-08-02T09:30:42Z</dcterms:modified>
  <cp:category/>
  <cp:version/>
  <cp:contentType/>
  <cp:contentStatus/>
</cp:coreProperties>
</file>