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60" windowHeight="8265" tabRatio="601" activeTab="12"/>
  </bookViews>
  <sheets>
    <sheet name="23." sheetId="1" r:id="rId1"/>
    <sheet name="23.1" sheetId="2" r:id="rId2"/>
    <sheet name="23.2" sheetId="3" r:id="rId3"/>
    <sheet name="23.3" sheetId="4" r:id="rId4"/>
    <sheet name="23.4" sheetId="5" r:id="rId5"/>
    <sheet name="23.5-6" sheetId="6" r:id="rId6"/>
    <sheet name="23.7" sheetId="7" r:id="rId7"/>
    <sheet name="23.8" sheetId="8" r:id="rId8"/>
    <sheet name="23.9-10" sheetId="9" r:id="rId9"/>
    <sheet name="23.17-19" sheetId="10" r:id="rId10"/>
    <sheet name="23.20" sheetId="11" r:id="rId11"/>
    <sheet name="23.21" sheetId="12" r:id="rId12"/>
    <sheet name="23.22" sheetId="13" r:id="rId13"/>
  </sheets>
  <definedNames/>
  <calcPr fullCalcOnLoad="1"/>
</workbook>
</file>

<file path=xl/sharedStrings.xml><?xml version="1.0" encoding="utf-8"?>
<sst xmlns="http://schemas.openxmlformats.org/spreadsheetml/2006/main" count="291" uniqueCount="190">
  <si>
    <t>Total</t>
  </si>
  <si>
    <t>Mohafazat</t>
  </si>
  <si>
    <t>Males</t>
  </si>
  <si>
    <t>Beirut</t>
  </si>
  <si>
    <t>Mount-Lebanon</t>
  </si>
  <si>
    <t>Females</t>
  </si>
  <si>
    <t>North Lebanon</t>
  </si>
  <si>
    <t>Bekaa</t>
  </si>
  <si>
    <t>South- Lebanon</t>
  </si>
  <si>
    <t>Nabatiyeh</t>
  </si>
  <si>
    <t>Year</t>
  </si>
  <si>
    <t>Female nurse</t>
  </si>
  <si>
    <t>Male nurse</t>
  </si>
  <si>
    <t>23. PROFESSIONAL ACTIVITIES</t>
  </si>
  <si>
    <t>Source: Order of Nurses in Lebanon</t>
  </si>
  <si>
    <t>Table 23.5 - Medical professions: Registered nurses by place of work</t>
  </si>
  <si>
    <t>Table 23.6 - Medical professions: Nurses in 2004-2013</t>
  </si>
  <si>
    <t>Practicing</t>
  </si>
  <si>
    <t>Dead</t>
  </si>
  <si>
    <t>Terminated</t>
  </si>
  <si>
    <t>Retired</t>
  </si>
  <si>
    <t>Registered</t>
  </si>
  <si>
    <t>No permanent address</t>
  </si>
  <si>
    <t>North-Lebanon</t>
  </si>
  <si>
    <t>Source: Order of Dentists in Lebanon</t>
  </si>
  <si>
    <t>Table made by CAS</t>
  </si>
  <si>
    <t>Table 23.7 - Medical professions: Physiotherapists by Mohafazat</t>
  </si>
  <si>
    <t>Physiotherapists</t>
  </si>
  <si>
    <t>Mount Lebanon</t>
  </si>
  <si>
    <t>Cancelled numbers</t>
  </si>
  <si>
    <t>Deceased</t>
  </si>
  <si>
    <t>Source: Order of Physiotherapists in Lebanon</t>
  </si>
  <si>
    <t>Nabatieh</t>
  </si>
  <si>
    <t>South Lebanon</t>
  </si>
  <si>
    <t>Table 23.8 - Law prfessions: Judges</t>
  </si>
  <si>
    <t>Judge</t>
  </si>
  <si>
    <t>Administrative judge</t>
  </si>
  <si>
    <t>Judge for the Institute of Judicial Studies</t>
  </si>
  <si>
    <t>Total judges</t>
  </si>
  <si>
    <t>Source: Ministry of Justice</t>
  </si>
  <si>
    <t>Pharmacies</t>
  </si>
  <si>
    <t>Source: Ordre des Pharmaciens au Liban</t>
  </si>
  <si>
    <t>Pharmacists</t>
  </si>
  <si>
    <t>Table 23.18 - Medical professions: Private pharmacies in Lebanon. Cumulative number</t>
  </si>
  <si>
    <t>Number</t>
  </si>
  <si>
    <t>2000-2014</t>
  </si>
  <si>
    <t>Table 23.17 - Medical professions: Private pharmacies in Lebanon (2000-2014)</t>
  </si>
  <si>
    <t>Table 23.19 - Medical professions: Pharmacists in Lebanon (2000-2014)</t>
  </si>
  <si>
    <t>Table 23.20 - Lawyers</t>
  </si>
  <si>
    <t>Type</t>
  </si>
  <si>
    <t>Lawyers</t>
  </si>
  <si>
    <t>Trainees</t>
  </si>
  <si>
    <t>Source: Order of Lawyers of Beirut</t>
  </si>
  <si>
    <t>Table 23.1 - Engineers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</si>
  <si>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</si>
  <si>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</si>
  <si>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</si>
  <si>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</si>
  <si>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</si>
  <si>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</si>
  <si>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</si>
  <si>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</si>
  <si>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</si>
  <si>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</si>
  <si>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</si>
  <si>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</si>
  <si>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Engineers registered in the Order of Engineers in Beirut by sex</t>
  </si>
  <si>
    <t>Men</t>
  </si>
  <si>
    <t>Women</t>
  </si>
  <si>
    <t>Order of Engineers - Beirut</t>
  </si>
  <si>
    <t>Engineers registered in the Order of Engineers in Tripoli</t>
  </si>
  <si>
    <t>Sex</t>
  </si>
  <si>
    <t>Major</t>
  </si>
  <si>
    <t>Electrical</t>
  </si>
  <si>
    <t>Civil</t>
  </si>
  <si>
    <t>Mechanical</t>
  </si>
  <si>
    <t>Architecture</t>
  </si>
  <si>
    <t>Agronomy</t>
  </si>
  <si>
    <t>Miscellaneous</t>
  </si>
  <si>
    <t>Engineers in Lebanon</t>
  </si>
  <si>
    <t>Source : Orders of Engineers in Beirut &amp; Tripoli</t>
  </si>
  <si>
    <t xml:space="preserve"> Table made by CAS</t>
  </si>
  <si>
    <t>Table 23.2 - Engineers registered at the Order of Beirut by major between 01/03/2014and 28/02/2015</t>
  </si>
  <si>
    <t>Electricity</t>
  </si>
  <si>
    <t>Industry, Chemistry &amp; Petroleum</t>
  </si>
  <si>
    <t>National Universities</t>
  </si>
  <si>
    <t>Lebanese University</t>
  </si>
  <si>
    <t>Arab University of Beirut</t>
  </si>
  <si>
    <t>Amercian University of Beirut</t>
  </si>
  <si>
    <t>Notre Dame University</t>
  </si>
  <si>
    <t>Université Antonine</t>
  </si>
  <si>
    <t>Université Saint-Joseph</t>
  </si>
  <si>
    <t>Lebanese American University</t>
  </si>
  <si>
    <t>Université Islamique</t>
  </si>
  <si>
    <t>Université Saint-Esprit - Kaslik</t>
  </si>
  <si>
    <t>Lebanese International University</t>
  </si>
  <si>
    <t>Université de Balamand</t>
  </si>
  <si>
    <t>Conservatoire National - Beyrouth</t>
  </si>
  <si>
    <t>Académie Libanaise des Beaux Arts</t>
  </si>
  <si>
    <t xml:space="preserve">AUST </t>
  </si>
  <si>
    <t>MUBS - جامعة الآداب والعلوم والتكنولوجيا في لبنان - بيروت</t>
  </si>
  <si>
    <t>Al-Manar University - Tripoli</t>
  </si>
  <si>
    <t>Rafik Hariri University - جامعة رفيق الحريري</t>
  </si>
  <si>
    <t>معهد الإدارة والكمبيوتر الجامعي - بيروت</t>
  </si>
  <si>
    <t>Hariri Canadian University</t>
  </si>
  <si>
    <t>Total National Universities</t>
  </si>
  <si>
    <t>Other countries</t>
  </si>
  <si>
    <t>United States of America</t>
  </si>
  <si>
    <t>France</t>
  </si>
  <si>
    <t>Ukraine</t>
  </si>
  <si>
    <t>Canada</t>
  </si>
  <si>
    <t>Spain</t>
  </si>
  <si>
    <t>Sweden</t>
  </si>
  <si>
    <t>Netherlands</t>
  </si>
  <si>
    <t>Syria</t>
  </si>
  <si>
    <t>Russain Federation</t>
  </si>
  <si>
    <t>Switzerland</t>
  </si>
  <si>
    <t>Great-Britain</t>
  </si>
  <si>
    <t>Biellorussia</t>
  </si>
  <si>
    <t xml:space="preserve">Belgeim </t>
  </si>
  <si>
    <t>Russia</t>
  </si>
  <si>
    <t>Italy</t>
  </si>
  <si>
    <t>Turkey</t>
  </si>
  <si>
    <t>Algeria</t>
  </si>
  <si>
    <t>Germany</t>
  </si>
  <si>
    <t>Iran</t>
  </si>
  <si>
    <t>Australia</t>
  </si>
  <si>
    <t>Egypt</t>
  </si>
  <si>
    <t>Brazil</t>
  </si>
  <si>
    <t>Bulgaria</t>
  </si>
  <si>
    <t>Lituania</t>
  </si>
  <si>
    <t>Roumania</t>
  </si>
  <si>
    <t>Czech Republic</t>
  </si>
  <si>
    <t>Slovensko سلوفاكيا</t>
  </si>
  <si>
    <t>Cuba</t>
  </si>
  <si>
    <t>Latvia</t>
  </si>
  <si>
    <t>United Arab Emirates</t>
  </si>
  <si>
    <t>Ivory Coast</t>
  </si>
  <si>
    <t>Iraq</t>
  </si>
  <si>
    <t>Lybia</t>
  </si>
  <si>
    <t>Guinee</t>
  </si>
  <si>
    <t>Greece</t>
  </si>
  <si>
    <t>Venezuela</t>
  </si>
  <si>
    <t>Argentina</t>
  </si>
  <si>
    <t>Total foreign universities</t>
  </si>
  <si>
    <t>General total</t>
  </si>
  <si>
    <t>Source:  Order of Engineers - Beirut</t>
  </si>
  <si>
    <t>Table 23.3 - Medical professions: Dentists</t>
  </si>
  <si>
    <t>Actor</t>
  </si>
  <si>
    <t>Singer</t>
  </si>
  <si>
    <t>Presenting programs</t>
  </si>
  <si>
    <t>Magician</t>
  </si>
  <si>
    <t>Source: Syndicat des Acteurs de Théâtre, Cinéma, Radio et Télévision au Liban</t>
  </si>
  <si>
    <t>Table 23.21 - Arts professions: Artists</t>
  </si>
  <si>
    <t>Establishments</t>
  </si>
  <si>
    <t>Source: Syndicate of Money changers in Lebanon</t>
  </si>
  <si>
    <t>Category A</t>
  </si>
  <si>
    <t>Category B</t>
  </si>
  <si>
    <t>Table 23.9 - Money Exchange by Mohafazat</t>
  </si>
  <si>
    <t>Table 23.10 - Money Exchange by category</t>
  </si>
  <si>
    <t>Table 23.22 -Associates to Artistical Syndicate in 2014</t>
  </si>
  <si>
    <t xml:space="preserve">قطاع الإخراج </t>
  </si>
  <si>
    <t>Directing Sector</t>
  </si>
  <si>
    <t>Males
ذكور</t>
  </si>
  <si>
    <t>Females
إناث</t>
  </si>
  <si>
    <t>Total
المجموع</t>
  </si>
  <si>
    <t xml:space="preserve">                Sex
Type</t>
  </si>
  <si>
    <t xml:space="preserve">                 الجنس
النوع</t>
  </si>
  <si>
    <t>Music Sector</t>
  </si>
  <si>
    <t>قطاع السينوغرافيا</t>
  </si>
  <si>
    <t>قطاع التمثيل</t>
  </si>
  <si>
    <t>قطاع الموسيقى</t>
  </si>
  <si>
    <t>المجموع</t>
  </si>
  <si>
    <t>Scenography Sector</t>
  </si>
  <si>
    <t>Acting Sector</t>
  </si>
  <si>
    <t>Singing</t>
  </si>
  <si>
    <t>Playing</t>
  </si>
  <si>
    <t>Composing</t>
  </si>
  <si>
    <t>الغناء</t>
  </si>
  <si>
    <t>العزف</t>
  </si>
  <si>
    <t>التلحين</t>
  </si>
  <si>
    <t>جدول :23.22 المنتسبين لنقابة الفنانين سنة 2014</t>
  </si>
  <si>
    <t>المصدر: نقابة الفنانين المحترفين في لبنان</t>
  </si>
  <si>
    <t>Source: Association of Artists Professionals in Lebanon</t>
  </si>
  <si>
    <t xml:space="preserve">Beyrouth </t>
  </si>
  <si>
    <t>Source: Ministry of Public Health</t>
  </si>
  <si>
    <t xml:space="preserve">Table 23.4 - Doctors associate to Doctor Syndicate in Lebanon </t>
  </si>
  <si>
    <t>Syndicate</t>
  </si>
  <si>
    <t>Doctors</t>
  </si>
  <si>
    <t>Total 2014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</si>
</sst>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</numFmts>
  <fonts count="58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 diagonalDown="1">
      <left>
        <color indexed="63"/>
      </left>
      <right>
        <color indexed="63"/>
      </right>
      <top style="medium"/>
      <bottom style="medium"/>
      <diagonal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3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191" fontId="9" fillId="0" borderId="11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191" fontId="11" fillId="0" borderId="13" xfId="42" applyNumberFormat="1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185" fontId="5" fillId="0" borderId="0" xfId="63" applyNumberFormat="1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vertical="center" readingOrder="1"/>
    </xf>
    <xf numFmtId="0" fontId="10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185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3" fontId="11" fillId="0" borderId="13" xfId="0" applyNumberFormat="1" applyFont="1" applyFill="1" applyBorder="1" applyAlignment="1">
      <alignment vertical="center"/>
    </xf>
    <xf numFmtId="191" fontId="9" fillId="0" borderId="14" xfId="42" applyNumberFormat="1" applyFont="1" applyFill="1" applyBorder="1" applyAlignment="1">
      <alignment vertical="center"/>
    </xf>
    <xf numFmtId="191" fontId="9" fillId="0" borderId="15" xfId="4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 wrapText="1" readingOrder="1"/>
    </xf>
    <xf numFmtId="0" fontId="6" fillId="0" borderId="16" xfId="0" applyFont="1" applyFill="1" applyBorder="1" applyAlignment="1">
      <alignment horizontal="left" vertical="center" wrapText="1"/>
    </xf>
    <xf numFmtId="191" fontId="9" fillId="0" borderId="11" xfId="0" applyNumberFormat="1" applyFont="1" applyFill="1" applyBorder="1" applyAlignment="1">
      <alignment vertical="center" wrapText="1"/>
    </xf>
    <xf numFmtId="191" fontId="9" fillId="0" borderId="11" xfId="42" applyNumberFormat="1" applyFont="1" applyFill="1" applyBorder="1" applyAlignment="1">
      <alignment horizontal="right" vertical="center"/>
    </xf>
    <xf numFmtId="191" fontId="11" fillId="0" borderId="11" xfId="42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191" fontId="9" fillId="0" borderId="10" xfId="0" applyNumberFormat="1" applyFont="1" applyFill="1" applyBorder="1" applyAlignment="1">
      <alignment vertical="center" wrapText="1"/>
    </xf>
    <xf numFmtId="191" fontId="9" fillId="0" borderId="10" xfId="42" applyNumberFormat="1" applyFont="1" applyFill="1" applyBorder="1" applyAlignment="1">
      <alignment horizontal="right" vertical="center"/>
    </xf>
    <xf numFmtId="191" fontId="11" fillId="0" borderId="10" xfId="42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 wrapText="1"/>
    </xf>
    <xf numFmtId="191" fontId="9" fillId="0" borderId="10" xfId="42" applyNumberFormat="1" applyFont="1" applyFill="1" applyBorder="1" applyAlignment="1">
      <alignment horizontal="right" vertical="center" wrapText="1" readingOrder="1"/>
    </xf>
    <xf numFmtId="191" fontId="11" fillId="0" borderId="10" xfId="42" applyNumberFormat="1" applyFont="1" applyFill="1" applyBorder="1" applyAlignment="1">
      <alignment horizontal="right" vertical="center" wrapText="1" readingOrder="1"/>
    </xf>
    <xf numFmtId="37" fontId="9" fillId="0" borderId="10" xfId="42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 wrapText="1"/>
    </xf>
    <xf numFmtId="191" fontId="9" fillId="0" borderId="12" xfId="0" applyNumberFormat="1" applyFont="1" applyFill="1" applyBorder="1" applyAlignment="1">
      <alignment vertical="center" wrapText="1"/>
    </xf>
    <xf numFmtId="191" fontId="9" fillId="0" borderId="12" xfId="42" applyNumberFormat="1" applyFont="1" applyFill="1" applyBorder="1" applyAlignment="1">
      <alignment horizontal="right" vertical="center"/>
    </xf>
    <xf numFmtId="191" fontId="11" fillId="0" borderId="12" xfId="42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center" vertical="center" wrapText="1"/>
    </xf>
    <xf numFmtId="191" fontId="11" fillId="0" borderId="13" xfId="42" applyNumberFormat="1" applyFont="1" applyFill="1" applyBorder="1" applyAlignment="1">
      <alignment horizontal="right" vertical="center" wrapText="1" readingOrder="1"/>
    </xf>
    <xf numFmtId="191" fontId="6" fillId="0" borderId="2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readingOrder="1"/>
    </xf>
    <xf numFmtId="0" fontId="56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185" fontId="5" fillId="0" borderId="0" xfId="63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91" fontId="9" fillId="0" borderId="10" xfId="42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91" fontId="9" fillId="0" borderId="13" xfId="42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191" fontId="11" fillId="0" borderId="2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  <xf numFmtId="191" fontId="11" fillId="0" borderId="13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191" fontId="11" fillId="0" borderId="14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191" fontId="11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readingOrder="1"/>
    </xf>
    <xf numFmtId="0" fontId="8" fillId="0" borderId="21" xfId="0" applyFont="1" applyFill="1" applyBorder="1" applyAlignment="1">
      <alignment horizontal="right" vertical="center"/>
    </xf>
    <xf numFmtId="191" fontId="9" fillId="0" borderId="11" xfId="42" applyNumberFormat="1" applyFont="1" applyFill="1" applyBorder="1" applyAlignment="1">
      <alignment horizontal="right" vertical="center" readingOrder="1"/>
    </xf>
    <xf numFmtId="191" fontId="9" fillId="0" borderId="10" xfId="42" applyNumberFormat="1" applyFont="1" applyFill="1" applyBorder="1" applyAlignment="1">
      <alignment horizontal="right" vertical="center" readingOrder="1"/>
    </xf>
    <xf numFmtId="0" fontId="6" fillId="0" borderId="15" xfId="0" applyFont="1" applyFill="1" applyBorder="1" applyAlignment="1">
      <alignment horizontal="left" vertical="center" wrapText="1"/>
    </xf>
    <xf numFmtId="191" fontId="9" fillId="0" borderId="15" xfId="42" applyNumberFormat="1" applyFont="1" applyFill="1" applyBorder="1" applyAlignment="1">
      <alignment horizontal="right" vertical="center" readingOrder="1"/>
    </xf>
    <xf numFmtId="191" fontId="9" fillId="0" borderId="15" xfId="42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center" vertical="center" readingOrder="1"/>
    </xf>
    <xf numFmtId="191" fontId="11" fillId="0" borderId="13" xfId="42" applyNumberFormat="1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0" fillId="0" borderId="0" xfId="0" applyFont="1" applyAlignment="1">
      <alignment/>
    </xf>
    <xf numFmtId="191" fontId="0" fillId="0" borderId="0" xfId="0" applyNumberFormat="1" applyAlignment="1">
      <alignment/>
    </xf>
    <xf numFmtId="0" fontId="14" fillId="0" borderId="0" xfId="60" applyFont="1" applyFill="1" applyBorder="1" applyAlignment="1">
      <alignment horizontal="center" vertical="center" textRotation="90" readingOrder="1"/>
      <protection/>
    </xf>
    <xf numFmtId="0" fontId="12" fillId="0" borderId="0" xfId="0" applyFont="1" applyFill="1" applyBorder="1" applyAlignment="1">
      <alignment horizontal="center" vertical="center" readingOrder="1"/>
    </xf>
    <xf numFmtId="191" fontId="11" fillId="0" borderId="0" xfId="42" applyNumberFormat="1" applyFont="1" applyFill="1" applyBorder="1" applyAlignment="1">
      <alignment horizontal="right" vertical="center" readingOrder="1"/>
    </xf>
    <xf numFmtId="0" fontId="8" fillId="0" borderId="13" xfId="0" applyFont="1" applyFill="1" applyBorder="1" applyAlignment="1">
      <alignment vertical="center" readingOrder="1"/>
    </xf>
    <xf numFmtId="185" fontId="0" fillId="0" borderId="0" xfId="63" applyNumberFormat="1" applyFont="1" applyAlignment="1">
      <alignment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8" xfId="0" applyFont="1" applyFill="1" applyBorder="1" applyAlignment="1">
      <alignment horizontal="left" vertical="center" wrapText="1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0" fontId="12" fillId="0" borderId="13" xfId="0" applyFont="1" applyFill="1" applyBorder="1" applyAlignment="1">
      <alignment horizontal="left" vertical="center" wrapText="1"/>
    </xf>
    <xf numFmtId="191" fontId="11" fillId="0" borderId="11" xfId="42" applyNumberFormat="1" applyFont="1" applyFill="1" applyBorder="1" applyAlignment="1">
      <alignment horizontal="right" vertical="center" readingOrder="1"/>
    </xf>
    <xf numFmtId="191" fontId="11" fillId="0" borderId="12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horizontal="right" vertical="center"/>
    </xf>
    <xf numFmtId="3" fontId="9" fillId="0" borderId="10" xfId="42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right" vertical="center"/>
    </xf>
    <xf numFmtId="3" fontId="9" fillId="0" borderId="12" xfId="42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horizontal="right" vertical="center"/>
    </xf>
    <xf numFmtId="3" fontId="11" fillId="0" borderId="13" xfId="42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8" fillId="0" borderId="0" xfId="0" applyFont="1" applyFill="1" applyBorder="1" applyAlignment="1">
      <alignment horizontal="center" vertical="center" readingOrder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center" vertical="center" wrapText="1" readingOrder="1"/>
    </xf>
    <xf numFmtId="0" fontId="9" fillId="0" borderId="20" xfId="0" applyFont="1" applyFill="1" applyBorder="1" applyAlignment="1">
      <alignment vertical="center" readingOrder="1"/>
    </xf>
    <xf numFmtId="0" fontId="11" fillId="0" borderId="20" xfId="0" applyFont="1" applyFill="1" applyBorder="1" applyAlignment="1">
      <alignment vertical="center" readingOrder="1"/>
    </xf>
    <xf numFmtId="0" fontId="6" fillId="0" borderId="11" xfId="0" applyFont="1" applyFill="1" applyBorder="1" applyAlignment="1">
      <alignment horizontal="left" vertical="center" wrapText="1" readingOrder="1"/>
    </xf>
    <xf numFmtId="37" fontId="9" fillId="0" borderId="11" xfId="42" applyNumberFormat="1" applyFont="1" applyFill="1" applyBorder="1" applyAlignment="1">
      <alignment horizontal="right" vertical="center" readingOrder="1"/>
    </xf>
    <xf numFmtId="0" fontId="11" fillId="0" borderId="11" xfId="0" applyFont="1" applyFill="1" applyBorder="1" applyAlignment="1">
      <alignment vertical="center" readingOrder="1"/>
    </xf>
    <xf numFmtId="0" fontId="6" fillId="0" borderId="12" xfId="0" applyFont="1" applyFill="1" applyBorder="1" applyAlignment="1">
      <alignment horizontal="left" vertical="center" wrapText="1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0" fontId="11" fillId="0" borderId="12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vertical="center" readingOrder="1"/>
    </xf>
    <xf numFmtId="0" fontId="11" fillId="0" borderId="0" xfId="0" applyFont="1" applyFill="1" applyBorder="1" applyAlignment="1">
      <alignment vertical="center" readingOrder="1"/>
    </xf>
    <xf numFmtId="0" fontId="9" fillId="0" borderId="11" xfId="0" applyFont="1" applyFill="1" applyBorder="1" applyAlignment="1">
      <alignment vertical="center" readingOrder="1"/>
    </xf>
    <xf numFmtId="0" fontId="9" fillId="0" borderId="12" xfId="0" applyFont="1" applyFill="1" applyBorder="1" applyAlignment="1">
      <alignment vertical="center" readingOrder="1"/>
    </xf>
    <xf numFmtId="0" fontId="12" fillId="0" borderId="0" xfId="0" applyFont="1" applyFill="1" applyBorder="1" applyAlignment="1">
      <alignment horizontal="center" vertical="center" wrapText="1" readingOrder="1"/>
    </xf>
    <xf numFmtId="191" fontId="11" fillId="0" borderId="0" xfId="42" applyNumberFormat="1" applyFont="1" applyFill="1" applyBorder="1" applyAlignment="1">
      <alignment vertical="center" readingOrder="1"/>
    </xf>
    <xf numFmtId="37" fontId="11" fillId="0" borderId="0" xfId="42" applyNumberFormat="1" applyFont="1" applyFill="1" applyBorder="1" applyAlignment="1">
      <alignment vertical="center" readingOrder="1"/>
    </xf>
    <xf numFmtId="0" fontId="12" fillId="0" borderId="19" xfId="0" applyFont="1" applyFill="1" applyBorder="1" applyAlignment="1">
      <alignment horizontal="center" vertical="center" wrapText="1" readingOrder="1"/>
    </xf>
    <xf numFmtId="0" fontId="12" fillId="0" borderId="21" xfId="0" applyFont="1" applyFill="1" applyBorder="1" applyAlignment="1">
      <alignment horizontal="center" vertical="center" wrapText="1" readingOrder="1"/>
    </xf>
    <xf numFmtId="0" fontId="11" fillId="0" borderId="21" xfId="0" applyFont="1" applyFill="1" applyBorder="1" applyAlignment="1">
      <alignment vertical="center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9" fillId="0" borderId="10" xfId="0" applyFont="1" applyFill="1" applyBorder="1" applyAlignment="1">
      <alignment vertical="center" readingOrder="1"/>
    </xf>
    <xf numFmtId="0" fontId="11" fillId="0" borderId="10" xfId="0" applyFont="1" applyFill="1" applyBorder="1" applyAlignment="1">
      <alignment vertical="center" readingOrder="1"/>
    </xf>
    <xf numFmtId="0" fontId="12" fillId="0" borderId="13" xfId="0" applyFont="1" applyFill="1" applyBorder="1" applyAlignment="1">
      <alignment horizontal="center" vertical="center" wrapText="1" readingOrder="1"/>
    </xf>
    <xf numFmtId="37" fontId="11" fillId="0" borderId="13" xfId="0" applyNumberFormat="1" applyFont="1" applyFill="1" applyBorder="1" applyAlignment="1">
      <alignment horizontal="right" vertical="center" readingOrder="1"/>
    </xf>
    <xf numFmtId="37" fontId="11" fillId="0" borderId="11" xfId="42" applyNumberFormat="1" applyFont="1" applyFill="1" applyBorder="1" applyAlignment="1">
      <alignment horizontal="right" vertical="center" readingOrder="1"/>
    </xf>
    <xf numFmtId="37" fontId="11" fillId="0" borderId="12" xfId="42" applyNumberFormat="1" applyFont="1" applyFill="1" applyBorder="1" applyAlignment="1">
      <alignment horizontal="right" vertical="center" readingOrder="1"/>
    </xf>
    <xf numFmtId="0" fontId="15" fillId="0" borderId="0" xfId="0" applyFont="1" applyFill="1" applyAlignment="1">
      <alignment vertical="center"/>
    </xf>
    <xf numFmtId="0" fontId="16" fillId="0" borderId="13" xfId="0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readingOrder="1"/>
    </xf>
    <xf numFmtId="185" fontId="5" fillId="0" borderId="0" xfId="63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readingOrder="1"/>
    </xf>
    <xf numFmtId="0" fontId="12" fillId="0" borderId="21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center" readingOrder="1"/>
    </xf>
    <xf numFmtId="0" fontId="11" fillId="0" borderId="13" xfId="0" applyFont="1" applyFill="1" applyBorder="1" applyAlignment="1">
      <alignment vertical="center" readingOrder="1"/>
    </xf>
    <xf numFmtId="0" fontId="5" fillId="0" borderId="0" xfId="59" applyFont="1" applyFill="1" applyBorder="1" applyAlignment="1">
      <alignment horizontal="left" vertical="center" readingOrder="1"/>
      <protection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 readingOrder="1"/>
    </xf>
    <xf numFmtId="0" fontId="11" fillId="0" borderId="13" xfId="0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horizontal="center" vertical="center" readingOrder="1"/>
    </xf>
    <xf numFmtId="191" fontId="11" fillId="0" borderId="11" xfId="42" applyNumberFormat="1" applyFont="1" applyFill="1" applyBorder="1" applyAlignment="1">
      <alignment horizontal="center" vertical="center" readingOrder="1"/>
    </xf>
    <xf numFmtId="191" fontId="9" fillId="0" borderId="10" xfId="42" applyNumberFormat="1" applyFont="1" applyFill="1" applyBorder="1" applyAlignment="1">
      <alignment horizontal="center" vertical="center" readingOrder="1"/>
    </xf>
    <xf numFmtId="191" fontId="11" fillId="0" borderId="10" xfId="42" applyNumberFormat="1" applyFont="1" applyFill="1" applyBorder="1" applyAlignment="1">
      <alignment horizontal="center" vertical="center" readingOrder="1"/>
    </xf>
    <xf numFmtId="0" fontId="12" fillId="0" borderId="13" xfId="0" applyFont="1" applyFill="1" applyBorder="1" applyAlignment="1">
      <alignment horizontal="center" vertical="center" wrapText="1"/>
    </xf>
    <xf numFmtId="191" fontId="11" fillId="0" borderId="13" xfId="42" applyNumberFormat="1" applyFont="1" applyFill="1" applyBorder="1" applyAlignment="1">
      <alignment horizontal="center" vertical="center" readingOrder="1"/>
    </xf>
    <xf numFmtId="191" fontId="9" fillId="0" borderId="11" xfId="42" applyNumberFormat="1" applyFont="1" applyFill="1" applyBorder="1" applyAlignment="1">
      <alignment horizontal="left" vertical="center" readingOrder="1"/>
    </xf>
    <xf numFmtId="0" fontId="8" fillId="0" borderId="23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7" fillId="0" borderId="0" xfId="58" applyFont="1" applyAlignment="1">
      <alignment/>
      <protection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191" fontId="6" fillId="0" borderId="0" xfId="0" applyNumberFormat="1" applyFont="1" applyFill="1" applyBorder="1" applyAlignment="1">
      <alignment vertical="center" wrapText="1"/>
    </xf>
    <xf numFmtId="191" fontId="9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91" fontId="9" fillId="0" borderId="13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readingOrder="1"/>
    </xf>
    <xf numFmtId="0" fontId="8" fillId="0" borderId="13" xfId="0" applyFont="1" applyFill="1" applyBorder="1" applyAlignment="1">
      <alignment horizontal="center" vertical="center" readingOrder="1"/>
    </xf>
    <xf numFmtId="0" fontId="13" fillId="0" borderId="24" xfId="0" applyFont="1" applyFill="1" applyBorder="1" applyAlignment="1">
      <alignment horizontal="center" vertical="center" textRotation="90" wrapText="1" readingOrder="1"/>
    </xf>
    <xf numFmtId="0" fontId="13" fillId="0" borderId="25" xfId="0" applyFont="1" applyFill="1" applyBorder="1" applyAlignment="1">
      <alignment horizontal="center" vertical="center" textRotation="90" wrapText="1" readingOrder="1"/>
    </xf>
    <xf numFmtId="0" fontId="13" fillId="0" borderId="26" xfId="0" applyFont="1" applyFill="1" applyBorder="1" applyAlignment="1">
      <alignment horizontal="center" vertical="center" textRotation="90" wrapText="1" readingOrder="1"/>
    </xf>
    <xf numFmtId="0" fontId="8" fillId="0" borderId="24" xfId="0" applyFont="1" applyFill="1" applyBorder="1" applyAlignment="1">
      <alignment horizontal="center" vertical="center" textRotation="90" wrapText="1" readingOrder="1"/>
    </xf>
    <xf numFmtId="0" fontId="8" fillId="0" borderId="25" xfId="0" applyFont="1" applyFill="1" applyBorder="1" applyAlignment="1">
      <alignment horizontal="center" vertical="center" textRotation="90" wrapText="1" readingOrder="1"/>
    </xf>
    <xf numFmtId="0" fontId="8" fillId="0" borderId="26" xfId="0" applyFont="1" applyFill="1" applyBorder="1" applyAlignment="1">
      <alignment horizontal="center" vertical="center" textRotation="90" wrapText="1" readingOrder="1"/>
    </xf>
    <xf numFmtId="0" fontId="8" fillId="0" borderId="1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textRotation="90"/>
    </xf>
    <xf numFmtId="0" fontId="17" fillId="0" borderId="25" xfId="0" applyFont="1" applyFill="1" applyBorder="1" applyAlignment="1">
      <alignment horizontal="center" vertical="center" textRotation="90"/>
    </xf>
    <xf numFmtId="0" fontId="17" fillId="0" borderId="26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readingOrder="1"/>
    </xf>
    <xf numFmtId="0" fontId="13" fillId="0" borderId="1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4" fillId="0" borderId="24" xfId="60" applyFont="1" applyFill="1" applyBorder="1" applyAlignment="1">
      <alignment horizontal="center" vertical="center" textRotation="90" wrapText="1" readingOrder="1"/>
      <protection/>
    </xf>
    <xf numFmtId="0" fontId="14" fillId="0" borderId="25" xfId="60" applyFont="1" applyFill="1" applyBorder="1" applyAlignment="1">
      <alignment horizontal="center" vertical="center" textRotation="90" wrapText="1" readingOrder="1"/>
      <protection/>
    </xf>
    <xf numFmtId="0" fontId="14" fillId="0" borderId="26" xfId="60" applyFont="1" applyFill="1" applyBorder="1" applyAlignment="1">
      <alignment horizontal="center" vertical="center" textRotation="90" wrapText="1" readingOrder="1"/>
      <protection/>
    </xf>
    <xf numFmtId="0" fontId="14" fillId="0" borderId="27" xfId="60" applyFont="1" applyFill="1" applyBorder="1" applyAlignment="1">
      <alignment horizontal="center" vertical="center" textRotation="90" readingOrder="1"/>
      <protection/>
    </xf>
    <xf numFmtId="0" fontId="14" fillId="0" borderId="28" xfId="60" applyFont="1" applyFill="1" applyBorder="1" applyAlignment="1">
      <alignment horizontal="center" vertical="center" textRotation="90" readingOrder="1"/>
      <protection/>
    </xf>
    <xf numFmtId="0" fontId="14" fillId="0" borderId="29" xfId="60" applyFont="1" applyFill="1" applyBorder="1" applyAlignment="1">
      <alignment horizontal="center" vertical="center" textRotation="90" readingOrder="1"/>
      <protection/>
    </xf>
    <xf numFmtId="0" fontId="19" fillId="0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left" vertical="center" readingOrder="1"/>
    </xf>
    <xf numFmtId="0" fontId="6" fillId="0" borderId="0" xfId="0" applyFont="1" applyFill="1" applyBorder="1" applyAlignment="1">
      <alignment horizontal="left" vertical="center"/>
    </xf>
    <xf numFmtId="0" fontId="57" fillId="0" borderId="0" xfId="58" applyFont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_bourse2" xfId="59"/>
    <cellStyle name="Normal_page_36_3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5" customWidth="1"/>
  </cols>
  <sheetData>
    <row r="1" spans="1:17" ht="26.25" customHeight="1">
      <c r="A1" s="195" t="s">
        <v>13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6"/>
      <c r="M1" s="16"/>
      <c r="N1" s="16"/>
      <c r="O1" s="16"/>
      <c r="P1" s="16"/>
      <c r="Q1" s="16"/>
    </row>
    <row r="2" spans="1:17" ht="12.75" customHeight="1">
      <c r="A2" s="16"/>
      <c r="B2" s="16"/>
      <c r="C2" s="16"/>
      <c r="D2" s="17"/>
      <c r="E2" s="1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2.75" customHeight="1">
      <c r="A3" s="17"/>
      <c r="B3" s="17"/>
      <c r="C3" s="16"/>
      <c r="D3" s="17"/>
      <c r="E3" s="1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31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4.57421875" style="0" customWidth="1"/>
    <col min="2" max="2" width="14.7109375" style="0" customWidth="1"/>
    <col min="3" max="14" width="10.28125" style="0" customWidth="1"/>
  </cols>
  <sheetData>
    <row r="1" ht="19.5" customHeight="1">
      <c r="A1" s="1" t="s">
        <v>46</v>
      </c>
    </row>
    <row r="2" ht="6.75" customHeight="1" thickBot="1"/>
    <row r="3" spans="1:17" ht="13.5" customHeight="1" thickBot="1">
      <c r="A3" s="73"/>
      <c r="B3" s="73"/>
      <c r="C3" s="203" t="s">
        <v>45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1:17" ht="13.5" customHeight="1" thickBot="1">
      <c r="A4" s="73"/>
      <c r="B4" s="73"/>
      <c r="C4" s="27">
        <v>2000</v>
      </c>
      <c r="D4" s="27">
        <v>2001</v>
      </c>
      <c r="E4" s="27">
        <v>2002</v>
      </c>
      <c r="F4" s="27">
        <v>2003</v>
      </c>
      <c r="G4" s="27">
        <v>2004</v>
      </c>
      <c r="H4" s="27">
        <v>2005</v>
      </c>
      <c r="I4" s="27">
        <v>2006</v>
      </c>
      <c r="J4" s="27">
        <v>2007</v>
      </c>
      <c r="K4" s="27">
        <v>2008</v>
      </c>
      <c r="L4" s="27">
        <v>2009</v>
      </c>
      <c r="M4" s="27">
        <v>2010</v>
      </c>
      <c r="N4" s="27">
        <v>2011</v>
      </c>
      <c r="O4" s="27">
        <v>2012</v>
      </c>
      <c r="P4" s="27">
        <v>2013</v>
      </c>
      <c r="Q4" s="27">
        <v>2014</v>
      </c>
    </row>
    <row r="5" spans="1:21" ht="12" customHeight="1">
      <c r="A5" s="216" t="s">
        <v>40</v>
      </c>
      <c r="B5" s="51" t="s">
        <v>3</v>
      </c>
      <c r="C5" s="75">
        <v>146</v>
      </c>
      <c r="D5" s="75">
        <v>150</v>
      </c>
      <c r="E5" s="75">
        <v>159</v>
      </c>
      <c r="F5" s="30">
        <v>167</v>
      </c>
      <c r="G5" s="30">
        <v>174</v>
      </c>
      <c r="H5" s="30">
        <v>182</v>
      </c>
      <c r="I5" s="30">
        <v>190</v>
      </c>
      <c r="J5" s="30">
        <v>196</v>
      </c>
      <c r="K5" s="30">
        <v>206</v>
      </c>
      <c r="L5" s="30">
        <v>210</v>
      </c>
      <c r="M5" s="75">
        <v>222</v>
      </c>
      <c r="N5" s="75">
        <v>224</v>
      </c>
      <c r="O5" s="75">
        <v>226</v>
      </c>
      <c r="P5" s="30">
        <v>224</v>
      </c>
      <c r="Q5" s="30">
        <v>227</v>
      </c>
      <c r="R5" s="84"/>
      <c r="S5" s="84"/>
      <c r="T5" s="84"/>
      <c r="U5" s="84"/>
    </row>
    <row r="6" spans="1:21" ht="12" customHeight="1">
      <c r="A6" s="217"/>
      <c r="B6" s="3" t="s">
        <v>4</v>
      </c>
      <c r="C6" s="76">
        <v>572</v>
      </c>
      <c r="D6" s="76">
        <v>604</v>
      </c>
      <c r="E6" s="76">
        <v>636</v>
      </c>
      <c r="F6" s="34">
        <v>667</v>
      </c>
      <c r="G6" s="34">
        <v>709</v>
      </c>
      <c r="H6" s="34">
        <v>754</v>
      </c>
      <c r="I6" s="34">
        <v>799</v>
      </c>
      <c r="J6" s="34">
        <v>840</v>
      </c>
      <c r="K6" s="34">
        <v>886</v>
      </c>
      <c r="L6" s="34">
        <v>940</v>
      </c>
      <c r="M6" s="76">
        <v>1017</v>
      </c>
      <c r="N6" s="76">
        <v>1095</v>
      </c>
      <c r="O6" s="76">
        <v>1153</v>
      </c>
      <c r="P6" s="34">
        <v>1180</v>
      </c>
      <c r="Q6" s="34">
        <v>1233</v>
      </c>
      <c r="R6" s="84"/>
      <c r="S6" s="84"/>
      <c r="T6" s="84"/>
      <c r="U6" s="84"/>
    </row>
    <row r="7" spans="1:21" ht="12" customHeight="1">
      <c r="A7" s="217"/>
      <c r="B7" s="3" t="s">
        <v>7</v>
      </c>
      <c r="C7" s="76">
        <v>116</v>
      </c>
      <c r="D7" s="76">
        <v>126</v>
      </c>
      <c r="E7" s="76">
        <v>139</v>
      </c>
      <c r="F7" s="34">
        <v>145</v>
      </c>
      <c r="G7" s="34">
        <v>167</v>
      </c>
      <c r="H7" s="34">
        <v>182</v>
      </c>
      <c r="I7" s="34">
        <v>202</v>
      </c>
      <c r="J7" s="34">
        <v>220</v>
      </c>
      <c r="K7" s="34">
        <v>250</v>
      </c>
      <c r="L7" s="34">
        <v>289</v>
      </c>
      <c r="M7" s="76">
        <v>323</v>
      </c>
      <c r="N7" s="76">
        <v>352</v>
      </c>
      <c r="O7" s="76">
        <v>379</v>
      </c>
      <c r="P7" s="34">
        <v>395</v>
      </c>
      <c r="Q7" s="34">
        <v>424</v>
      </c>
      <c r="R7" s="84"/>
      <c r="S7" s="84"/>
      <c r="T7" s="84"/>
      <c r="U7" s="84"/>
    </row>
    <row r="8" spans="1:21" ht="12" customHeight="1">
      <c r="A8" s="217"/>
      <c r="B8" s="3" t="s">
        <v>23</v>
      </c>
      <c r="C8" s="76">
        <v>170</v>
      </c>
      <c r="D8" s="76">
        <v>185</v>
      </c>
      <c r="E8" s="76">
        <v>202</v>
      </c>
      <c r="F8" s="34">
        <v>214</v>
      </c>
      <c r="G8" s="34">
        <v>227</v>
      </c>
      <c r="H8" s="34">
        <v>245</v>
      </c>
      <c r="I8" s="34">
        <v>258</v>
      </c>
      <c r="J8" s="34">
        <v>275</v>
      </c>
      <c r="K8" s="34">
        <v>293</v>
      </c>
      <c r="L8" s="34">
        <v>324</v>
      </c>
      <c r="M8" s="76">
        <v>342</v>
      </c>
      <c r="N8" s="76">
        <v>366</v>
      </c>
      <c r="O8" s="76">
        <v>381</v>
      </c>
      <c r="P8" s="34">
        <v>398</v>
      </c>
      <c r="Q8" s="34">
        <v>412</v>
      </c>
      <c r="R8" s="84"/>
      <c r="S8" s="84"/>
      <c r="T8" s="84"/>
      <c r="U8" s="84"/>
    </row>
    <row r="9" spans="1:21" ht="12" customHeight="1">
      <c r="A9" s="217"/>
      <c r="B9" s="3" t="s">
        <v>8</v>
      </c>
      <c r="C9" s="76">
        <v>122</v>
      </c>
      <c r="D9" s="76">
        <v>133</v>
      </c>
      <c r="E9" s="76">
        <v>146</v>
      </c>
      <c r="F9" s="34">
        <v>152</v>
      </c>
      <c r="G9" s="34">
        <v>159</v>
      </c>
      <c r="H9" s="34">
        <v>173</v>
      </c>
      <c r="I9" s="34">
        <v>184</v>
      </c>
      <c r="J9" s="34">
        <v>192</v>
      </c>
      <c r="K9" s="34">
        <v>204</v>
      </c>
      <c r="L9" s="34">
        <v>213</v>
      </c>
      <c r="M9" s="76">
        <v>241</v>
      </c>
      <c r="N9" s="76">
        <v>261</v>
      </c>
      <c r="O9" s="76">
        <v>286</v>
      </c>
      <c r="P9" s="34">
        <v>298</v>
      </c>
      <c r="Q9" s="34">
        <v>312</v>
      </c>
      <c r="R9" s="84"/>
      <c r="S9" s="84"/>
      <c r="T9" s="84"/>
      <c r="U9" s="84"/>
    </row>
    <row r="10" spans="1:21" ht="12" customHeight="1" thickBot="1">
      <c r="A10" s="217"/>
      <c r="B10" s="77" t="s">
        <v>9</v>
      </c>
      <c r="C10" s="78">
        <v>53</v>
      </c>
      <c r="D10" s="78">
        <v>64</v>
      </c>
      <c r="E10" s="78">
        <v>69</v>
      </c>
      <c r="F10" s="79">
        <v>78</v>
      </c>
      <c r="G10" s="79">
        <v>81</v>
      </c>
      <c r="H10" s="79">
        <v>85</v>
      </c>
      <c r="I10" s="79">
        <v>100</v>
      </c>
      <c r="J10" s="79">
        <v>108</v>
      </c>
      <c r="K10" s="79">
        <v>116</v>
      </c>
      <c r="L10" s="79">
        <v>125</v>
      </c>
      <c r="M10" s="92">
        <v>143</v>
      </c>
      <c r="N10" s="92">
        <v>154</v>
      </c>
      <c r="O10" s="92">
        <v>167</v>
      </c>
      <c r="P10" s="42">
        <v>184</v>
      </c>
      <c r="Q10" s="42">
        <v>190</v>
      </c>
      <c r="R10" s="84"/>
      <c r="S10" s="84"/>
      <c r="T10" s="84"/>
      <c r="U10" s="84"/>
    </row>
    <row r="11" spans="1:21" ht="12" customHeight="1" thickBot="1">
      <c r="A11" s="218"/>
      <c r="B11" s="80" t="s">
        <v>0</v>
      </c>
      <c r="C11" s="81">
        <f>SUM(C5:C10)</f>
        <v>1179</v>
      </c>
      <c r="D11" s="81">
        <f aca="true" t="shared" si="0" ref="D11:L11">SUM(D5:D10)</f>
        <v>1262</v>
      </c>
      <c r="E11" s="81">
        <f t="shared" si="0"/>
        <v>1351</v>
      </c>
      <c r="F11" s="81">
        <f t="shared" si="0"/>
        <v>1423</v>
      </c>
      <c r="G11" s="81">
        <f t="shared" si="0"/>
        <v>1517</v>
      </c>
      <c r="H11" s="81">
        <f t="shared" si="0"/>
        <v>1621</v>
      </c>
      <c r="I11" s="81">
        <f t="shared" si="0"/>
        <v>1733</v>
      </c>
      <c r="J11" s="81">
        <f t="shared" si="0"/>
        <v>1831</v>
      </c>
      <c r="K11" s="81">
        <f t="shared" si="0"/>
        <v>1955</v>
      </c>
      <c r="L11" s="81">
        <f t="shared" si="0"/>
        <v>2101</v>
      </c>
      <c r="M11" s="81">
        <f>SUM(M5:M10)</f>
        <v>2288</v>
      </c>
      <c r="N11" s="81">
        <f>SUM(N5:N10)</f>
        <v>2452</v>
      </c>
      <c r="O11" s="81">
        <f>SUM(O5:O10)</f>
        <v>2592</v>
      </c>
      <c r="P11" s="81">
        <f>SUM(P5:P10)</f>
        <v>2679</v>
      </c>
      <c r="Q11" s="81">
        <f>SUM(Q5:Q10)</f>
        <v>2798</v>
      </c>
      <c r="R11" s="84"/>
      <c r="S11" s="84"/>
      <c r="T11" s="84"/>
      <c r="U11" s="84"/>
    </row>
    <row r="12" spans="1:21" ht="13.5" customHeight="1">
      <c r="A12" s="82" t="s">
        <v>41</v>
      </c>
      <c r="N12" s="83"/>
      <c r="O12" s="84"/>
      <c r="P12" s="84"/>
      <c r="Q12" s="84"/>
      <c r="R12" s="84"/>
      <c r="S12" s="84"/>
      <c r="T12" s="84"/>
      <c r="U12" s="84"/>
    </row>
    <row r="13" spans="1:21" ht="16.5" customHeight="1">
      <c r="A13" s="85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N13" s="83"/>
      <c r="O13" s="84"/>
      <c r="P13" s="84"/>
      <c r="Q13" s="84"/>
      <c r="R13" s="84"/>
      <c r="S13" s="84"/>
      <c r="T13" s="84"/>
      <c r="U13" s="84"/>
    </row>
    <row r="14" spans="1:21" ht="19.5" customHeight="1">
      <c r="A14" s="1" t="s">
        <v>43</v>
      </c>
      <c r="N14" s="83"/>
      <c r="O14" s="84"/>
      <c r="P14" s="84"/>
      <c r="Q14" s="84"/>
      <c r="R14" s="84"/>
      <c r="S14" s="84"/>
      <c r="T14" s="84"/>
      <c r="U14" s="84"/>
    </row>
    <row r="15" ht="6.75" customHeight="1" thickBot="1"/>
    <row r="16" spans="1:3" ht="15" customHeight="1" thickBot="1">
      <c r="A16" s="73"/>
      <c r="B16" s="88" t="s">
        <v>10</v>
      </c>
      <c r="C16" s="27" t="s">
        <v>44</v>
      </c>
    </row>
    <row r="17" spans="1:5" ht="15" customHeight="1">
      <c r="A17" s="216" t="s">
        <v>40</v>
      </c>
      <c r="B17" s="51">
        <v>2010</v>
      </c>
      <c r="C17" s="75">
        <v>2288</v>
      </c>
      <c r="E17" s="89"/>
    </row>
    <row r="18" spans="1:3" ht="15" customHeight="1">
      <c r="A18" s="217"/>
      <c r="B18" s="3">
        <v>2011</v>
      </c>
      <c r="C18" s="76">
        <v>2452</v>
      </c>
    </row>
    <row r="19" spans="1:3" ht="15" customHeight="1">
      <c r="A19" s="217"/>
      <c r="B19" s="3">
        <v>2012</v>
      </c>
      <c r="C19" s="76">
        <v>2592</v>
      </c>
    </row>
    <row r="20" spans="1:3" ht="15" customHeight="1">
      <c r="A20" s="217"/>
      <c r="B20" s="3">
        <v>2013</v>
      </c>
      <c r="C20" s="76">
        <v>2679</v>
      </c>
    </row>
    <row r="21" spans="1:3" ht="15" customHeight="1" thickBot="1">
      <c r="A21" s="218"/>
      <c r="B21" s="9">
        <v>2014</v>
      </c>
      <c r="C21" s="92">
        <v>2798</v>
      </c>
    </row>
    <row r="22" ht="13.5" customHeight="1">
      <c r="A22" s="82" t="s">
        <v>41</v>
      </c>
    </row>
    <row r="23" ht="13.5" customHeight="1">
      <c r="A23" s="82"/>
    </row>
    <row r="24" ht="19.5" customHeight="1">
      <c r="A24" s="1" t="s">
        <v>47</v>
      </c>
    </row>
    <row r="25" ht="6.75" customHeight="1" thickBot="1"/>
    <row r="26" spans="1:17" ht="13.5" thickBot="1">
      <c r="A26" s="73"/>
      <c r="B26" s="73"/>
      <c r="C26" s="203" t="s">
        <v>45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</row>
    <row r="27" spans="1:17" ht="13.5" customHeight="1" thickBot="1">
      <c r="A27" s="73"/>
      <c r="B27" s="73"/>
      <c r="C27" s="27">
        <v>2000</v>
      </c>
      <c r="D27" s="27">
        <v>2001</v>
      </c>
      <c r="E27" s="27">
        <v>2002</v>
      </c>
      <c r="F27" s="27">
        <v>2003</v>
      </c>
      <c r="G27" s="27">
        <v>2004</v>
      </c>
      <c r="H27" s="27">
        <v>2005</v>
      </c>
      <c r="I27" s="27">
        <v>2006</v>
      </c>
      <c r="J27" s="27">
        <v>2007</v>
      </c>
      <c r="K27" s="27">
        <v>2008</v>
      </c>
      <c r="L27" s="27">
        <v>2009</v>
      </c>
      <c r="M27" s="27">
        <v>2010</v>
      </c>
      <c r="N27" s="27">
        <v>2011</v>
      </c>
      <c r="O27" s="27">
        <v>2012</v>
      </c>
      <c r="P27" s="27">
        <v>2013</v>
      </c>
      <c r="Q27" s="27">
        <v>2014</v>
      </c>
    </row>
    <row r="28" spans="1:17" ht="24.75" customHeight="1">
      <c r="A28" s="213" t="s">
        <v>42</v>
      </c>
      <c r="B28" s="90" t="s">
        <v>5</v>
      </c>
      <c r="C28" s="75">
        <v>1954</v>
      </c>
      <c r="D28" s="75">
        <v>2075</v>
      </c>
      <c r="E28" s="75">
        <v>2030</v>
      </c>
      <c r="F28" s="30">
        <v>2155</v>
      </c>
      <c r="G28" s="30">
        <v>2299</v>
      </c>
      <c r="H28" s="30">
        <v>2441</v>
      </c>
      <c r="I28" s="30">
        <v>2569</v>
      </c>
      <c r="J28" s="30">
        <v>2691</v>
      </c>
      <c r="K28" s="30">
        <v>2895</v>
      </c>
      <c r="L28" s="30">
        <v>3166</v>
      </c>
      <c r="M28" s="30">
        <v>3393</v>
      </c>
      <c r="N28" s="30">
        <v>3646</v>
      </c>
      <c r="O28" s="30">
        <v>3866</v>
      </c>
      <c r="P28" s="30">
        <v>4095</v>
      </c>
      <c r="Q28" s="30">
        <v>4472</v>
      </c>
    </row>
    <row r="29" spans="1:17" ht="24.75" customHeight="1" thickBot="1">
      <c r="A29" s="214"/>
      <c r="B29" s="91" t="s">
        <v>2</v>
      </c>
      <c r="C29" s="92">
        <v>1457</v>
      </c>
      <c r="D29" s="92">
        <v>1550</v>
      </c>
      <c r="E29" s="92">
        <v>1463</v>
      </c>
      <c r="F29" s="42">
        <v>1553</v>
      </c>
      <c r="G29" s="42">
        <v>1652</v>
      </c>
      <c r="H29" s="42">
        <v>1788</v>
      </c>
      <c r="I29" s="42">
        <v>1878</v>
      </c>
      <c r="J29" s="42">
        <v>1977</v>
      </c>
      <c r="K29" s="42">
        <v>2095</v>
      </c>
      <c r="L29" s="42">
        <v>2269</v>
      </c>
      <c r="M29" s="42">
        <v>2394</v>
      </c>
      <c r="N29" s="42">
        <v>2549</v>
      </c>
      <c r="O29" s="42">
        <v>2668</v>
      </c>
      <c r="P29" s="42">
        <v>2787</v>
      </c>
      <c r="Q29" s="42">
        <v>2922</v>
      </c>
    </row>
    <row r="30" spans="1:17" ht="24.75" customHeight="1" thickBot="1">
      <c r="A30" s="215"/>
      <c r="B30" s="80" t="s">
        <v>0</v>
      </c>
      <c r="C30" s="81">
        <f>SUM(C28:C29)</f>
        <v>3411</v>
      </c>
      <c r="D30" s="81">
        <f aca="true" t="shared" si="1" ref="D30:L30">SUM(D28:D29)</f>
        <v>3625</v>
      </c>
      <c r="E30" s="81">
        <f t="shared" si="1"/>
        <v>3493</v>
      </c>
      <c r="F30" s="81">
        <f t="shared" si="1"/>
        <v>3708</v>
      </c>
      <c r="G30" s="81">
        <f t="shared" si="1"/>
        <v>3951</v>
      </c>
      <c r="H30" s="81">
        <f t="shared" si="1"/>
        <v>4229</v>
      </c>
      <c r="I30" s="81">
        <f t="shared" si="1"/>
        <v>4447</v>
      </c>
      <c r="J30" s="81">
        <f t="shared" si="1"/>
        <v>4668</v>
      </c>
      <c r="K30" s="81">
        <f t="shared" si="1"/>
        <v>4990</v>
      </c>
      <c r="L30" s="81">
        <f t="shared" si="1"/>
        <v>5435</v>
      </c>
      <c r="M30" s="81">
        <f>SUM(M28:M29)</f>
        <v>5787</v>
      </c>
      <c r="N30" s="81">
        <f>SUM(N28:N29)</f>
        <v>6195</v>
      </c>
      <c r="O30" s="81">
        <f>SUM(O28:O29)</f>
        <v>6534</v>
      </c>
      <c r="P30" s="81">
        <f>SUM(P28:P29)</f>
        <v>6882</v>
      </c>
      <c r="Q30" s="81">
        <f>SUM(Q28:Q29)</f>
        <v>7394</v>
      </c>
    </row>
    <row r="31" spans="1:14" ht="13.5" customHeight="1">
      <c r="A31" s="82" t="s">
        <v>41</v>
      </c>
      <c r="N31" s="89"/>
    </row>
  </sheetData>
  <sheetProtection/>
  <mergeCells count="5">
    <mergeCell ref="A28:A30"/>
    <mergeCell ref="C26:Q26"/>
    <mergeCell ref="C3:Q3"/>
    <mergeCell ref="A5:A11"/>
    <mergeCell ref="A17:A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T7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8.28125" style="0" customWidth="1"/>
  </cols>
  <sheetData>
    <row r="1" spans="1:20" ht="19.5" customHeight="1" thickBot="1">
      <c r="A1" s="208" t="s">
        <v>48</v>
      </c>
      <c r="B1" s="208"/>
      <c r="C1" s="208"/>
      <c r="D1" s="208"/>
      <c r="M1" s="83"/>
      <c r="N1" s="84"/>
      <c r="O1" s="84"/>
      <c r="P1" s="84"/>
      <c r="Q1" s="84"/>
      <c r="R1" s="84"/>
      <c r="S1" s="84"/>
      <c r="T1" s="84"/>
    </row>
    <row r="2" spans="1:8" ht="13.5" thickBot="1">
      <c r="A2" s="165"/>
      <c r="B2" s="8">
        <v>2014</v>
      </c>
      <c r="C2" s="8"/>
      <c r="D2" s="8"/>
      <c r="E2" s="109"/>
      <c r="F2" s="109"/>
      <c r="G2" s="109"/>
      <c r="H2" s="109"/>
    </row>
    <row r="3" spans="1:4" ht="15" customHeight="1" thickBot="1">
      <c r="A3" s="88" t="s">
        <v>49</v>
      </c>
      <c r="B3" s="27" t="s">
        <v>2</v>
      </c>
      <c r="C3" s="27" t="s">
        <v>5</v>
      </c>
      <c r="D3" s="27" t="s">
        <v>0</v>
      </c>
    </row>
    <row r="4" spans="1:4" ht="15" customHeight="1">
      <c r="A4" s="51" t="s">
        <v>50</v>
      </c>
      <c r="B4" s="75">
        <v>4986</v>
      </c>
      <c r="C4" s="75">
        <v>2918</v>
      </c>
      <c r="D4" s="94">
        <f>SUM(B4:C4)</f>
        <v>7904</v>
      </c>
    </row>
    <row r="5" spans="1:4" ht="15" customHeight="1" thickBot="1">
      <c r="A5" s="77" t="s">
        <v>51</v>
      </c>
      <c r="B5" s="78">
        <v>459</v>
      </c>
      <c r="C5" s="78">
        <v>531</v>
      </c>
      <c r="D5" s="95">
        <f>SUM(B5:C5)</f>
        <v>990</v>
      </c>
    </row>
    <row r="6" spans="1:4" ht="15" customHeight="1" thickBot="1">
      <c r="A6" s="93" t="s">
        <v>0</v>
      </c>
      <c r="B6" s="81">
        <f>SUM(B4:B5)</f>
        <v>5445</v>
      </c>
      <c r="C6" s="81">
        <f>SUM(C4:C5)</f>
        <v>3449</v>
      </c>
      <c r="D6" s="81">
        <f>SUM(D4:D5)</f>
        <v>8894</v>
      </c>
    </row>
    <row r="7" ht="13.5" customHeight="1">
      <c r="A7" s="82" t="s">
        <v>52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8.75">
      <c r="A1" s="52" t="s">
        <v>153</v>
      </c>
      <c r="B1" s="157"/>
    </row>
    <row r="2" spans="1:2" ht="13.5" thickBot="1">
      <c r="A2" s="2"/>
      <c r="B2" s="47"/>
    </row>
    <row r="3" spans="1:2" ht="13.5" thickBot="1">
      <c r="A3" s="203">
        <v>2014</v>
      </c>
      <c r="B3" s="203"/>
    </row>
    <row r="4" spans="1:2" ht="13.5" thickBot="1">
      <c r="A4" s="54" t="s">
        <v>49</v>
      </c>
      <c r="B4" s="18" t="s">
        <v>44</v>
      </c>
    </row>
    <row r="5" spans="1:2" ht="12.75">
      <c r="A5" s="158" t="s">
        <v>148</v>
      </c>
      <c r="B5" s="159">
        <v>547</v>
      </c>
    </row>
    <row r="6" spans="1:2" ht="12.75">
      <c r="A6" s="160" t="s">
        <v>149</v>
      </c>
      <c r="B6" s="161">
        <v>20</v>
      </c>
    </row>
    <row r="7" spans="1:2" ht="25.5">
      <c r="A7" s="162" t="s">
        <v>150</v>
      </c>
      <c r="B7" s="163">
        <v>6</v>
      </c>
    </row>
    <row r="8" spans="1:2" ht="13.5" thickBot="1">
      <c r="A8" s="162" t="s">
        <v>151</v>
      </c>
      <c r="B8" s="163">
        <v>7</v>
      </c>
    </row>
    <row r="9" spans="1:2" ht="13.5" thickBot="1">
      <c r="A9" s="50" t="s">
        <v>0</v>
      </c>
      <c r="B9" s="164">
        <f>SUM(B5:B8)</f>
        <v>580</v>
      </c>
    </row>
    <row r="10" spans="1:2" ht="12.75">
      <c r="A10" s="2" t="s">
        <v>152</v>
      </c>
      <c r="B10" s="2"/>
    </row>
    <row r="11" spans="1:2" ht="12.75">
      <c r="A11" s="73" t="s">
        <v>25</v>
      </c>
      <c r="B11" s="47"/>
    </row>
    <row r="12" spans="1:2" ht="12.75">
      <c r="A12" s="2"/>
      <c r="B12" s="47"/>
    </row>
    <row r="13" spans="1:2" ht="12.75">
      <c r="A13" s="2"/>
      <c r="B13" s="47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12.421875" style="0" customWidth="1"/>
    <col min="5" max="5" width="12.140625" style="0" customWidth="1"/>
  </cols>
  <sheetData>
    <row r="1" spans="1:7" ht="18.75">
      <c r="A1" s="221" t="s">
        <v>160</v>
      </c>
      <c r="B1" s="221"/>
      <c r="C1" s="221"/>
      <c r="D1" s="221"/>
      <c r="E1" s="221"/>
      <c r="F1" s="221"/>
      <c r="G1" s="221"/>
    </row>
    <row r="2" spans="1:14" ht="15" customHeight="1">
      <c r="A2" s="223" t="s">
        <v>181</v>
      </c>
      <c r="B2" s="223"/>
      <c r="C2" s="223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ht="13.5" thickBot="1"/>
    <row r="4" spans="1:5" ht="26.25" customHeight="1" thickBot="1">
      <c r="A4" s="184" t="s">
        <v>166</v>
      </c>
      <c r="B4" s="134" t="s">
        <v>163</v>
      </c>
      <c r="C4" s="134" t="s">
        <v>164</v>
      </c>
      <c r="D4" s="134" t="s">
        <v>165</v>
      </c>
      <c r="E4" s="184" t="s">
        <v>167</v>
      </c>
    </row>
    <row r="5" spans="1:5" ht="12.75">
      <c r="A5" s="51" t="s">
        <v>162</v>
      </c>
      <c r="B5" s="183">
        <v>3</v>
      </c>
      <c r="C5" s="177">
        <v>1</v>
      </c>
      <c r="D5" s="178">
        <f>SUM(B5:C5)</f>
        <v>4</v>
      </c>
      <c r="E5" s="185" t="s">
        <v>161</v>
      </c>
    </row>
    <row r="6" spans="1:6" ht="22.5">
      <c r="A6" s="3" t="s">
        <v>173</v>
      </c>
      <c r="B6" s="179">
        <v>6</v>
      </c>
      <c r="C6" s="179">
        <v>4</v>
      </c>
      <c r="D6" s="180">
        <f>SUM(B6:C6)</f>
        <v>10</v>
      </c>
      <c r="E6" s="186" t="s">
        <v>169</v>
      </c>
      <c r="F6" s="83"/>
    </row>
    <row r="7" spans="1:5" ht="12.75">
      <c r="A7" s="3" t="s">
        <v>174</v>
      </c>
      <c r="B7" s="179">
        <v>6</v>
      </c>
      <c r="C7" s="179">
        <v>3</v>
      </c>
      <c r="D7" s="180">
        <f>SUM(B7:C7)</f>
        <v>9</v>
      </c>
      <c r="E7" s="186" t="s">
        <v>170</v>
      </c>
    </row>
    <row r="8" spans="1:5" ht="13.5" thickBot="1">
      <c r="A8" s="3" t="s">
        <v>168</v>
      </c>
      <c r="B8" s="179">
        <v>33</v>
      </c>
      <c r="C8" s="179">
        <v>2</v>
      </c>
      <c r="D8" s="180">
        <f>SUM(B8:C8)</f>
        <v>35</v>
      </c>
      <c r="E8" s="187" t="s">
        <v>171</v>
      </c>
    </row>
    <row r="9" spans="1:5" ht="13.5" thickBot="1">
      <c r="A9" s="181" t="s">
        <v>0</v>
      </c>
      <c r="B9" s="182">
        <f>SUM(B5:B8)</f>
        <v>48</v>
      </c>
      <c r="C9" s="182">
        <f>SUM(C5:C8)</f>
        <v>10</v>
      </c>
      <c r="D9" s="182">
        <f>SUM(D5:D8)</f>
        <v>58</v>
      </c>
      <c r="E9" s="182" t="s">
        <v>172</v>
      </c>
    </row>
    <row r="10" ht="12.75">
      <c r="A10" s="82"/>
    </row>
    <row r="11" ht="13.5" thickBot="1"/>
    <row r="12" spans="1:5" ht="13.5" thickBot="1">
      <c r="A12" s="219" t="s">
        <v>171</v>
      </c>
      <c r="B12" s="219"/>
      <c r="C12" s="219"/>
      <c r="D12" s="219"/>
      <c r="E12" s="219"/>
    </row>
    <row r="13" spans="1:5" ht="39" thickBot="1">
      <c r="A13" s="184" t="s">
        <v>166</v>
      </c>
      <c r="B13" s="134" t="s">
        <v>163</v>
      </c>
      <c r="C13" s="134" t="s">
        <v>164</v>
      </c>
      <c r="D13" s="134" t="s">
        <v>165</v>
      </c>
      <c r="E13" s="184" t="s">
        <v>167</v>
      </c>
    </row>
    <row r="14" spans="1:5" ht="12.75">
      <c r="A14" s="51" t="s">
        <v>175</v>
      </c>
      <c r="B14" s="183">
        <v>14</v>
      </c>
      <c r="C14" s="177">
        <v>2</v>
      </c>
      <c r="D14" s="178">
        <f>SUM(B14:C14)</f>
        <v>16</v>
      </c>
      <c r="E14" s="185" t="s">
        <v>178</v>
      </c>
    </row>
    <row r="15" spans="1:5" ht="12.75">
      <c r="A15" s="3" t="s">
        <v>176</v>
      </c>
      <c r="B15" s="179">
        <v>16</v>
      </c>
      <c r="C15" s="179">
        <v>0</v>
      </c>
      <c r="D15" s="180">
        <f>SUM(B15:C15)</f>
        <v>16</v>
      </c>
      <c r="E15" s="186" t="s">
        <v>179</v>
      </c>
    </row>
    <row r="16" spans="1:5" ht="13.5" thickBot="1">
      <c r="A16" s="3" t="s">
        <v>177</v>
      </c>
      <c r="B16" s="179">
        <v>3</v>
      </c>
      <c r="C16" s="179">
        <v>0</v>
      </c>
      <c r="D16" s="180">
        <f>SUM(B16:C16)</f>
        <v>3</v>
      </c>
      <c r="E16" s="186" t="s">
        <v>180</v>
      </c>
    </row>
    <row r="17" spans="1:5" ht="13.5" thickBot="1">
      <c r="A17" s="181" t="s">
        <v>0</v>
      </c>
      <c r="B17" s="182">
        <f>SUM(B14:B16)</f>
        <v>33</v>
      </c>
      <c r="C17" s="182">
        <f>SUM(C14:C16)</f>
        <v>2</v>
      </c>
      <c r="D17" s="182">
        <f>SUM(D14:D16)</f>
        <v>35</v>
      </c>
      <c r="E17" s="182" t="s">
        <v>172</v>
      </c>
    </row>
    <row r="19" spans="1:3" ht="12.75">
      <c r="A19" s="222" t="s">
        <v>183</v>
      </c>
      <c r="B19" s="222"/>
      <c r="C19" s="222"/>
    </row>
    <row r="20" spans="1:3" ht="12.75">
      <c r="A20" s="220" t="s">
        <v>182</v>
      </c>
      <c r="B20" s="220"/>
      <c r="C20" s="220"/>
    </row>
  </sheetData>
  <sheetProtection/>
  <mergeCells count="5">
    <mergeCell ref="A12:E12"/>
    <mergeCell ref="A20:C20"/>
    <mergeCell ref="A1:G1"/>
    <mergeCell ref="A19:C19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36"/>
  <sheetViews>
    <sheetView zoomScalePageLayoutView="0" workbookViewId="0" topLeftCell="A1">
      <selection activeCell="T20" sqref="T20"/>
    </sheetView>
  </sheetViews>
  <sheetFormatPr defaultColWidth="9.140625" defaultRowHeight="12.75"/>
  <cols>
    <col min="2" max="2" width="11.28125" style="0" customWidth="1"/>
  </cols>
  <sheetData>
    <row r="1" spans="1:15" ht="18.75">
      <c r="A1" s="1" t="s">
        <v>53</v>
      </c>
      <c r="B1" s="106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3.5" thickBot="1">
      <c r="A2" s="107"/>
      <c r="B2" s="106"/>
      <c r="C2" s="108"/>
      <c r="D2" s="109"/>
      <c r="E2" s="109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3.5" thickBot="1">
      <c r="A3" s="49"/>
      <c r="B3" s="110"/>
      <c r="C3" s="196">
        <v>2014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3.5" thickBot="1">
      <c r="A4" s="73"/>
      <c r="B4" s="106"/>
      <c r="C4" s="27" t="s">
        <v>54</v>
      </c>
      <c r="D4" s="27" t="s">
        <v>55</v>
      </c>
      <c r="E4" s="27" t="s">
        <v>56</v>
      </c>
      <c r="F4" s="27" t="s">
        <v>57</v>
      </c>
      <c r="G4" s="27" t="s">
        <v>58</v>
      </c>
      <c r="H4" s="27" t="s">
        <v>59</v>
      </c>
      <c r="I4" s="27" t="s">
        <v>60</v>
      </c>
      <c r="J4" s="27" t="s">
        <v>61</v>
      </c>
      <c r="K4" s="27" t="s">
        <v>62</v>
      </c>
      <c r="L4" s="27" t="s">
        <v>63</v>
      </c>
      <c r="M4" s="27" t="s">
        <v>64</v>
      </c>
      <c r="N4" s="27" t="s">
        <v>65</v>
      </c>
      <c r="O4" s="27" t="s">
        <v>189</v>
      </c>
    </row>
    <row r="5" spans="1:15" ht="13.5" thickBot="1">
      <c r="A5" s="197" t="s">
        <v>66</v>
      </c>
      <c r="B5" s="111" t="s">
        <v>3</v>
      </c>
      <c r="C5" s="112">
        <f aca="true" t="shared" si="0" ref="C5:N5">SUM(C6:C7)</f>
        <v>15</v>
      </c>
      <c r="D5" s="112">
        <f t="shared" si="0"/>
        <v>2</v>
      </c>
      <c r="E5" s="112">
        <f t="shared" si="0"/>
        <v>54</v>
      </c>
      <c r="F5" s="112">
        <f t="shared" si="0"/>
        <v>0</v>
      </c>
      <c r="G5" s="112">
        <f t="shared" si="0"/>
        <v>56</v>
      </c>
      <c r="H5" s="112">
        <f t="shared" si="0"/>
        <v>18</v>
      </c>
      <c r="I5" s="112">
        <f t="shared" si="0"/>
        <v>36</v>
      </c>
      <c r="J5" s="112">
        <f t="shared" si="0"/>
        <v>35</v>
      </c>
      <c r="K5" s="112">
        <f t="shared" si="0"/>
        <v>31</v>
      </c>
      <c r="L5" s="112">
        <f t="shared" si="0"/>
        <v>83</v>
      </c>
      <c r="M5" s="112">
        <f t="shared" si="0"/>
        <v>14</v>
      </c>
      <c r="N5" s="112">
        <f t="shared" si="0"/>
        <v>35</v>
      </c>
      <c r="O5" s="113">
        <f aca="true" t="shared" si="1" ref="O5:O32">SUM(C5:N5)</f>
        <v>379</v>
      </c>
    </row>
    <row r="6" spans="1:15" ht="12.75">
      <c r="A6" s="198"/>
      <c r="B6" s="114" t="s">
        <v>67</v>
      </c>
      <c r="C6" s="75">
        <v>13</v>
      </c>
      <c r="D6" s="115">
        <v>2</v>
      </c>
      <c r="E6" s="75">
        <v>34</v>
      </c>
      <c r="F6" s="75">
        <v>0</v>
      </c>
      <c r="G6" s="75">
        <v>43</v>
      </c>
      <c r="H6" s="75">
        <v>15</v>
      </c>
      <c r="I6" s="75">
        <v>26</v>
      </c>
      <c r="J6" s="75">
        <v>26</v>
      </c>
      <c r="K6" s="75">
        <v>28</v>
      </c>
      <c r="L6" s="75">
        <v>65</v>
      </c>
      <c r="M6" s="75">
        <v>11</v>
      </c>
      <c r="N6" s="75">
        <v>21</v>
      </c>
      <c r="O6" s="116">
        <f t="shared" si="1"/>
        <v>284</v>
      </c>
    </row>
    <row r="7" spans="1:15" ht="13.5" thickBot="1">
      <c r="A7" s="198"/>
      <c r="B7" s="117" t="s">
        <v>68</v>
      </c>
      <c r="C7" s="92">
        <v>2</v>
      </c>
      <c r="D7" s="118">
        <v>0</v>
      </c>
      <c r="E7" s="92">
        <v>20</v>
      </c>
      <c r="F7" s="92">
        <v>0</v>
      </c>
      <c r="G7" s="92">
        <v>13</v>
      </c>
      <c r="H7" s="92">
        <v>3</v>
      </c>
      <c r="I7" s="92">
        <v>10</v>
      </c>
      <c r="J7" s="92">
        <v>9</v>
      </c>
      <c r="K7" s="92">
        <v>3</v>
      </c>
      <c r="L7" s="92">
        <v>18</v>
      </c>
      <c r="M7" s="92">
        <v>3</v>
      </c>
      <c r="N7" s="92">
        <v>14</v>
      </c>
      <c r="O7" s="119">
        <f t="shared" si="1"/>
        <v>95</v>
      </c>
    </row>
    <row r="8" spans="1:15" ht="23.25" thickBot="1">
      <c r="A8" s="198"/>
      <c r="B8" s="120" t="s">
        <v>4</v>
      </c>
      <c r="C8" s="121">
        <f aca="true" t="shared" si="2" ref="C8:N8">SUM(C9:C10)</f>
        <v>28</v>
      </c>
      <c r="D8" s="121">
        <f t="shared" si="2"/>
        <v>2</v>
      </c>
      <c r="E8" s="121">
        <f t="shared" si="2"/>
        <v>242</v>
      </c>
      <c r="F8" s="121">
        <f t="shared" si="2"/>
        <v>0</v>
      </c>
      <c r="G8" s="121">
        <f t="shared" si="2"/>
        <v>185</v>
      </c>
      <c r="H8" s="121">
        <f t="shared" si="2"/>
        <v>75</v>
      </c>
      <c r="I8" s="121">
        <f t="shared" si="2"/>
        <v>111</v>
      </c>
      <c r="J8" s="121">
        <f t="shared" si="2"/>
        <v>83</v>
      </c>
      <c r="K8" s="121">
        <f t="shared" si="2"/>
        <v>53</v>
      </c>
      <c r="L8" s="121">
        <f t="shared" si="2"/>
        <v>138</v>
      </c>
      <c r="M8" s="121">
        <f t="shared" si="2"/>
        <v>47</v>
      </c>
      <c r="N8" s="121">
        <f t="shared" si="2"/>
        <v>68</v>
      </c>
      <c r="O8" s="122">
        <f t="shared" si="1"/>
        <v>1032</v>
      </c>
    </row>
    <row r="9" spans="1:15" ht="12.75">
      <c r="A9" s="198"/>
      <c r="B9" s="114" t="s">
        <v>67</v>
      </c>
      <c r="C9" s="123">
        <v>19</v>
      </c>
      <c r="D9" s="123">
        <v>2</v>
      </c>
      <c r="E9" s="123">
        <v>165</v>
      </c>
      <c r="F9" s="123">
        <v>0</v>
      </c>
      <c r="G9" s="123">
        <v>128</v>
      </c>
      <c r="H9" s="123">
        <v>53</v>
      </c>
      <c r="I9" s="123">
        <v>84</v>
      </c>
      <c r="J9" s="123">
        <v>76</v>
      </c>
      <c r="K9" s="123">
        <v>44</v>
      </c>
      <c r="L9" s="123">
        <v>107</v>
      </c>
      <c r="M9" s="123">
        <v>30</v>
      </c>
      <c r="N9" s="123">
        <v>44</v>
      </c>
      <c r="O9" s="116">
        <f t="shared" si="1"/>
        <v>752</v>
      </c>
    </row>
    <row r="10" spans="1:15" ht="13.5" thickBot="1">
      <c r="A10" s="198"/>
      <c r="B10" s="117" t="s">
        <v>68</v>
      </c>
      <c r="C10" s="124">
        <v>9</v>
      </c>
      <c r="D10" s="124">
        <v>0</v>
      </c>
      <c r="E10" s="124">
        <v>77</v>
      </c>
      <c r="F10" s="124">
        <v>0</v>
      </c>
      <c r="G10" s="124">
        <v>57</v>
      </c>
      <c r="H10" s="124">
        <v>22</v>
      </c>
      <c r="I10" s="124">
        <v>27</v>
      </c>
      <c r="J10" s="124">
        <v>7</v>
      </c>
      <c r="K10" s="124">
        <v>9</v>
      </c>
      <c r="L10" s="124">
        <v>31</v>
      </c>
      <c r="M10" s="124">
        <v>17</v>
      </c>
      <c r="N10" s="124">
        <v>24</v>
      </c>
      <c r="O10" s="119">
        <f t="shared" si="1"/>
        <v>280</v>
      </c>
    </row>
    <row r="11" spans="1:15" ht="13.5" thickBot="1">
      <c r="A11" s="198"/>
      <c r="B11" s="120" t="s">
        <v>7</v>
      </c>
      <c r="C11" s="121">
        <f aca="true" t="shared" si="3" ref="C11:N11">SUM(C12:C13)</f>
        <v>12</v>
      </c>
      <c r="D11" s="121">
        <f t="shared" si="3"/>
        <v>1</v>
      </c>
      <c r="E11" s="121">
        <f t="shared" si="3"/>
        <v>89</v>
      </c>
      <c r="F11" s="121">
        <f t="shared" si="3"/>
        <v>0</v>
      </c>
      <c r="G11" s="121">
        <f t="shared" si="3"/>
        <v>71</v>
      </c>
      <c r="H11" s="121">
        <f t="shared" si="3"/>
        <v>34</v>
      </c>
      <c r="I11" s="121">
        <f t="shared" si="3"/>
        <v>50</v>
      </c>
      <c r="J11" s="121">
        <f t="shared" si="3"/>
        <v>33</v>
      </c>
      <c r="K11" s="121">
        <f t="shared" si="3"/>
        <v>27</v>
      </c>
      <c r="L11" s="121">
        <f t="shared" si="3"/>
        <v>63</v>
      </c>
      <c r="M11" s="121">
        <f t="shared" si="3"/>
        <v>37</v>
      </c>
      <c r="N11" s="121">
        <f t="shared" si="3"/>
        <v>31</v>
      </c>
      <c r="O11" s="122">
        <f t="shared" si="1"/>
        <v>448</v>
      </c>
    </row>
    <row r="12" spans="1:15" ht="12.75">
      <c r="A12" s="198"/>
      <c r="B12" s="114" t="s">
        <v>67</v>
      </c>
      <c r="C12" s="123">
        <v>7</v>
      </c>
      <c r="D12" s="123">
        <v>1</v>
      </c>
      <c r="E12" s="123">
        <v>62</v>
      </c>
      <c r="F12" s="123">
        <v>0</v>
      </c>
      <c r="G12" s="123">
        <v>52</v>
      </c>
      <c r="H12" s="123">
        <v>28</v>
      </c>
      <c r="I12" s="123">
        <v>42</v>
      </c>
      <c r="J12" s="123">
        <v>26</v>
      </c>
      <c r="K12" s="123">
        <v>23</v>
      </c>
      <c r="L12" s="123">
        <v>53</v>
      </c>
      <c r="M12" s="123">
        <v>31</v>
      </c>
      <c r="N12" s="123">
        <v>21</v>
      </c>
      <c r="O12" s="116">
        <f t="shared" si="1"/>
        <v>346</v>
      </c>
    </row>
    <row r="13" spans="1:15" ht="13.5" thickBot="1">
      <c r="A13" s="198"/>
      <c r="B13" s="117" t="s">
        <v>68</v>
      </c>
      <c r="C13" s="124">
        <v>5</v>
      </c>
      <c r="D13" s="124">
        <v>0</v>
      </c>
      <c r="E13" s="124">
        <v>27</v>
      </c>
      <c r="F13" s="124">
        <v>0</v>
      </c>
      <c r="G13" s="124">
        <v>19</v>
      </c>
      <c r="H13" s="124">
        <v>6</v>
      </c>
      <c r="I13" s="124">
        <v>8</v>
      </c>
      <c r="J13" s="124">
        <v>7</v>
      </c>
      <c r="K13" s="124">
        <v>4</v>
      </c>
      <c r="L13" s="124">
        <v>10</v>
      </c>
      <c r="M13" s="124">
        <v>6</v>
      </c>
      <c r="N13" s="124">
        <v>10</v>
      </c>
      <c r="O13" s="119">
        <f t="shared" si="1"/>
        <v>102</v>
      </c>
    </row>
    <row r="14" spans="1:15" ht="13.5" thickBot="1">
      <c r="A14" s="198"/>
      <c r="B14" s="120" t="s">
        <v>33</v>
      </c>
      <c r="C14" s="121">
        <f aca="true" t="shared" si="4" ref="C14:N14">SUM(C15:C16)</f>
        <v>13</v>
      </c>
      <c r="D14" s="121">
        <f t="shared" si="4"/>
        <v>1</v>
      </c>
      <c r="E14" s="121">
        <f t="shared" si="4"/>
        <v>95</v>
      </c>
      <c r="F14" s="121">
        <f t="shared" si="4"/>
        <v>0</v>
      </c>
      <c r="G14" s="121">
        <f t="shared" si="4"/>
        <v>69</v>
      </c>
      <c r="H14" s="121">
        <f t="shared" si="4"/>
        <v>24</v>
      </c>
      <c r="I14" s="121">
        <f t="shared" si="4"/>
        <v>39</v>
      </c>
      <c r="J14" s="121">
        <f t="shared" si="4"/>
        <v>29</v>
      </c>
      <c r="K14" s="121">
        <f t="shared" si="4"/>
        <v>34</v>
      </c>
      <c r="L14" s="121">
        <f t="shared" si="4"/>
        <v>84</v>
      </c>
      <c r="M14" s="121">
        <f t="shared" si="4"/>
        <v>24</v>
      </c>
      <c r="N14" s="121">
        <f t="shared" si="4"/>
        <v>41</v>
      </c>
      <c r="O14" s="122">
        <f t="shared" si="1"/>
        <v>453</v>
      </c>
    </row>
    <row r="15" spans="1:15" ht="12.75">
      <c r="A15" s="198"/>
      <c r="B15" s="114" t="s">
        <v>67</v>
      </c>
      <c r="C15" s="123">
        <v>11</v>
      </c>
      <c r="D15" s="123">
        <v>1</v>
      </c>
      <c r="E15" s="123">
        <v>74</v>
      </c>
      <c r="F15" s="123">
        <v>0</v>
      </c>
      <c r="G15" s="123">
        <v>54</v>
      </c>
      <c r="H15" s="123">
        <v>14</v>
      </c>
      <c r="I15" s="123">
        <v>27</v>
      </c>
      <c r="J15" s="123">
        <v>22</v>
      </c>
      <c r="K15" s="123">
        <v>29</v>
      </c>
      <c r="L15" s="123">
        <v>74</v>
      </c>
      <c r="M15" s="123">
        <v>19</v>
      </c>
      <c r="N15" s="123">
        <v>34</v>
      </c>
      <c r="O15" s="116">
        <f t="shared" si="1"/>
        <v>359</v>
      </c>
    </row>
    <row r="16" spans="1:15" ht="13.5" thickBot="1">
      <c r="A16" s="198"/>
      <c r="B16" s="117" t="s">
        <v>68</v>
      </c>
      <c r="C16" s="124">
        <v>2</v>
      </c>
      <c r="D16" s="124">
        <v>0</v>
      </c>
      <c r="E16" s="124">
        <v>21</v>
      </c>
      <c r="F16" s="124">
        <v>0</v>
      </c>
      <c r="G16" s="124">
        <v>15</v>
      </c>
      <c r="H16" s="124">
        <v>10</v>
      </c>
      <c r="I16" s="124">
        <v>12</v>
      </c>
      <c r="J16" s="124">
        <v>7</v>
      </c>
      <c r="K16" s="124">
        <v>5</v>
      </c>
      <c r="L16" s="124">
        <v>10</v>
      </c>
      <c r="M16" s="124">
        <v>5</v>
      </c>
      <c r="N16" s="124">
        <v>7</v>
      </c>
      <c r="O16" s="119">
        <f t="shared" si="1"/>
        <v>94</v>
      </c>
    </row>
    <row r="17" spans="1:15" ht="13.5" thickBot="1">
      <c r="A17" s="198"/>
      <c r="B17" s="120" t="s">
        <v>9</v>
      </c>
      <c r="C17" s="121">
        <f aca="true" t="shared" si="5" ref="C17:N17">SUM(C18:C19)</f>
        <v>9</v>
      </c>
      <c r="D17" s="121">
        <f t="shared" si="5"/>
        <v>0</v>
      </c>
      <c r="E17" s="121">
        <f t="shared" si="5"/>
        <v>47</v>
      </c>
      <c r="F17" s="121">
        <f t="shared" si="5"/>
        <v>0</v>
      </c>
      <c r="G17" s="121">
        <f t="shared" si="5"/>
        <v>51</v>
      </c>
      <c r="H17" s="121">
        <f t="shared" si="5"/>
        <v>18</v>
      </c>
      <c r="I17" s="121">
        <f t="shared" si="5"/>
        <v>40</v>
      </c>
      <c r="J17" s="121">
        <f t="shared" si="5"/>
        <v>25</v>
      </c>
      <c r="K17" s="121">
        <f t="shared" si="5"/>
        <v>21</v>
      </c>
      <c r="L17" s="121">
        <f t="shared" si="5"/>
        <v>55</v>
      </c>
      <c r="M17" s="121">
        <f t="shared" si="5"/>
        <v>14</v>
      </c>
      <c r="N17" s="121">
        <f t="shared" si="5"/>
        <v>22</v>
      </c>
      <c r="O17" s="122">
        <f t="shared" si="1"/>
        <v>302</v>
      </c>
    </row>
    <row r="18" spans="1:15" ht="12.75">
      <c r="A18" s="198"/>
      <c r="B18" s="114" t="s">
        <v>67</v>
      </c>
      <c r="C18" s="123">
        <v>8</v>
      </c>
      <c r="D18" s="123">
        <v>0</v>
      </c>
      <c r="E18" s="123">
        <v>34</v>
      </c>
      <c r="F18" s="123">
        <v>0</v>
      </c>
      <c r="G18" s="123">
        <v>40</v>
      </c>
      <c r="H18" s="123">
        <v>15</v>
      </c>
      <c r="I18" s="123">
        <v>29</v>
      </c>
      <c r="J18" s="123">
        <v>23</v>
      </c>
      <c r="K18" s="123">
        <v>19</v>
      </c>
      <c r="L18" s="123">
        <v>41</v>
      </c>
      <c r="M18" s="123">
        <v>13</v>
      </c>
      <c r="N18" s="123">
        <v>19</v>
      </c>
      <c r="O18" s="116">
        <f t="shared" si="1"/>
        <v>241</v>
      </c>
    </row>
    <row r="19" spans="1:15" ht="13.5" thickBot="1">
      <c r="A19" s="198"/>
      <c r="B19" s="117" t="s">
        <v>68</v>
      </c>
      <c r="C19" s="124">
        <v>1</v>
      </c>
      <c r="D19" s="124">
        <v>0</v>
      </c>
      <c r="E19" s="124">
        <v>13</v>
      </c>
      <c r="F19" s="124">
        <v>0</v>
      </c>
      <c r="G19" s="124">
        <v>11</v>
      </c>
      <c r="H19" s="124">
        <v>3</v>
      </c>
      <c r="I19" s="124">
        <v>11</v>
      </c>
      <c r="J19" s="124">
        <v>2</v>
      </c>
      <c r="K19" s="124">
        <v>2</v>
      </c>
      <c r="L19" s="124">
        <v>14</v>
      </c>
      <c r="M19" s="124">
        <v>1</v>
      </c>
      <c r="N19" s="124">
        <v>3</v>
      </c>
      <c r="O19" s="119">
        <f t="shared" si="1"/>
        <v>61</v>
      </c>
    </row>
    <row r="20" spans="1:15" ht="32.25" thickBot="1">
      <c r="A20" s="198"/>
      <c r="B20" s="125" t="s">
        <v>69</v>
      </c>
      <c r="C20" s="126">
        <f>C5+C8+C11+C14+C17</f>
        <v>77</v>
      </c>
      <c r="D20" s="127">
        <f>D5+D8+D11+D14+D17</f>
        <v>6</v>
      </c>
      <c r="E20" s="126">
        <f aca="true" t="shared" si="6" ref="E20:O20">E5+E8+E11+E14+E17</f>
        <v>527</v>
      </c>
      <c r="F20" s="126">
        <f t="shared" si="6"/>
        <v>0</v>
      </c>
      <c r="G20" s="126">
        <f t="shared" si="6"/>
        <v>432</v>
      </c>
      <c r="H20" s="126">
        <f t="shared" si="6"/>
        <v>169</v>
      </c>
      <c r="I20" s="126">
        <f t="shared" si="6"/>
        <v>276</v>
      </c>
      <c r="J20" s="126">
        <f t="shared" si="6"/>
        <v>205</v>
      </c>
      <c r="K20" s="126">
        <f t="shared" si="6"/>
        <v>166</v>
      </c>
      <c r="L20" s="126">
        <f t="shared" si="6"/>
        <v>423</v>
      </c>
      <c r="M20" s="126">
        <f t="shared" si="6"/>
        <v>136</v>
      </c>
      <c r="N20" s="126">
        <f t="shared" si="6"/>
        <v>197</v>
      </c>
      <c r="O20" s="126">
        <f t="shared" si="6"/>
        <v>2614</v>
      </c>
    </row>
    <row r="21" spans="1:15" ht="12.75">
      <c r="A21" s="198"/>
      <c r="B21" s="114" t="s">
        <v>67</v>
      </c>
      <c r="C21" s="75">
        <v>58</v>
      </c>
      <c r="D21" s="115">
        <v>6</v>
      </c>
      <c r="E21" s="75">
        <v>369</v>
      </c>
      <c r="F21" s="75">
        <v>0</v>
      </c>
      <c r="G21" s="75">
        <v>317</v>
      </c>
      <c r="H21" s="75">
        <v>125</v>
      </c>
      <c r="I21" s="75">
        <v>208</v>
      </c>
      <c r="J21" s="75">
        <v>173</v>
      </c>
      <c r="K21" s="75">
        <v>143</v>
      </c>
      <c r="L21" s="75">
        <v>340</v>
      </c>
      <c r="M21" s="75">
        <v>104</v>
      </c>
      <c r="N21" s="75">
        <v>139</v>
      </c>
      <c r="O21" s="116">
        <f>SUM(C21:N21)</f>
        <v>1982</v>
      </c>
    </row>
    <row r="22" spans="1:15" ht="13.5" thickBot="1">
      <c r="A22" s="199"/>
      <c r="B22" s="117" t="s">
        <v>68</v>
      </c>
      <c r="C22" s="92">
        <v>19</v>
      </c>
      <c r="D22" s="118">
        <v>0</v>
      </c>
      <c r="E22" s="92">
        <v>158</v>
      </c>
      <c r="F22" s="92">
        <v>0</v>
      </c>
      <c r="G22" s="92">
        <v>115</v>
      </c>
      <c r="H22" s="92">
        <v>44</v>
      </c>
      <c r="I22" s="92">
        <v>68</v>
      </c>
      <c r="J22" s="92">
        <v>32</v>
      </c>
      <c r="K22" s="92">
        <v>23</v>
      </c>
      <c r="L22" s="92">
        <v>83</v>
      </c>
      <c r="M22" s="92">
        <v>32</v>
      </c>
      <c r="N22" s="92">
        <v>58</v>
      </c>
      <c r="O22" s="119">
        <f>SUM(C22:N22)</f>
        <v>632</v>
      </c>
    </row>
    <row r="23" spans="1:15" ht="13.5" thickBot="1">
      <c r="A23" s="197" t="s">
        <v>70</v>
      </c>
      <c r="B23" s="128" t="s">
        <v>71</v>
      </c>
      <c r="C23" s="122">
        <f aca="true" t="shared" si="7" ref="C23:N23">SUM(C24:C25)</f>
        <v>5</v>
      </c>
      <c r="D23" s="122">
        <f t="shared" si="7"/>
        <v>1</v>
      </c>
      <c r="E23" s="122">
        <f t="shared" si="7"/>
        <v>167</v>
      </c>
      <c r="F23" s="122">
        <f t="shared" si="7"/>
        <v>72</v>
      </c>
      <c r="G23" s="122">
        <f t="shared" si="7"/>
        <v>61</v>
      </c>
      <c r="H23" s="122">
        <f t="shared" si="7"/>
        <v>28</v>
      </c>
      <c r="I23" s="122">
        <f t="shared" si="7"/>
        <v>51</v>
      </c>
      <c r="J23" s="122">
        <f t="shared" si="7"/>
        <v>51</v>
      </c>
      <c r="K23" s="122">
        <f t="shared" si="7"/>
        <v>89</v>
      </c>
      <c r="L23" s="122">
        <f t="shared" si="7"/>
        <v>34</v>
      </c>
      <c r="M23" s="122">
        <f t="shared" si="7"/>
        <v>66</v>
      </c>
      <c r="N23" s="122">
        <f t="shared" si="7"/>
        <v>54</v>
      </c>
      <c r="O23" s="122">
        <f t="shared" si="1"/>
        <v>679</v>
      </c>
    </row>
    <row r="24" spans="1:15" ht="12.75">
      <c r="A24" s="198"/>
      <c r="B24" s="114" t="s">
        <v>67</v>
      </c>
      <c r="C24" s="123">
        <v>3</v>
      </c>
      <c r="D24" s="123">
        <v>1</v>
      </c>
      <c r="E24" s="123">
        <v>122</v>
      </c>
      <c r="F24" s="123">
        <v>50</v>
      </c>
      <c r="G24" s="123">
        <v>46</v>
      </c>
      <c r="H24" s="123">
        <v>24</v>
      </c>
      <c r="I24" s="123">
        <v>41</v>
      </c>
      <c r="J24" s="123">
        <v>36</v>
      </c>
      <c r="K24" s="123">
        <v>74</v>
      </c>
      <c r="L24" s="123">
        <v>24</v>
      </c>
      <c r="M24" s="123">
        <v>52</v>
      </c>
      <c r="N24" s="123">
        <v>46</v>
      </c>
      <c r="O24" s="116">
        <f t="shared" si="1"/>
        <v>519</v>
      </c>
    </row>
    <row r="25" spans="1:15" ht="13.5" thickBot="1">
      <c r="A25" s="198"/>
      <c r="B25" s="117" t="s">
        <v>68</v>
      </c>
      <c r="C25" s="124">
        <v>2</v>
      </c>
      <c r="D25" s="124">
        <v>0</v>
      </c>
      <c r="E25" s="124">
        <v>45</v>
      </c>
      <c r="F25" s="124">
        <v>22</v>
      </c>
      <c r="G25" s="124">
        <v>15</v>
      </c>
      <c r="H25" s="124">
        <v>4</v>
      </c>
      <c r="I25" s="124">
        <v>10</v>
      </c>
      <c r="J25" s="124">
        <v>15</v>
      </c>
      <c r="K25" s="124">
        <v>15</v>
      </c>
      <c r="L25" s="124">
        <v>10</v>
      </c>
      <c r="M25" s="124">
        <v>14</v>
      </c>
      <c r="N25" s="124">
        <v>8</v>
      </c>
      <c r="O25" s="119">
        <f t="shared" si="1"/>
        <v>160</v>
      </c>
    </row>
    <row r="26" spans="1:15" ht="13.5" thickBot="1">
      <c r="A26" s="198"/>
      <c r="B26" s="129" t="s">
        <v>72</v>
      </c>
      <c r="C26" s="130">
        <f aca="true" t="shared" si="8" ref="C26:N26">SUM(C27:C32)</f>
        <v>5</v>
      </c>
      <c r="D26" s="130">
        <f t="shared" si="8"/>
        <v>1</v>
      </c>
      <c r="E26" s="130">
        <f t="shared" si="8"/>
        <v>167</v>
      </c>
      <c r="F26" s="130">
        <f t="shared" si="8"/>
        <v>72</v>
      </c>
      <c r="G26" s="130">
        <f t="shared" si="8"/>
        <v>61</v>
      </c>
      <c r="H26" s="130">
        <f t="shared" si="8"/>
        <v>28</v>
      </c>
      <c r="I26" s="130">
        <f t="shared" si="8"/>
        <v>51</v>
      </c>
      <c r="J26" s="130">
        <f t="shared" si="8"/>
        <v>51</v>
      </c>
      <c r="K26" s="130">
        <f t="shared" si="8"/>
        <v>89</v>
      </c>
      <c r="L26" s="130">
        <f t="shared" si="8"/>
        <v>35</v>
      </c>
      <c r="M26" s="130">
        <f t="shared" si="8"/>
        <v>65</v>
      </c>
      <c r="N26" s="130">
        <f t="shared" si="8"/>
        <v>53</v>
      </c>
      <c r="O26" s="130">
        <f t="shared" si="1"/>
        <v>678</v>
      </c>
    </row>
    <row r="27" spans="1:15" ht="12.75">
      <c r="A27" s="198"/>
      <c r="B27" s="114" t="s">
        <v>73</v>
      </c>
      <c r="C27" s="123">
        <v>2</v>
      </c>
      <c r="D27" s="123">
        <v>0</v>
      </c>
      <c r="E27" s="123">
        <v>58</v>
      </c>
      <c r="F27" s="123">
        <v>29</v>
      </c>
      <c r="G27" s="123">
        <v>17</v>
      </c>
      <c r="H27" s="123">
        <v>7</v>
      </c>
      <c r="I27" s="123">
        <v>13</v>
      </c>
      <c r="J27" s="123">
        <v>19</v>
      </c>
      <c r="K27" s="123">
        <v>23</v>
      </c>
      <c r="L27" s="123">
        <v>12</v>
      </c>
      <c r="M27" s="123">
        <v>25</v>
      </c>
      <c r="N27" s="123">
        <v>16</v>
      </c>
      <c r="O27" s="116">
        <f t="shared" si="1"/>
        <v>221</v>
      </c>
    </row>
    <row r="28" spans="1:15" ht="12.75">
      <c r="A28" s="198"/>
      <c r="B28" s="131" t="s">
        <v>74</v>
      </c>
      <c r="C28" s="132">
        <v>3</v>
      </c>
      <c r="D28" s="132">
        <v>0</v>
      </c>
      <c r="E28" s="132">
        <v>41</v>
      </c>
      <c r="F28" s="132">
        <v>26</v>
      </c>
      <c r="G28" s="132">
        <v>16</v>
      </c>
      <c r="H28" s="132">
        <v>11</v>
      </c>
      <c r="I28" s="132">
        <v>9</v>
      </c>
      <c r="J28" s="132">
        <v>12</v>
      </c>
      <c r="K28" s="132">
        <v>27</v>
      </c>
      <c r="L28" s="132">
        <v>9</v>
      </c>
      <c r="M28" s="132">
        <v>23</v>
      </c>
      <c r="N28" s="132">
        <v>20</v>
      </c>
      <c r="O28" s="133">
        <f t="shared" si="1"/>
        <v>197</v>
      </c>
    </row>
    <row r="29" spans="1:15" ht="12.75">
      <c r="A29" s="198"/>
      <c r="B29" s="131" t="s">
        <v>75</v>
      </c>
      <c r="C29" s="132">
        <v>0</v>
      </c>
      <c r="D29" s="132">
        <v>0</v>
      </c>
      <c r="E29" s="132">
        <v>35</v>
      </c>
      <c r="F29" s="132">
        <v>8</v>
      </c>
      <c r="G29" s="132">
        <v>11</v>
      </c>
      <c r="H29" s="132">
        <v>3</v>
      </c>
      <c r="I29" s="132">
        <v>13</v>
      </c>
      <c r="J29" s="132">
        <v>8</v>
      </c>
      <c r="K29" s="132">
        <v>19</v>
      </c>
      <c r="L29" s="132">
        <v>4</v>
      </c>
      <c r="M29" s="132">
        <v>10</v>
      </c>
      <c r="N29" s="132">
        <v>8</v>
      </c>
      <c r="O29" s="133">
        <f t="shared" si="1"/>
        <v>119</v>
      </c>
    </row>
    <row r="30" spans="1:15" ht="12.75">
      <c r="A30" s="198"/>
      <c r="B30" s="131" t="s">
        <v>76</v>
      </c>
      <c r="C30" s="132">
        <v>0</v>
      </c>
      <c r="D30" s="132">
        <v>1</v>
      </c>
      <c r="E30" s="132">
        <v>22</v>
      </c>
      <c r="F30" s="132">
        <v>8</v>
      </c>
      <c r="G30" s="132">
        <v>9</v>
      </c>
      <c r="H30" s="132">
        <v>5</v>
      </c>
      <c r="I30" s="132">
        <v>11</v>
      </c>
      <c r="J30" s="132">
        <v>10</v>
      </c>
      <c r="K30" s="132">
        <v>14</v>
      </c>
      <c r="L30" s="132">
        <v>9</v>
      </c>
      <c r="M30" s="132">
        <v>6</v>
      </c>
      <c r="N30" s="132">
        <v>6</v>
      </c>
      <c r="O30" s="133">
        <f t="shared" si="1"/>
        <v>101</v>
      </c>
    </row>
    <row r="31" spans="1:15" ht="12.75">
      <c r="A31" s="198"/>
      <c r="B31" s="131" t="s">
        <v>77</v>
      </c>
      <c r="C31" s="132">
        <v>0</v>
      </c>
      <c r="D31" s="132">
        <v>0</v>
      </c>
      <c r="E31" s="132">
        <v>1</v>
      </c>
      <c r="F31" s="132">
        <v>1</v>
      </c>
      <c r="G31" s="132">
        <v>3</v>
      </c>
      <c r="H31" s="132">
        <v>1</v>
      </c>
      <c r="I31" s="132">
        <v>2</v>
      </c>
      <c r="J31" s="132">
        <v>0</v>
      </c>
      <c r="K31" s="132">
        <v>2</v>
      </c>
      <c r="L31" s="132">
        <v>0</v>
      </c>
      <c r="M31" s="132">
        <v>1</v>
      </c>
      <c r="N31" s="132">
        <v>2</v>
      </c>
      <c r="O31" s="133">
        <f t="shared" si="1"/>
        <v>13</v>
      </c>
    </row>
    <row r="32" spans="1:15" ht="13.5" thickBot="1">
      <c r="A32" s="199"/>
      <c r="B32" s="117" t="s">
        <v>78</v>
      </c>
      <c r="C32" s="124">
        <v>0</v>
      </c>
      <c r="D32" s="124">
        <v>0</v>
      </c>
      <c r="E32" s="124">
        <v>10</v>
      </c>
      <c r="F32" s="124">
        <v>0</v>
      </c>
      <c r="G32" s="124">
        <v>5</v>
      </c>
      <c r="H32" s="124">
        <v>1</v>
      </c>
      <c r="I32" s="124">
        <v>3</v>
      </c>
      <c r="J32" s="124">
        <v>2</v>
      </c>
      <c r="K32" s="124">
        <v>4</v>
      </c>
      <c r="L32" s="124">
        <v>1</v>
      </c>
      <c r="M32" s="124">
        <v>0</v>
      </c>
      <c r="N32" s="124">
        <v>1</v>
      </c>
      <c r="O32" s="119">
        <f t="shared" si="1"/>
        <v>27</v>
      </c>
    </row>
    <row r="33" spans="1:15" ht="13.5" thickBot="1">
      <c r="A33" s="200" t="s">
        <v>79</v>
      </c>
      <c r="B33" s="134" t="s">
        <v>71</v>
      </c>
      <c r="C33" s="135">
        <f aca="true" t="shared" si="9" ref="C33:O33">C34+C35</f>
        <v>82</v>
      </c>
      <c r="D33" s="135">
        <f t="shared" si="9"/>
        <v>7</v>
      </c>
      <c r="E33" s="135">
        <f t="shared" si="9"/>
        <v>694</v>
      </c>
      <c r="F33" s="135">
        <f t="shared" si="9"/>
        <v>72</v>
      </c>
      <c r="G33" s="135">
        <f t="shared" si="9"/>
        <v>493</v>
      </c>
      <c r="H33" s="135">
        <f t="shared" si="9"/>
        <v>197</v>
      </c>
      <c r="I33" s="135">
        <f t="shared" si="9"/>
        <v>327</v>
      </c>
      <c r="J33" s="135">
        <f t="shared" si="9"/>
        <v>256</v>
      </c>
      <c r="K33" s="135">
        <f t="shared" si="9"/>
        <v>255</v>
      </c>
      <c r="L33" s="135">
        <f t="shared" si="9"/>
        <v>457</v>
      </c>
      <c r="M33" s="135">
        <f t="shared" si="9"/>
        <v>202</v>
      </c>
      <c r="N33" s="135">
        <f t="shared" si="9"/>
        <v>251</v>
      </c>
      <c r="O33" s="135">
        <f t="shared" si="9"/>
        <v>3293</v>
      </c>
    </row>
    <row r="34" spans="1:15" ht="30" customHeight="1">
      <c r="A34" s="201"/>
      <c r="B34" s="114" t="s">
        <v>67</v>
      </c>
      <c r="C34" s="115">
        <f aca="true" t="shared" si="10" ref="C34:O35">C21+C24</f>
        <v>61</v>
      </c>
      <c r="D34" s="115">
        <f t="shared" si="10"/>
        <v>7</v>
      </c>
      <c r="E34" s="115">
        <f t="shared" si="10"/>
        <v>491</v>
      </c>
      <c r="F34" s="115">
        <f t="shared" si="10"/>
        <v>50</v>
      </c>
      <c r="G34" s="115">
        <f t="shared" si="10"/>
        <v>363</v>
      </c>
      <c r="H34" s="115">
        <f t="shared" si="10"/>
        <v>149</v>
      </c>
      <c r="I34" s="115">
        <f t="shared" si="10"/>
        <v>249</v>
      </c>
      <c r="J34" s="115">
        <f t="shared" si="10"/>
        <v>209</v>
      </c>
      <c r="K34" s="115">
        <f t="shared" si="10"/>
        <v>217</v>
      </c>
      <c r="L34" s="115">
        <f t="shared" si="10"/>
        <v>364</v>
      </c>
      <c r="M34" s="115">
        <f t="shared" si="10"/>
        <v>156</v>
      </c>
      <c r="N34" s="115">
        <f t="shared" si="10"/>
        <v>185</v>
      </c>
      <c r="O34" s="136">
        <f t="shared" si="10"/>
        <v>2501</v>
      </c>
    </row>
    <row r="35" spans="1:15" ht="35.25" customHeight="1" thickBot="1">
      <c r="A35" s="202"/>
      <c r="B35" s="117" t="s">
        <v>68</v>
      </c>
      <c r="C35" s="118">
        <f t="shared" si="10"/>
        <v>21</v>
      </c>
      <c r="D35" s="118">
        <f t="shared" si="10"/>
        <v>0</v>
      </c>
      <c r="E35" s="118">
        <f t="shared" si="10"/>
        <v>203</v>
      </c>
      <c r="F35" s="118">
        <f t="shared" si="10"/>
        <v>22</v>
      </c>
      <c r="G35" s="118">
        <f t="shared" si="10"/>
        <v>130</v>
      </c>
      <c r="H35" s="118">
        <f t="shared" si="10"/>
        <v>48</v>
      </c>
      <c r="I35" s="118">
        <f t="shared" si="10"/>
        <v>78</v>
      </c>
      <c r="J35" s="118">
        <f t="shared" si="10"/>
        <v>47</v>
      </c>
      <c r="K35" s="118">
        <f t="shared" si="10"/>
        <v>38</v>
      </c>
      <c r="L35" s="118">
        <f t="shared" si="10"/>
        <v>93</v>
      </c>
      <c r="M35" s="118">
        <f t="shared" si="10"/>
        <v>46</v>
      </c>
      <c r="N35" s="118">
        <f t="shared" si="10"/>
        <v>66</v>
      </c>
      <c r="O35" s="137">
        <f t="shared" si="10"/>
        <v>792</v>
      </c>
    </row>
    <row r="36" spans="1:15" ht="12.75">
      <c r="A36" s="73" t="s">
        <v>80</v>
      </c>
      <c r="B36" s="106"/>
      <c r="C36" s="73"/>
      <c r="D36" s="73"/>
      <c r="E36" s="73"/>
      <c r="F36" s="73"/>
      <c r="G36" s="73"/>
      <c r="H36" s="73"/>
      <c r="I36" s="73"/>
      <c r="J36" s="73" t="s">
        <v>81</v>
      </c>
      <c r="K36" s="73"/>
      <c r="L36" s="73"/>
      <c r="M36" s="73"/>
      <c r="N36" s="73"/>
      <c r="O36" s="73"/>
    </row>
  </sheetData>
  <sheetProtection/>
  <mergeCells count="4">
    <mergeCell ref="C3:O3"/>
    <mergeCell ref="A5:A22"/>
    <mergeCell ref="A23:A32"/>
    <mergeCell ref="A33:A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6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28125" style="138" customWidth="1"/>
    <col min="2" max="2" width="25.421875" style="2" customWidth="1"/>
    <col min="3" max="3" width="4.57421875" style="47" bestFit="1" customWidth="1"/>
    <col min="4" max="4" width="9.00390625" style="47" customWidth="1"/>
    <col min="5" max="5" width="7.7109375" style="47" customWidth="1"/>
    <col min="6" max="6" width="8.7109375" style="47" customWidth="1"/>
    <col min="7" max="7" width="8.421875" style="47" customWidth="1"/>
    <col min="8" max="8" width="10.00390625" style="47" customWidth="1"/>
    <col min="9" max="9" width="10.421875" style="47" customWidth="1"/>
    <col min="10" max="10" width="6.28125" style="47" bestFit="1" customWidth="1"/>
    <col min="11" max="16384" width="9.140625" style="2" customWidth="1"/>
  </cols>
  <sheetData>
    <row r="1" spans="1:10" ht="19.5" customHeight="1">
      <c r="A1" s="52" t="s">
        <v>82</v>
      </c>
      <c r="C1" s="2"/>
      <c r="D1" s="2"/>
      <c r="E1" s="2"/>
      <c r="F1" s="2"/>
      <c r="G1" s="2"/>
      <c r="H1" s="2"/>
      <c r="I1" s="2"/>
      <c r="J1" s="2"/>
    </row>
    <row r="2" spans="3:10" ht="6.75" customHeight="1" thickBot="1">
      <c r="C2" s="24"/>
      <c r="D2" s="109"/>
      <c r="E2" s="109"/>
      <c r="F2" s="24"/>
      <c r="G2" s="24"/>
      <c r="H2" s="24"/>
      <c r="I2" s="24"/>
      <c r="J2" s="24"/>
    </row>
    <row r="3" spans="3:10" ht="13.5" customHeight="1" thickBot="1">
      <c r="C3" s="203" t="s">
        <v>72</v>
      </c>
      <c r="D3" s="203"/>
      <c r="E3" s="203"/>
      <c r="F3" s="203"/>
      <c r="G3" s="203"/>
      <c r="H3" s="203"/>
      <c r="I3" s="203"/>
      <c r="J3" s="203"/>
    </row>
    <row r="4" spans="3:10" ht="34.5" thickBot="1">
      <c r="C4" s="139" t="s">
        <v>74</v>
      </c>
      <c r="D4" s="139" t="s">
        <v>76</v>
      </c>
      <c r="E4" s="139" t="s">
        <v>83</v>
      </c>
      <c r="F4" s="139" t="s">
        <v>75</v>
      </c>
      <c r="G4" s="139" t="s">
        <v>77</v>
      </c>
      <c r="H4" s="140" t="s">
        <v>84</v>
      </c>
      <c r="I4" s="139" t="s">
        <v>78</v>
      </c>
      <c r="J4" s="26" t="s">
        <v>0</v>
      </c>
    </row>
    <row r="5" spans="1:10" ht="15" customHeight="1">
      <c r="A5" s="204" t="s">
        <v>85</v>
      </c>
      <c r="B5" s="141" t="s">
        <v>86</v>
      </c>
      <c r="C5" s="142">
        <f>74+2+63</f>
        <v>139</v>
      </c>
      <c r="D5" s="142">
        <f>1+2+32+31+31</f>
        <v>97</v>
      </c>
      <c r="E5" s="142">
        <f>1+41+1+42</f>
        <v>85</v>
      </c>
      <c r="F5" s="142">
        <f>35+47</f>
        <v>82</v>
      </c>
      <c r="G5" s="142">
        <v>52</v>
      </c>
      <c r="H5" s="142">
        <v>0</v>
      </c>
      <c r="I5" s="142">
        <v>0</v>
      </c>
      <c r="J5" s="98">
        <f>SUM(C5:I5)</f>
        <v>455</v>
      </c>
    </row>
    <row r="6" spans="1:10" ht="15" customHeight="1">
      <c r="A6" s="205"/>
      <c r="B6" s="143" t="s">
        <v>87</v>
      </c>
      <c r="C6" s="144">
        <v>171</v>
      </c>
      <c r="D6" s="144">
        <v>77</v>
      </c>
      <c r="E6" s="144">
        <v>66</v>
      </c>
      <c r="F6" s="144">
        <v>70</v>
      </c>
      <c r="G6" s="144"/>
      <c r="H6" s="144">
        <v>19</v>
      </c>
      <c r="I6" s="144">
        <v>0</v>
      </c>
      <c r="J6" s="101">
        <f aca="true" t="shared" si="0" ref="J6:J23">SUM(C6:I6)</f>
        <v>403</v>
      </c>
    </row>
    <row r="7" spans="1:10" ht="15" customHeight="1">
      <c r="A7" s="205"/>
      <c r="B7" s="143" t="s">
        <v>88</v>
      </c>
      <c r="C7" s="144">
        <v>76</v>
      </c>
      <c r="D7" s="144">
        <v>21</v>
      </c>
      <c r="E7" s="144">
        <v>117</v>
      </c>
      <c r="F7" s="144">
        <v>62</v>
      </c>
      <c r="G7" s="144">
        <v>26</v>
      </c>
      <c r="H7" s="144">
        <v>5</v>
      </c>
      <c r="I7" s="144">
        <v>2</v>
      </c>
      <c r="J7" s="101">
        <f t="shared" si="0"/>
        <v>309</v>
      </c>
    </row>
    <row r="8" spans="1:10" ht="15" customHeight="1">
      <c r="A8" s="205"/>
      <c r="B8" s="143" t="s">
        <v>89</v>
      </c>
      <c r="C8" s="144">
        <v>74</v>
      </c>
      <c r="D8" s="144">
        <v>27</v>
      </c>
      <c r="E8" s="144">
        <v>77</v>
      </c>
      <c r="F8" s="144">
        <v>47</v>
      </c>
      <c r="G8" s="144">
        <v>0</v>
      </c>
      <c r="H8" s="144">
        <v>0</v>
      </c>
      <c r="I8" s="144">
        <v>0</v>
      </c>
      <c r="J8" s="101">
        <f t="shared" si="0"/>
        <v>225</v>
      </c>
    </row>
    <row r="9" spans="1:10" ht="15" customHeight="1">
      <c r="A9" s="205"/>
      <c r="B9" s="143" t="s">
        <v>90</v>
      </c>
      <c r="C9" s="144">
        <v>0</v>
      </c>
      <c r="D9" s="144">
        <v>0</v>
      </c>
      <c r="E9" s="144">
        <v>132</v>
      </c>
      <c r="F9" s="144">
        <v>0</v>
      </c>
      <c r="G9" s="144">
        <v>0</v>
      </c>
      <c r="H9" s="144">
        <v>0</v>
      </c>
      <c r="I9" s="144">
        <v>0</v>
      </c>
      <c r="J9" s="101">
        <f t="shared" si="0"/>
        <v>132</v>
      </c>
    </row>
    <row r="10" spans="1:10" ht="15" customHeight="1">
      <c r="A10" s="205"/>
      <c r="B10" s="143" t="s">
        <v>91</v>
      </c>
      <c r="C10" s="144">
        <v>58</v>
      </c>
      <c r="D10" s="144">
        <v>1</v>
      </c>
      <c r="E10" s="144">
        <v>77</v>
      </c>
      <c r="F10" s="144">
        <v>5</v>
      </c>
      <c r="G10" s="144">
        <v>11</v>
      </c>
      <c r="H10" s="144">
        <v>0</v>
      </c>
      <c r="I10" s="144">
        <v>0</v>
      </c>
      <c r="J10" s="101">
        <f t="shared" si="0"/>
        <v>152</v>
      </c>
    </row>
    <row r="11" spans="1:10" ht="15" customHeight="1">
      <c r="A11" s="205"/>
      <c r="B11" s="143" t="s">
        <v>92</v>
      </c>
      <c r="C11" s="144">
        <v>66</v>
      </c>
      <c r="D11" s="144">
        <v>54</v>
      </c>
      <c r="E11" s="144">
        <v>20</v>
      </c>
      <c r="F11" s="144">
        <v>34</v>
      </c>
      <c r="G11" s="144">
        <v>0</v>
      </c>
      <c r="H11" s="144">
        <v>9</v>
      </c>
      <c r="I11" s="144">
        <v>0</v>
      </c>
      <c r="J11" s="101">
        <f t="shared" si="0"/>
        <v>183</v>
      </c>
    </row>
    <row r="12" spans="1:10" ht="15" customHeight="1">
      <c r="A12" s="205"/>
      <c r="B12" s="143" t="s">
        <v>93</v>
      </c>
      <c r="C12" s="144">
        <v>32</v>
      </c>
      <c r="D12" s="144">
        <v>0</v>
      </c>
      <c r="E12" s="144">
        <v>69</v>
      </c>
      <c r="F12" s="144">
        <v>0</v>
      </c>
      <c r="G12" s="144">
        <v>0</v>
      </c>
      <c r="H12" s="144">
        <v>0</v>
      </c>
      <c r="I12" s="144">
        <v>0</v>
      </c>
      <c r="J12" s="101">
        <f t="shared" si="0"/>
        <v>101</v>
      </c>
    </row>
    <row r="13" spans="1:10" ht="15" customHeight="1">
      <c r="A13" s="205"/>
      <c r="B13" s="143" t="s">
        <v>94</v>
      </c>
      <c r="C13" s="144">
        <v>0</v>
      </c>
      <c r="D13" s="144">
        <v>50</v>
      </c>
      <c r="E13" s="144">
        <v>34</v>
      </c>
      <c r="F13" s="144">
        <v>6</v>
      </c>
      <c r="G13" s="144">
        <v>8</v>
      </c>
      <c r="H13" s="144">
        <v>1</v>
      </c>
      <c r="I13" s="144">
        <v>0</v>
      </c>
      <c r="J13" s="101">
        <f t="shared" si="0"/>
        <v>99</v>
      </c>
    </row>
    <row r="14" spans="1:10" ht="15" customHeight="1">
      <c r="A14" s="205"/>
      <c r="B14" s="143" t="s">
        <v>95</v>
      </c>
      <c r="C14" s="144">
        <v>5</v>
      </c>
      <c r="D14" s="144">
        <v>0</v>
      </c>
      <c r="E14" s="144">
        <v>64</v>
      </c>
      <c r="F14" s="144">
        <v>34</v>
      </c>
      <c r="G14" s="144">
        <v>0</v>
      </c>
      <c r="H14" s="144">
        <v>0</v>
      </c>
      <c r="I14" s="144">
        <v>0</v>
      </c>
      <c r="J14" s="101">
        <f t="shared" si="0"/>
        <v>103</v>
      </c>
    </row>
    <row r="15" spans="1:10" ht="15" customHeight="1">
      <c r="A15" s="205"/>
      <c r="B15" s="143" t="s">
        <v>96</v>
      </c>
      <c r="C15" s="144">
        <v>15</v>
      </c>
      <c r="D15" s="144">
        <v>0</v>
      </c>
      <c r="E15" s="144">
        <v>11</v>
      </c>
      <c r="F15" s="144">
        <v>12</v>
      </c>
      <c r="G15" s="144">
        <v>0</v>
      </c>
      <c r="H15" s="144">
        <v>2</v>
      </c>
      <c r="I15" s="144">
        <v>0</v>
      </c>
      <c r="J15" s="101">
        <f t="shared" si="0"/>
        <v>40</v>
      </c>
    </row>
    <row r="16" spans="1:10" ht="25.5">
      <c r="A16" s="205"/>
      <c r="B16" s="143" t="s">
        <v>97</v>
      </c>
      <c r="C16" s="144">
        <v>0</v>
      </c>
      <c r="D16" s="144">
        <v>0</v>
      </c>
      <c r="E16" s="144">
        <v>19</v>
      </c>
      <c r="F16" s="144">
        <v>29</v>
      </c>
      <c r="G16" s="144">
        <v>0</v>
      </c>
      <c r="H16" s="144">
        <v>0</v>
      </c>
      <c r="I16" s="144">
        <v>0</v>
      </c>
      <c r="J16" s="101">
        <f t="shared" si="0"/>
        <v>48</v>
      </c>
    </row>
    <row r="17" spans="1:10" ht="15" customHeight="1">
      <c r="A17" s="205"/>
      <c r="B17" s="143" t="s">
        <v>98</v>
      </c>
      <c r="C17" s="144">
        <v>0</v>
      </c>
      <c r="D17" s="144">
        <v>32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01">
        <f t="shared" si="0"/>
        <v>32</v>
      </c>
    </row>
    <row r="18" spans="1:10" ht="15" customHeight="1">
      <c r="A18" s="205"/>
      <c r="B18" s="145" t="s">
        <v>99</v>
      </c>
      <c r="C18" s="146">
        <v>0</v>
      </c>
      <c r="D18" s="146">
        <v>0</v>
      </c>
      <c r="E18" s="146">
        <v>20</v>
      </c>
      <c r="F18" s="146">
        <v>0</v>
      </c>
      <c r="G18" s="146">
        <v>0</v>
      </c>
      <c r="H18" s="146">
        <v>0</v>
      </c>
      <c r="I18" s="146">
        <v>0</v>
      </c>
      <c r="J18" s="147">
        <f t="shared" si="0"/>
        <v>20</v>
      </c>
    </row>
    <row r="19" spans="1:10" ht="15" customHeight="1">
      <c r="A19" s="205"/>
      <c r="B19" s="145" t="s">
        <v>100</v>
      </c>
      <c r="C19" s="146">
        <v>0</v>
      </c>
      <c r="D19" s="146">
        <v>0</v>
      </c>
      <c r="E19" s="146">
        <v>40</v>
      </c>
      <c r="F19" s="146">
        <v>0</v>
      </c>
      <c r="G19" s="146">
        <v>0</v>
      </c>
      <c r="H19" s="146">
        <v>0</v>
      </c>
      <c r="I19" s="146">
        <v>0</v>
      </c>
      <c r="J19" s="147">
        <f t="shared" si="0"/>
        <v>40</v>
      </c>
    </row>
    <row r="20" spans="1:10" ht="15" customHeight="1">
      <c r="A20" s="205"/>
      <c r="B20" s="145" t="s">
        <v>101</v>
      </c>
      <c r="C20" s="146">
        <v>0</v>
      </c>
      <c r="D20" s="146">
        <v>0</v>
      </c>
      <c r="E20" s="146">
        <v>2</v>
      </c>
      <c r="F20" s="146">
        <v>0</v>
      </c>
      <c r="G20" s="146">
        <v>0</v>
      </c>
      <c r="H20" s="146">
        <v>0</v>
      </c>
      <c r="I20" s="146">
        <v>0</v>
      </c>
      <c r="J20" s="147">
        <f t="shared" si="0"/>
        <v>2</v>
      </c>
    </row>
    <row r="21" spans="1:10" ht="15" customHeight="1">
      <c r="A21" s="205"/>
      <c r="B21" s="145" t="s">
        <v>102</v>
      </c>
      <c r="C21" s="146">
        <v>21</v>
      </c>
      <c r="D21" s="146">
        <v>0</v>
      </c>
      <c r="E21" s="146">
        <v>18</v>
      </c>
      <c r="F21" s="146">
        <v>13</v>
      </c>
      <c r="G21" s="146">
        <v>0</v>
      </c>
      <c r="H21" s="146">
        <v>0</v>
      </c>
      <c r="I21" s="146">
        <v>0</v>
      </c>
      <c r="J21" s="147">
        <f t="shared" si="0"/>
        <v>52</v>
      </c>
    </row>
    <row r="22" spans="1:10" ht="15" customHeight="1">
      <c r="A22" s="205"/>
      <c r="B22" s="145" t="s">
        <v>103</v>
      </c>
      <c r="C22" s="146">
        <v>0</v>
      </c>
      <c r="D22" s="146">
        <v>0</v>
      </c>
      <c r="E22" s="146">
        <v>5</v>
      </c>
      <c r="F22" s="146">
        <v>0</v>
      </c>
      <c r="G22" s="146">
        <v>0</v>
      </c>
      <c r="H22" s="146">
        <v>0</v>
      </c>
      <c r="I22" s="146">
        <v>0</v>
      </c>
      <c r="J22" s="147">
        <f t="shared" si="0"/>
        <v>5</v>
      </c>
    </row>
    <row r="23" spans="1:10" ht="15" customHeight="1" thickBot="1">
      <c r="A23" s="205"/>
      <c r="B23" s="148" t="s">
        <v>104</v>
      </c>
      <c r="C23" s="149">
        <v>1</v>
      </c>
      <c r="D23" s="149">
        <v>0</v>
      </c>
      <c r="E23" s="149">
        <v>2</v>
      </c>
      <c r="F23" s="149">
        <v>5</v>
      </c>
      <c r="G23" s="149">
        <v>0</v>
      </c>
      <c r="H23" s="149">
        <v>0</v>
      </c>
      <c r="I23" s="149">
        <v>0</v>
      </c>
      <c r="J23" s="104">
        <f t="shared" si="0"/>
        <v>8</v>
      </c>
    </row>
    <row r="24" spans="1:10" ht="15" customHeight="1" thickBot="1">
      <c r="A24" s="206"/>
      <c r="B24" s="150" t="s">
        <v>105</v>
      </c>
      <c r="C24" s="151">
        <f>SUM(C5:C23)</f>
        <v>658</v>
      </c>
      <c r="D24" s="151">
        <f aca="true" t="shared" si="1" ref="D24:J24">SUM(D5:D23)</f>
        <v>359</v>
      </c>
      <c r="E24" s="151">
        <f t="shared" si="1"/>
        <v>858</v>
      </c>
      <c r="F24" s="151">
        <f t="shared" si="1"/>
        <v>399</v>
      </c>
      <c r="G24" s="151">
        <f t="shared" si="1"/>
        <v>97</v>
      </c>
      <c r="H24" s="151">
        <f t="shared" si="1"/>
        <v>36</v>
      </c>
      <c r="I24" s="151">
        <f t="shared" si="1"/>
        <v>2</v>
      </c>
      <c r="J24" s="152">
        <f t="shared" si="1"/>
        <v>2409</v>
      </c>
    </row>
    <row r="25" spans="1:10" ht="14.25" customHeight="1">
      <c r="A25" s="204" t="s">
        <v>106</v>
      </c>
      <c r="B25" s="141" t="s">
        <v>107</v>
      </c>
      <c r="C25" s="142">
        <v>6</v>
      </c>
      <c r="D25" s="142">
        <v>3</v>
      </c>
      <c r="E25" s="142">
        <v>11</v>
      </c>
      <c r="F25" s="142">
        <v>6</v>
      </c>
      <c r="G25" s="142">
        <v>0</v>
      </c>
      <c r="H25" s="142">
        <v>2</v>
      </c>
      <c r="I25" s="142">
        <v>0</v>
      </c>
      <c r="J25" s="98">
        <f>SUM(C25:I25)</f>
        <v>28</v>
      </c>
    </row>
    <row r="26" spans="1:10" ht="14.25" customHeight="1">
      <c r="A26" s="205"/>
      <c r="B26" s="143" t="s">
        <v>108</v>
      </c>
      <c r="C26" s="144">
        <v>6</v>
      </c>
      <c r="D26" s="144">
        <v>4</v>
      </c>
      <c r="E26" s="144">
        <v>34</v>
      </c>
      <c r="F26" s="144">
        <v>12</v>
      </c>
      <c r="G26" s="144">
        <v>5</v>
      </c>
      <c r="H26" s="144">
        <v>8</v>
      </c>
      <c r="I26" s="144">
        <v>0</v>
      </c>
      <c r="J26" s="101">
        <f aca="true" t="shared" si="2" ref="J26:J62">SUM(C26:I26)</f>
        <v>69</v>
      </c>
    </row>
    <row r="27" spans="1:10" ht="14.25" customHeight="1">
      <c r="A27" s="205"/>
      <c r="B27" s="143" t="s">
        <v>109</v>
      </c>
      <c r="C27" s="144">
        <v>0</v>
      </c>
      <c r="D27" s="144">
        <v>0</v>
      </c>
      <c r="E27" s="144">
        <v>1</v>
      </c>
      <c r="F27" s="144">
        <v>0</v>
      </c>
      <c r="G27" s="144">
        <v>0</v>
      </c>
      <c r="H27" s="144">
        <v>0</v>
      </c>
      <c r="I27" s="144">
        <v>0</v>
      </c>
      <c r="J27" s="101">
        <f t="shared" si="2"/>
        <v>1</v>
      </c>
    </row>
    <row r="28" spans="1:10" ht="14.25" customHeight="1">
      <c r="A28" s="205"/>
      <c r="B28" s="143" t="s">
        <v>110</v>
      </c>
      <c r="C28" s="144">
        <v>5</v>
      </c>
      <c r="D28" s="144">
        <v>1</v>
      </c>
      <c r="E28" s="144">
        <v>10</v>
      </c>
      <c r="F28" s="144">
        <v>9</v>
      </c>
      <c r="G28" s="144">
        <v>0</v>
      </c>
      <c r="H28" s="144">
        <v>1</v>
      </c>
      <c r="I28" s="144">
        <v>0</v>
      </c>
      <c r="J28" s="101">
        <f t="shared" si="2"/>
        <v>26</v>
      </c>
    </row>
    <row r="29" spans="1:10" ht="14.25" customHeight="1">
      <c r="A29" s="205"/>
      <c r="B29" s="143" t="s">
        <v>111</v>
      </c>
      <c r="C29" s="144">
        <v>0</v>
      </c>
      <c r="D29" s="144">
        <v>0</v>
      </c>
      <c r="E29" s="144">
        <v>1</v>
      </c>
      <c r="F29" s="144">
        <v>0</v>
      </c>
      <c r="G29" s="144">
        <v>0</v>
      </c>
      <c r="H29" s="144">
        <v>0</v>
      </c>
      <c r="I29" s="144">
        <v>0</v>
      </c>
      <c r="J29" s="101">
        <f t="shared" si="2"/>
        <v>1</v>
      </c>
    </row>
    <row r="30" spans="1:10" ht="14.25" customHeight="1">
      <c r="A30" s="205"/>
      <c r="B30" s="143" t="s">
        <v>112</v>
      </c>
      <c r="C30" s="144">
        <v>0</v>
      </c>
      <c r="D30" s="144">
        <v>0</v>
      </c>
      <c r="E30" s="144">
        <v>1</v>
      </c>
      <c r="F30" s="144">
        <v>1</v>
      </c>
      <c r="G30" s="144">
        <v>0</v>
      </c>
      <c r="H30" s="144">
        <v>0</v>
      </c>
      <c r="I30" s="144">
        <v>0</v>
      </c>
      <c r="J30" s="101">
        <f t="shared" si="2"/>
        <v>2</v>
      </c>
    </row>
    <row r="31" spans="1:10" ht="14.25" customHeight="1">
      <c r="A31" s="205"/>
      <c r="B31" s="143" t="s">
        <v>113</v>
      </c>
      <c r="C31" s="144">
        <v>0</v>
      </c>
      <c r="D31" s="144">
        <v>0</v>
      </c>
      <c r="E31" s="144">
        <v>1</v>
      </c>
      <c r="F31" s="144">
        <v>0</v>
      </c>
      <c r="G31" s="144">
        <v>0</v>
      </c>
      <c r="H31" s="144">
        <v>0</v>
      </c>
      <c r="I31" s="144">
        <v>0</v>
      </c>
      <c r="J31" s="101">
        <f t="shared" si="2"/>
        <v>1</v>
      </c>
    </row>
    <row r="32" spans="1:10" ht="14.25" customHeight="1">
      <c r="A32" s="205"/>
      <c r="B32" s="143" t="s">
        <v>114</v>
      </c>
      <c r="C32" s="144">
        <v>5</v>
      </c>
      <c r="D32" s="144">
        <v>5</v>
      </c>
      <c r="E32" s="144">
        <v>3</v>
      </c>
      <c r="F32" s="144">
        <v>2</v>
      </c>
      <c r="G32" s="144">
        <v>1</v>
      </c>
      <c r="H32" s="144">
        <v>0</v>
      </c>
      <c r="I32" s="144">
        <v>0</v>
      </c>
      <c r="J32" s="101">
        <f t="shared" si="2"/>
        <v>16</v>
      </c>
    </row>
    <row r="33" spans="1:10" ht="14.25" customHeight="1">
      <c r="A33" s="205"/>
      <c r="B33" s="143" t="s">
        <v>115</v>
      </c>
      <c r="C33" s="144">
        <v>0</v>
      </c>
      <c r="D33" s="144">
        <v>0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01">
        <f t="shared" si="2"/>
        <v>0</v>
      </c>
    </row>
    <row r="34" spans="1:10" ht="14.25" customHeight="1">
      <c r="A34" s="205"/>
      <c r="B34" s="143" t="s">
        <v>116</v>
      </c>
      <c r="C34" s="144">
        <v>1</v>
      </c>
      <c r="D34" s="144">
        <v>1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01">
        <f t="shared" si="2"/>
        <v>2</v>
      </c>
    </row>
    <row r="35" spans="1:10" ht="14.25" customHeight="1">
      <c r="A35" s="205"/>
      <c r="B35" s="143" t="s">
        <v>117</v>
      </c>
      <c r="C35" s="144">
        <v>9</v>
      </c>
      <c r="D35" s="144">
        <v>0</v>
      </c>
      <c r="E35" s="144">
        <v>2</v>
      </c>
      <c r="F35" s="144">
        <v>6</v>
      </c>
      <c r="G35" s="144">
        <v>0</v>
      </c>
      <c r="H35" s="144">
        <v>1</v>
      </c>
      <c r="I35" s="144">
        <v>1</v>
      </c>
      <c r="J35" s="101">
        <f t="shared" si="2"/>
        <v>19</v>
      </c>
    </row>
    <row r="36" spans="1:10" ht="14.25" customHeight="1">
      <c r="A36" s="205"/>
      <c r="B36" s="143" t="s">
        <v>118</v>
      </c>
      <c r="C36" s="144">
        <v>0</v>
      </c>
      <c r="D36" s="144">
        <v>0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01">
        <f t="shared" si="2"/>
        <v>0</v>
      </c>
    </row>
    <row r="37" spans="1:10" ht="14.25" customHeight="1">
      <c r="A37" s="205"/>
      <c r="B37" s="143" t="s">
        <v>119</v>
      </c>
      <c r="C37" s="144">
        <v>1</v>
      </c>
      <c r="D37" s="144">
        <v>1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01">
        <f t="shared" si="2"/>
        <v>2</v>
      </c>
    </row>
    <row r="38" spans="1:10" ht="14.25" customHeight="1">
      <c r="A38" s="205"/>
      <c r="B38" s="153" t="s">
        <v>120</v>
      </c>
      <c r="C38" s="144">
        <v>10</v>
      </c>
      <c r="D38" s="144">
        <v>0</v>
      </c>
      <c r="E38" s="144">
        <v>9</v>
      </c>
      <c r="F38" s="144">
        <v>4</v>
      </c>
      <c r="G38" s="144">
        <v>0</v>
      </c>
      <c r="H38" s="144">
        <v>3</v>
      </c>
      <c r="I38" s="144">
        <v>0</v>
      </c>
      <c r="J38" s="101">
        <f t="shared" si="2"/>
        <v>26</v>
      </c>
    </row>
    <row r="39" spans="1:10" ht="14.25" customHeight="1">
      <c r="A39" s="205"/>
      <c r="B39" s="143" t="s">
        <v>121</v>
      </c>
      <c r="C39" s="144">
        <v>0</v>
      </c>
      <c r="D39" s="144">
        <v>4</v>
      </c>
      <c r="E39" s="144">
        <v>5</v>
      </c>
      <c r="F39" s="144">
        <v>1</v>
      </c>
      <c r="G39" s="144">
        <v>0</v>
      </c>
      <c r="H39" s="144">
        <v>2</v>
      </c>
      <c r="I39" s="144">
        <v>1</v>
      </c>
      <c r="J39" s="101">
        <f t="shared" si="2"/>
        <v>13</v>
      </c>
    </row>
    <row r="40" spans="1:10" ht="14.25" customHeight="1">
      <c r="A40" s="205"/>
      <c r="B40" s="143" t="s">
        <v>122</v>
      </c>
      <c r="C40" s="144">
        <v>0</v>
      </c>
      <c r="D40" s="144">
        <v>0</v>
      </c>
      <c r="E40" s="144">
        <v>1</v>
      </c>
      <c r="F40" s="144">
        <v>0</v>
      </c>
      <c r="G40" s="144">
        <v>0</v>
      </c>
      <c r="H40" s="144">
        <v>1</v>
      </c>
      <c r="I40" s="144">
        <v>0</v>
      </c>
      <c r="J40" s="101">
        <f t="shared" si="2"/>
        <v>2</v>
      </c>
    </row>
    <row r="41" spans="1:10" ht="14.25" customHeight="1">
      <c r="A41" s="205"/>
      <c r="B41" s="143" t="s">
        <v>123</v>
      </c>
      <c r="C41" s="144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01">
        <f t="shared" si="2"/>
        <v>0</v>
      </c>
    </row>
    <row r="42" spans="1:10" ht="14.25" customHeight="1">
      <c r="A42" s="205"/>
      <c r="B42" s="153" t="s">
        <v>124</v>
      </c>
      <c r="C42" s="144">
        <v>1</v>
      </c>
      <c r="D42" s="144">
        <v>0</v>
      </c>
      <c r="E42" s="144">
        <v>15</v>
      </c>
      <c r="F42" s="144">
        <v>4</v>
      </c>
      <c r="G42" s="144">
        <v>0</v>
      </c>
      <c r="H42" s="144">
        <v>0</v>
      </c>
      <c r="I42" s="144">
        <v>1</v>
      </c>
      <c r="J42" s="101">
        <f t="shared" si="2"/>
        <v>21</v>
      </c>
    </row>
    <row r="43" spans="1:10" ht="14.25" customHeight="1">
      <c r="A43" s="205"/>
      <c r="B43" s="153" t="s">
        <v>125</v>
      </c>
      <c r="C43" s="144">
        <v>0</v>
      </c>
      <c r="D43" s="144">
        <v>0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01">
        <f t="shared" si="2"/>
        <v>0</v>
      </c>
    </row>
    <row r="44" spans="1:10" ht="14.25" customHeight="1">
      <c r="A44" s="205"/>
      <c r="B44" s="153" t="s">
        <v>126</v>
      </c>
      <c r="C44" s="144">
        <v>0</v>
      </c>
      <c r="D44" s="144">
        <v>0</v>
      </c>
      <c r="E44" s="144">
        <v>1</v>
      </c>
      <c r="F44" s="144">
        <v>0</v>
      </c>
      <c r="G44" s="144">
        <v>0</v>
      </c>
      <c r="H44" s="144">
        <v>0</v>
      </c>
      <c r="I44" s="144">
        <v>0</v>
      </c>
      <c r="J44" s="101">
        <f t="shared" si="2"/>
        <v>1</v>
      </c>
    </row>
    <row r="45" spans="1:10" ht="14.25" customHeight="1">
      <c r="A45" s="205"/>
      <c r="B45" s="153" t="s">
        <v>127</v>
      </c>
      <c r="C45" s="144">
        <v>0</v>
      </c>
      <c r="D45" s="144">
        <v>1</v>
      </c>
      <c r="E45" s="144">
        <v>0</v>
      </c>
      <c r="F45" s="144">
        <v>0</v>
      </c>
      <c r="G45" s="144">
        <v>0</v>
      </c>
      <c r="H45" s="144">
        <v>0</v>
      </c>
      <c r="I45" s="144">
        <v>1</v>
      </c>
      <c r="J45" s="101">
        <f t="shared" si="2"/>
        <v>2</v>
      </c>
    </row>
    <row r="46" spans="1:10" ht="14.25" customHeight="1">
      <c r="A46" s="205"/>
      <c r="B46" s="153" t="s">
        <v>128</v>
      </c>
      <c r="C46" s="144">
        <v>0</v>
      </c>
      <c r="D46" s="144">
        <v>0</v>
      </c>
      <c r="E46" s="144">
        <v>0</v>
      </c>
      <c r="F46" s="144">
        <v>0</v>
      </c>
      <c r="G46" s="144">
        <v>0</v>
      </c>
      <c r="H46" s="144">
        <v>0</v>
      </c>
      <c r="I46" s="144">
        <v>0</v>
      </c>
      <c r="J46" s="101">
        <f t="shared" si="2"/>
        <v>0</v>
      </c>
    </row>
    <row r="47" spans="1:10" ht="14.25" customHeight="1">
      <c r="A47" s="205"/>
      <c r="B47" s="153" t="s">
        <v>129</v>
      </c>
      <c r="C47" s="144">
        <v>0</v>
      </c>
      <c r="D47" s="144">
        <v>0</v>
      </c>
      <c r="E47" s="144">
        <v>0</v>
      </c>
      <c r="F47" s="144">
        <v>0</v>
      </c>
      <c r="G47" s="144">
        <v>0</v>
      </c>
      <c r="H47" s="144">
        <v>0</v>
      </c>
      <c r="I47" s="144">
        <v>0</v>
      </c>
      <c r="J47" s="101">
        <f t="shared" si="2"/>
        <v>0</v>
      </c>
    </row>
    <row r="48" spans="1:10" ht="14.25" customHeight="1">
      <c r="A48" s="205"/>
      <c r="B48" s="153" t="s">
        <v>130</v>
      </c>
      <c r="C48" s="144">
        <v>0</v>
      </c>
      <c r="D48" s="144">
        <v>0</v>
      </c>
      <c r="E48" s="144">
        <v>0</v>
      </c>
      <c r="F48" s="144">
        <v>0</v>
      </c>
      <c r="G48" s="144">
        <v>0</v>
      </c>
      <c r="H48" s="144">
        <v>0</v>
      </c>
      <c r="I48" s="144">
        <v>0</v>
      </c>
      <c r="J48" s="101">
        <f t="shared" si="2"/>
        <v>0</v>
      </c>
    </row>
    <row r="49" spans="1:10" ht="14.25" customHeight="1">
      <c r="A49" s="205"/>
      <c r="B49" s="143" t="s">
        <v>131</v>
      </c>
      <c r="C49" s="144">
        <v>0</v>
      </c>
      <c r="D49" s="144">
        <v>0</v>
      </c>
      <c r="E49" s="144">
        <v>0</v>
      </c>
      <c r="F49" s="144">
        <v>1</v>
      </c>
      <c r="G49" s="144">
        <v>0</v>
      </c>
      <c r="H49" s="144">
        <v>0</v>
      </c>
      <c r="I49" s="144">
        <v>0</v>
      </c>
      <c r="J49" s="101">
        <f t="shared" si="2"/>
        <v>1</v>
      </c>
    </row>
    <row r="50" spans="1:10" ht="14.25" customHeight="1">
      <c r="A50" s="205"/>
      <c r="B50" s="143" t="s">
        <v>132</v>
      </c>
      <c r="C50" s="144">
        <v>0</v>
      </c>
      <c r="D50" s="144">
        <v>0</v>
      </c>
      <c r="E50" s="144">
        <v>1</v>
      </c>
      <c r="F50" s="144">
        <v>0</v>
      </c>
      <c r="G50" s="144">
        <v>0</v>
      </c>
      <c r="H50" s="144">
        <v>0</v>
      </c>
      <c r="I50" s="144">
        <v>0</v>
      </c>
      <c r="J50" s="101">
        <f t="shared" si="2"/>
        <v>1</v>
      </c>
    </row>
    <row r="51" spans="1:10" ht="14.25" customHeight="1">
      <c r="A51" s="205"/>
      <c r="B51" s="143" t="s">
        <v>133</v>
      </c>
      <c r="C51" s="144">
        <v>0</v>
      </c>
      <c r="D51" s="144">
        <v>0</v>
      </c>
      <c r="E51" s="144">
        <v>0</v>
      </c>
      <c r="F51" s="144">
        <v>0</v>
      </c>
      <c r="G51" s="144">
        <v>0</v>
      </c>
      <c r="H51" s="144">
        <v>1</v>
      </c>
      <c r="I51" s="144">
        <v>0</v>
      </c>
      <c r="J51" s="101">
        <f t="shared" si="2"/>
        <v>1</v>
      </c>
    </row>
    <row r="52" spans="1:10" ht="14.25" customHeight="1">
      <c r="A52" s="205"/>
      <c r="B52" s="153" t="s">
        <v>134</v>
      </c>
      <c r="C52" s="144">
        <v>0</v>
      </c>
      <c r="D52" s="144">
        <v>0</v>
      </c>
      <c r="E52" s="144">
        <v>0</v>
      </c>
      <c r="F52" s="144">
        <v>0</v>
      </c>
      <c r="G52" s="144">
        <v>0</v>
      </c>
      <c r="H52" s="144">
        <v>0</v>
      </c>
      <c r="I52" s="144">
        <v>0</v>
      </c>
      <c r="J52" s="101">
        <f t="shared" si="2"/>
        <v>0</v>
      </c>
    </row>
    <row r="53" spans="1:10" ht="14.25" customHeight="1">
      <c r="A53" s="205"/>
      <c r="B53" s="153" t="s">
        <v>135</v>
      </c>
      <c r="C53" s="144">
        <v>0</v>
      </c>
      <c r="D53" s="144">
        <v>0</v>
      </c>
      <c r="E53" s="144">
        <v>0</v>
      </c>
      <c r="F53" s="144">
        <v>0</v>
      </c>
      <c r="G53" s="144">
        <v>0</v>
      </c>
      <c r="H53" s="144">
        <v>0</v>
      </c>
      <c r="I53" s="144">
        <v>0</v>
      </c>
      <c r="J53" s="101">
        <f t="shared" si="2"/>
        <v>0</v>
      </c>
    </row>
    <row r="54" spans="1:10" ht="14.25" customHeight="1">
      <c r="A54" s="205"/>
      <c r="B54" s="143" t="s">
        <v>136</v>
      </c>
      <c r="C54" s="144">
        <v>0</v>
      </c>
      <c r="D54" s="144">
        <v>0</v>
      </c>
      <c r="E54" s="144">
        <v>0</v>
      </c>
      <c r="F54" s="144">
        <v>0</v>
      </c>
      <c r="G54" s="144">
        <v>0</v>
      </c>
      <c r="H54" s="144">
        <v>0</v>
      </c>
      <c r="I54" s="144">
        <v>0</v>
      </c>
      <c r="J54" s="101">
        <f t="shared" si="2"/>
        <v>0</v>
      </c>
    </row>
    <row r="55" spans="1:10" ht="14.25" customHeight="1">
      <c r="A55" s="205"/>
      <c r="B55" s="143" t="s">
        <v>137</v>
      </c>
      <c r="C55" s="144">
        <v>0</v>
      </c>
      <c r="D55" s="144">
        <v>0</v>
      </c>
      <c r="E55" s="144">
        <v>1</v>
      </c>
      <c r="F55" s="144">
        <v>0</v>
      </c>
      <c r="G55" s="144">
        <v>0</v>
      </c>
      <c r="H55" s="144">
        <v>0</v>
      </c>
      <c r="I55" s="144">
        <v>0</v>
      </c>
      <c r="J55" s="101">
        <f t="shared" si="2"/>
        <v>1</v>
      </c>
    </row>
    <row r="56" spans="1:10" ht="14.25" customHeight="1">
      <c r="A56" s="205"/>
      <c r="B56" s="153" t="s">
        <v>138</v>
      </c>
      <c r="C56" s="144">
        <v>0</v>
      </c>
      <c r="D56" s="144">
        <v>0</v>
      </c>
      <c r="E56" s="144">
        <v>0</v>
      </c>
      <c r="F56" s="144">
        <v>0</v>
      </c>
      <c r="G56" s="144">
        <v>0</v>
      </c>
      <c r="H56" s="144">
        <v>0</v>
      </c>
      <c r="I56" s="144">
        <v>0</v>
      </c>
      <c r="J56" s="101">
        <f t="shared" si="2"/>
        <v>0</v>
      </c>
    </row>
    <row r="57" spans="1:10" ht="14.25" customHeight="1">
      <c r="A57" s="205"/>
      <c r="B57" s="153" t="s">
        <v>125</v>
      </c>
      <c r="C57" s="144">
        <v>0</v>
      </c>
      <c r="D57" s="144">
        <v>0</v>
      </c>
      <c r="E57" s="144">
        <v>2</v>
      </c>
      <c r="F57" s="144">
        <v>1</v>
      </c>
      <c r="G57" s="144">
        <v>0</v>
      </c>
      <c r="H57" s="144">
        <v>0</v>
      </c>
      <c r="I57" s="144">
        <v>0</v>
      </c>
      <c r="J57" s="101">
        <f t="shared" si="2"/>
        <v>3</v>
      </c>
    </row>
    <row r="58" spans="1:10" ht="14.25" customHeight="1">
      <c r="A58" s="205"/>
      <c r="B58" s="143" t="s">
        <v>139</v>
      </c>
      <c r="C58" s="144">
        <v>1</v>
      </c>
      <c r="D58" s="144">
        <v>0</v>
      </c>
      <c r="E58" s="144">
        <v>0</v>
      </c>
      <c r="F58" s="144">
        <v>0</v>
      </c>
      <c r="G58" s="144">
        <v>0</v>
      </c>
      <c r="H58" s="144">
        <v>0</v>
      </c>
      <c r="I58" s="144">
        <v>0</v>
      </c>
      <c r="J58" s="101">
        <f t="shared" si="2"/>
        <v>1</v>
      </c>
    </row>
    <row r="59" spans="1:10" ht="14.25" customHeight="1">
      <c r="A59" s="205"/>
      <c r="B59" s="153" t="s">
        <v>140</v>
      </c>
      <c r="C59" s="144">
        <v>0</v>
      </c>
      <c r="D59" s="144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101">
        <f t="shared" si="2"/>
        <v>0</v>
      </c>
    </row>
    <row r="60" spans="1:10" ht="14.25" customHeight="1">
      <c r="A60" s="205"/>
      <c r="B60" s="153" t="s">
        <v>141</v>
      </c>
      <c r="C60" s="144">
        <v>0</v>
      </c>
      <c r="D60" s="144">
        <v>0</v>
      </c>
      <c r="E60" s="144">
        <v>0</v>
      </c>
      <c r="F60" s="144">
        <v>0</v>
      </c>
      <c r="G60" s="144">
        <v>0</v>
      </c>
      <c r="H60" s="144">
        <v>0</v>
      </c>
      <c r="I60" s="144">
        <v>0</v>
      </c>
      <c r="J60" s="101">
        <f t="shared" si="2"/>
        <v>0</v>
      </c>
    </row>
    <row r="61" spans="1:10" ht="14.25" customHeight="1">
      <c r="A61" s="205"/>
      <c r="B61" s="154" t="s">
        <v>142</v>
      </c>
      <c r="C61" s="146">
        <v>1</v>
      </c>
      <c r="D61" s="144">
        <v>0</v>
      </c>
      <c r="E61" s="144">
        <v>0</v>
      </c>
      <c r="F61" s="144">
        <v>0</v>
      </c>
      <c r="G61" s="144">
        <v>0</v>
      </c>
      <c r="H61" s="144">
        <v>0</v>
      </c>
      <c r="I61" s="144">
        <v>0</v>
      </c>
      <c r="J61" s="147">
        <f t="shared" si="2"/>
        <v>1</v>
      </c>
    </row>
    <row r="62" spans="1:10" ht="14.25" customHeight="1" thickBot="1">
      <c r="A62" s="205"/>
      <c r="B62" s="148" t="s">
        <v>143</v>
      </c>
      <c r="C62" s="149">
        <v>0</v>
      </c>
      <c r="D62" s="144">
        <v>0</v>
      </c>
      <c r="E62" s="144">
        <v>0</v>
      </c>
      <c r="F62" s="144">
        <v>0</v>
      </c>
      <c r="G62" s="144">
        <v>0</v>
      </c>
      <c r="H62" s="144">
        <v>0</v>
      </c>
      <c r="I62" s="144">
        <v>0</v>
      </c>
      <c r="J62" s="104">
        <f t="shared" si="2"/>
        <v>0</v>
      </c>
    </row>
    <row r="63" spans="1:10" ht="14.25" customHeight="1" thickBot="1">
      <c r="A63" s="206"/>
      <c r="B63" s="150" t="s">
        <v>144</v>
      </c>
      <c r="C63" s="151">
        <f>SUM(C25:C62)</f>
        <v>46</v>
      </c>
      <c r="D63" s="151">
        <f aca="true" t="shared" si="3" ref="D63:J63">SUM(D25:D62)</f>
        <v>20</v>
      </c>
      <c r="E63" s="151">
        <f t="shared" si="3"/>
        <v>99</v>
      </c>
      <c r="F63" s="151">
        <f t="shared" si="3"/>
        <v>47</v>
      </c>
      <c r="G63" s="151">
        <f t="shared" si="3"/>
        <v>6</v>
      </c>
      <c r="H63" s="151">
        <f t="shared" si="3"/>
        <v>19</v>
      </c>
      <c r="I63" s="151">
        <f t="shared" si="3"/>
        <v>4</v>
      </c>
      <c r="J63" s="151">
        <f t="shared" si="3"/>
        <v>241</v>
      </c>
    </row>
    <row r="64" spans="1:10" ht="14.25" customHeight="1" thickBot="1">
      <c r="A64" s="207" t="s">
        <v>145</v>
      </c>
      <c r="B64" s="207"/>
      <c r="C64" s="152"/>
      <c r="D64" s="152"/>
      <c r="E64" s="152"/>
      <c r="F64" s="152"/>
      <c r="G64" s="152"/>
      <c r="H64" s="152"/>
      <c r="I64" s="152"/>
      <c r="J64" s="152"/>
    </row>
    <row r="65" ht="12.75">
      <c r="A65" s="155" t="s">
        <v>146</v>
      </c>
    </row>
    <row r="66" ht="12.75">
      <c r="I66" s="156"/>
    </row>
    <row r="67" ht="12.75">
      <c r="I67" s="156"/>
    </row>
  </sheetData>
  <sheetProtection/>
  <mergeCells count="4">
    <mergeCell ref="C3:J3"/>
    <mergeCell ref="A5:A24"/>
    <mergeCell ref="A25:A63"/>
    <mergeCell ref="A64:B6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14"/>
  <sheetViews>
    <sheetView zoomScalePageLayoutView="0" workbookViewId="0" topLeftCell="A1">
      <selection activeCell="A33" sqref="A33"/>
    </sheetView>
  </sheetViews>
  <sheetFormatPr defaultColWidth="9.140625" defaultRowHeight="12.75"/>
  <cols>
    <col min="4" max="4" width="16.28125" style="0" bestFit="1" customWidth="1"/>
  </cols>
  <sheetData>
    <row r="1" spans="1:7" ht="18.75">
      <c r="A1" s="1" t="s">
        <v>147</v>
      </c>
      <c r="B1" s="1"/>
      <c r="C1" s="24"/>
      <c r="D1" s="24"/>
      <c r="E1" s="24"/>
      <c r="F1" s="24"/>
      <c r="G1" s="7"/>
    </row>
    <row r="2" spans="1:7" ht="13.5" thickBot="1">
      <c r="A2" s="2"/>
      <c r="B2" s="2"/>
      <c r="C2" s="24"/>
      <c r="D2" s="24"/>
      <c r="E2" s="24"/>
      <c r="F2" s="24"/>
      <c r="G2" s="2"/>
    </row>
    <row r="3" spans="1:7" ht="13.5" thickBot="1">
      <c r="A3" s="203">
        <v>2014</v>
      </c>
      <c r="B3" s="203"/>
      <c r="C3" s="203"/>
      <c r="D3" s="203"/>
      <c r="E3" s="203"/>
      <c r="F3" s="203"/>
      <c r="G3" s="2"/>
    </row>
    <row r="4" spans="1:7" ht="13.5" thickBot="1">
      <c r="A4" s="25" t="s">
        <v>1</v>
      </c>
      <c r="B4" s="26" t="s">
        <v>17</v>
      </c>
      <c r="C4" s="27" t="s">
        <v>18</v>
      </c>
      <c r="D4" s="27" t="s">
        <v>19</v>
      </c>
      <c r="E4" s="27" t="s">
        <v>20</v>
      </c>
      <c r="F4" s="27" t="s">
        <v>21</v>
      </c>
      <c r="G4" s="2"/>
    </row>
    <row r="5" spans="1:7" ht="22.5">
      <c r="A5" s="28" t="s">
        <v>4</v>
      </c>
      <c r="B5" s="29">
        <f aca="true" t="shared" si="0" ref="B5:B11">F5-(C5+D5+E5)</f>
        <v>2365</v>
      </c>
      <c r="C5" s="30">
        <v>79</v>
      </c>
      <c r="D5" s="30">
        <v>178</v>
      </c>
      <c r="E5" s="30">
        <v>98</v>
      </c>
      <c r="F5" s="31">
        <v>2720</v>
      </c>
      <c r="G5" s="2"/>
    </row>
    <row r="6" spans="1:7" ht="12.75">
      <c r="A6" s="32" t="s">
        <v>3</v>
      </c>
      <c r="B6" s="33">
        <f t="shared" si="0"/>
        <v>1025</v>
      </c>
      <c r="C6" s="34">
        <v>58</v>
      </c>
      <c r="D6" s="34">
        <v>134</v>
      </c>
      <c r="E6" s="34">
        <v>51</v>
      </c>
      <c r="F6" s="35">
        <v>1268</v>
      </c>
      <c r="G6" s="2"/>
    </row>
    <row r="7" spans="1:7" ht="22.5">
      <c r="A7" s="32" t="s">
        <v>8</v>
      </c>
      <c r="B7" s="33">
        <f t="shared" si="0"/>
        <v>450</v>
      </c>
      <c r="C7" s="34">
        <v>6</v>
      </c>
      <c r="D7" s="34">
        <v>29</v>
      </c>
      <c r="E7" s="34">
        <v>6</v>
      </c>
      <c r="F7" s="35">
        <v>491</v>
      </c>
      <c r="G7" s="2"/>
    </row>
    <row r="8" spans="1:7" ht="12.75">
      <c r="A8" s="32" t="s">
        <v>7</v>
      </c>
      <c r="B8" s="33">
        <f t="shared" si="0"/>
        <v>416</v>
      </c>
      <c r="C8" s="34">
        <v>11</v>
      </c>
      <c r="D8" s="34">
        <v>19</v>
      </c>
      <c r="E8" s="34">
        <v>9</v>
      </c>
      <c r="F8" s="35">
        <v>455</v>
      </c>
      <c r="G8" s="2"/>
    </row>
    <row r="9" spans="1:7" ht="33.75">
      <c r="A9" s="36" t="s">
        <v>22</v>
      </c>
      <c r="B9" s="33">
        <f t="shared" si="0"/>
        <v>33</v>
      </c>
      <c r="C9" s="37">
        <v>119</v>
      </c>
      <c r="D9" s="37">
        <v>85</v>
      </c>
      <c r="E9" s="37">
        <v>49</v>
      </c>
      <c r="F9" s="38">
        <v>286</v>
      </c>
      <c r="G9" s="2"/>
    </row>
    <row r="10" spans="1:7" ht="12.75">
      <c r="A10" s="32" t="s">
        <v>9</v>
      </c>
      <c r="B10" s="33">
        <f t="shared" si="0"/>
        <v>109</v>
      </c>
      <c r="C10" s="34">
        <v>8</v>
      </c>
      <c r="D10" s="34">
        <v>13</v>
      </c>
      <c r="E10" s="39">
        <v>2</v>
      </c>
      <c r="F10" s="35">
        <v>132</v>
      </c>
      <c r="G10" s="2"/>
    </row>
    <row r="11" spans="1:7" ht="23.25" thickBot="1">
      <c r="A11" s="40" t="s">
        <v>23</v>
      </c>
      <c r="B11" s="41">
        <f t="shared" si="0"/>
        <v>36</v>
      </c>
      <c r="C11" s="42">
        <v>1</v>
      </c>
      <c r="D11" s="42">
        <v>3</v>
      </c>
      <c r="E11" s="42">
        <v>2</v>
      </c>
      <c r="F11" s="43">
        <v>42</v>
      </c>
      <c r="G11" s="2"/>
    </row>
    <row r="12" spans="1:7" ht="13.5" thickBot="1">
      <c r="A12" s="44" t="s">
        <v>0</v>
      </c>
      <c r="B12" s="29">
        <f>SUM(B5:B11)</f>
        <v>4434</v>
      </c>
      <c r="C12" s="45">
        <f>SUM(C5:C11)</f>
        <v>282</v>
      </c>
      <c r="D12" s="45">
        <f>SUM(D5:D11)</f>
        <v>461</v>
      </c>
      <c r="E12" s="45">
        <f>SUM(E5:E11)</f>
        <v>217</v>
      </c>
      <c r="F12" s="45">
        <f>SUM(F5:F11)</f>
        <v>5394</v>
      </c>
      <c r="G12" s="2"/>
    </row>
    <row r="13" spans="1:7" ht="12.75">
      <c r="A13" s="2" t="s">
        <v>24</v>
      </c>
      <c r="B13" s="46"/>
      <c r="C13" s="47"/>
      <c r="D13" s="47" t="s">
        <v>25</v>
      </c>
      <c r="E13" s="47"/>
      <c r="F13" s="48"/>
      <c r="G13" s="2"/>
    </row>
    <row r="14" spans="1:7" ht="12.75">
      <c r="A14" s="2"/>
      <c r="B14" s="49"/>
      <c r="C14" s="47"/>
      <c r="D14" s="47"/>
      <c r="E14" s="47"/>
      <c r="F14" s="48"/>
      <c r="G14" s="2"/>
    </row>
  </sheetData>
  <sheetProtection/>
  <mergeCells count="1">
    <mergeCell ref="A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1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9.00390625" style="0" customWidth="1"/>
  </cols>
  <sheetData>
    <row r="1" spans="1:7" ht="18.75">
      <c r="A1" s="208" t="s">
        <v>186</v>
      </c>
      <c r="B1" s="208"/>
      <c r="C1" s="208"/>
      <c r="D1" s="208"/>
      <c r="E1" s="208"/>
      <c r="F1" s="208"/>
      <c r="G1" s="208"/>
    </row>
    <row r="2" spans="1:2" ht="13.5" thickBot="1">
      <c r="A2" s="2"/>
      <c r="B2" s="2"/>
    </row>
    <row r="3" spans="1:2" ht="13.5" thickBot="1">
      <c r="A3" s="203">
        <v>2014</v>
      </c>
      <c r="B3" s="203"/>
    </row>
    <row r="4" spans="1:2" ht="13.5" thickBot="1">
      <c r="A4" s="25" t="s">
        <v>187</v>
      </c>
      <c r="B4" s="26" t="s">
        <v>188</v>
      </c>
    </row>
    <row r="5" spans="1:2" ht="12.75">
      <c r="A5" s="28" t="s">
        <v>184</v>
      </c>
      <c r="B5" s="29">
        <v>11402</v>
      </c>
    </row>
    <row r="6" spans="1:2" ht="13.5" thickBot="1">
      <c r="A6" s="32" t="s">
        <v>23</v>
      </c>
      <c r="B6" s="33">
        <v>1580</v>
      </c>
    </row>
    <row r="7" spans="1:2" ht="13.5" thickBot="1">
      <c r="A7" s="44" t="s">
        <v>0</v>
      </c>
      <c r="B7" s="194">
        <f>SUM(B5:B6)</f>
        <v>12982</v>
      </c>
    </row>
    <row r="8" spans="1:2" s="193" customFormat="1" ht="12.75">
      <c r="A8" s="189"/>
      <c r="B8" s="192"/>
    </row>
    <row r="9" spans="1:2" ht="12.75">
      <c r="A9" s="2" t="s">
        <v>185</v>
      </c>
      <c r="B9" s="191"/>
    </row>
    <row r="17" ht="12.75">
      <c r="C17" s="190"/>
    </row>
  </sheetData>
  <sheetProtection/>
  <mergeCells count="2">
    <mergeCell ref="A3:B3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20"/>
  <sheetViews>
    <sheetView zoomScale="142" zoomScaleNormal="142" zoomScalePageLayoutView="0" workbookViewId="0" topLeftCell="A1">
      <selection activeCell="B22" sqref="B22"/>
    </sheetView>
  </sheetViews>
  <sheetFormatPr defaultColWidth="9.140625" defaultRowHeight="12.75"/>
  <cols>
    <col min="1" max="1" width="25.8515625" style="2" customWidth="1"/>
    <col min="2" max="8" width="10.7109375" style="2" customWidth="1"/>
    <col min="9" max="19" width="8.7109375" style="2" customWidth="1"/>
    <col min="20" max="16384" width="9.140625" style="2" customWidth="1"/>
  </cols>
  <sheetData>
    <row r="1" spans="1:7" ht="19.5" customHeight="1">
      <c r="A1" s="1" t="s">
        <v>15</v>
      </c>
      <c r="G1" s="7"/>
    </row>
    <row r="2" ht="6.75" customHeight="1" thickBot="1"/>
    <row r="3" spans="1:4" ht="13.5" customHeight="1" thickBot="1">
      <c r="A3" s="203">
        <v>2014</v>
      </c>
      <c r="B3" s="203"/>
      <c r="C3" s="203"/>
      <c r="D3" s="203"/>
    </row>
    <row r="4" spans="1:4" ht="13.5" customHeight="1" thickBot="1">
      <c r="A4" s="8" t="s">
        <v>1</v>
      </c>
      <c r="B4" s="18" t="s">
        <v>5</v>
      </c>
      <c r="C4" s="18" t="s">
        <v>2</v>
      </c>
      <c r="D4" s="18" t="s">
        <v>0</v>
      </c>
    </row>
    <row r="5" spans="1:4" ht="15.75" customHeight="1">
      <c r="A5" s="51" t="s">
        <v>4</v>
      </c>
      <c r="B5" s="96">
        <v>2852</v>
      </c>
      <c r="C5" s="97">
        <v>658</v>
      </c>
      <c r="D5" s="98">
        <f aca="true" t="shared" si="0" ref="D5:D10">SUM(B5:C5)</f>
        <v>3510</v>
      </c>
    </row>
    <row r="6" spans="1:4" ht="15.75" customHeight="1">
      <c r="A6" s="3" t="s">
        <v>3</v>
      </c>
      <c r="B6" s="99">
        <v>1990</v>
      </c>
      <c r="C6" s="100">
        <v>506</v>
      </c>
      <c r="D6" s="101">
        <f t="shared" si="0"/>
        <v>2496</v>
      </c>
    </row>
    <row r="7" spans="1:4" ht="15.75" customHeight="1">
      <c r="A7" s="3" t="s">
        <v>7</v>
      </c>
      <c r="B7" s="99">
        <v>1238</v>
      </c>
      <c r="C7" s="100">
        <v>219</v>
      </c>
      <c r="D7" s="101">
        <f t="shared" si="0"/>
        <v>1457</v>
      </c>
    </row>
    <row r="8" spans="1:7" ht="15.75" customHeight="1">
      <c r="A8" s="3" t="s">
        <v>8</v>
      </c>
      <c r="B8" s="99">
        <v>695</v>
      </c>
      <c r="C8" s="100">
        <v>167</v>
      </c>
      <c r="D8" s="101">
        <f t="shared" si="0"/>
        <v>862</v>
      </c>
      <c r="G8" s="10"/>
    </row>
    <row r="9" spans="1:7" ht="15.75" customHeight="1">
      <c r="A9" s="3" t="s">
        <v>9</v>
      </c>
      <c r="B9" s="99">
        <v>513</v>
      </c>
      <c r="C9" s="100">
        <v>167</v>
      </c>
      <c r="D9" s="101">
        <f t="shared" si="0"/>
        <v>680</v>
      </c>
      <c r="G9" s="19"/>
    </row>
    <row r="10" spans="1:4" ht="15.75" customHeight="1" thickBot="1">
      <c r="A10" s="9" t="s">
        <v>6</v>
      </c>
      <c r="B10" s="102">
        <v>483</v>
      </c>
      <c r="C10" s="103">
        <v>162</v>
      </c>
      <c r="D10" s="104">
        <f t="shared" si="0"/>
        <v>645</v>
      </c>
    </row>
    <row r="11" spans="1:6" ht="15.75" customHeight="1" thickBot="1">
      <c r="A11" s="8" t="s">
        <v>0</v>
      </c>
      <c r="B11" s="105">
        <f>SUM(B5:B10)</f>
        <v>7771</v>
      </c>
      <c r="C11" s="105">
        <f>SUM(C5:C10)</f>
        <v>1879</v>
      </c>
      <c r="D11" s="105">
        <f>SUM(D5:D10)</f>
        <v>9650</v>
      </c>
      <c r="E11" s="10"/>
      <c r="F11" s="10"/>
    </row>
    <row r="12" ht="15.75" customHeight="1">
      <c r="A12" s="2" t="s">
        <v>14</v>
      </c>
    </row>
    <row r="13" ht="15.75" customHeight="1"/>
    <row r="14" spans="1:5" ht="15.75" customHeight="1">
      <c r="A14" s="1" t="s">
        <v>16</v>
      </c>
      <c r="B14" s="1"/>
      <c r="E14" s="20">
        <v>2014</v>
      </c>
    </row>
    <row r="15" ht="6.75" customHeight="1" thickBot="1"/>
    <row r="16" spans="1:12" ht="15.75" customHeight="1" thickBot="1">
      <c r="A16" s="8" t="s">
        <v>10</v>
      </c>
      <c r="B16" s="18">
        <v>2004</v>
      </c>
      <c r="C16" s="18">
        <v>2005</v>
      </c>
      <c r="D16" s="18">
        <v>2006</v>
      </c>
      <c r="E16" s="18">
        <v>2007</v>
      </c>
      <c r="F16" s="18">
        <v>2008</v>
      </c>
      <c r="G16" s="18">
        <v>2009</v>
      </c>
      <c r="H16" s="18">
        <v>2010</v>
      </c>
      <c r="I16" s="8">
        <v>2011</v>
      </c>
      <c r="J16" s="8">
        <v>2012</v>
      </c>
      <c r="K16" s="8">
        <v>2013</v>
      </c>
      <c r="L16" s="8">
        <v>2014</v>
      </c>
    </row>
    <row r="17" spans="1:12" ht="15.75" customHeight="1">
      <c r="A17" s="11" t="s">
        <v>11</v>
      </c>
      <c r="B17" s="12">
        <v>3953</v>
      </c>
      <c r="C17" s="12">
        <v>4834</v>
      </c>
      <c r="D17" s="12">
        <v>5278</v>
      </c>
      <c r="E17" s="12">
        <v>5779</v>
      </c>
      <c r="F17" s="12">
        <v>6412</v>
      </c>
      <c r="G17" s="12">
        <v>7057</v>
      </c>
      <c r="H17" s="12">
        <v>7499</v>
      </c>
      <c r="I17" s="12">
        <v>7921</v>
      </c>
      <c r="J17" s="12">
        <v>8395</v>
      </c>
      <c r="K17" s="22">
        <v>9107</v>
      </c>
      <c r="L17" s="4">
        <v>10070</v>
      </c>
    </row>
    <row r="18" spans="1:12" ht="15.75" customHeight="1" thickBot="1">
      <c r="A18" s="13" t="s">
        <v>12</v>
      </c>
      <c r="B18" s="14">
        <v>571</v>
      </c>
      <c r="C18" s="14">
        <v>788</v>
      </c>
      <c r="D18" s="14">
        <v>966</v>
      </c>
      <c r="E18" s="14">
        <v>1174</v>
      </c>
      <c r="F18" s="14">
        <v>1397</v>
      </c>
      <c r="G18" s="14">
        <v>1612</v>
      </c>
      <c r="H18" s="14">
        <v>1754</v>
      </c>
      <c r="I18" s="14">
        <v>1903</v>
      </c>
      <c r="J18" s="14">
        <v>2013</v>
      </c>
      <c r="K18" s="23">
        <v>2220</v>
      </c>
      <c r="L18" s="5">
        <v>2452</v>
      </c>
    </row>
    <row r="19" spans="1:12" ht="15.75" customHeight="1" thickBot="1">
      <c r="A19" s="8" t="s">
        <v>0</v>
      </c>
      <c r="B19" s="21">
        <f>SUM(B17:B18)</f>
        <v>4524</v>
      </c>
      <c r="C19" s="21">
        <f aca="true" t="shared" si="1" ref="C19:K19">SUM(C17:C18)</f>
        <v>5622</v>
      </c>
      <c r="D19" s="21">
        <f t="shared" si="1"/>
        <v>6244</v>
      </c>
      <c r="E19" s="21">
        <f t="shared" si="1"/>
        <v>6953</v>
      </c>
      <c r="F19" s="21">
        <f t="shared" si="1"/>
        <v>7809</v>
      </c>
      <c r="G19" s="21">
        <f t="shared" si="1"/>
        <v>8669</v>
      </c>
      <c r="H19" s="21">
        <f t="shared" si="1"/>
        <v>9253</v>
      </c>
      <c r="I19" s="21">
        <f t="shared" si="1"/>
        <v>9824</v>
      </c>
      <c r="J19" s="21">
        <f t="shared" si="1"/>
        <v>10408</v>
      </c>
      <c r="K19" s="21">
        <f t="shared" si="1"/>
        <v>11327</v>
      </c>
      <c r="L19" s="6">
        <f>SUM(L17:L18)</f>
        <v>12522</v>
      </c>
    </row>
    <row r="20" ht="15.75" customHeight="1">
      <c r="A20" s="2" t="s">
        <v>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9.5" customHeight="1"/>
    <row r="27" ht="6.75" customHeight="1"/>
    <row r="28" ht="15.75" customHeight="1"/>
    <row r="29" ht="15.75" customHeight="1"/>
    <row r="30" ht="15.75" customHeight="1"/>
    <row r="31" ht="15.75" customHeight="1"/>
    <row r="32" ht="13.5" customHeight="1"/>
  </sheetData>
  <sheetProtection/>
  <mergeCells count="1">
    <mergeCell ref="A3:D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14"/>
  <sheetViews>
    <sheetView zoomScalePageLayoutView="0" workbookViewId="0" topLeftCell="A1">
      <selection activeCell="B9" sqref="B9:C12"/>
    </sheetView>
  </sheetViews>
  <sheetFormatPr defaultColWidth="9.140625" defaultRowHeight="12.75"/>
  <cols>
    <col min="1" max="1" width="37.421875" style="0" customWidth="1"/>
    <col min="2" max="2" width="14.28125" style="0" bestFit="1" customWidth="1"/>
    <col min="3" max="3" width="11.00390625" style="0" customWidth="1"/>
  </cols>
  <sheetData>
    <row r="1" spans="1:5" s="49" customFormat="1" ht="19.5" customHeight="1">
      <c r="A1" s="52" t="s">
        <v>26</v>
      </c>
      <c r="D1" s="53"/>
      <c r="E1" s="53"/>
    </row>
    <row r="2" spans="4:5" s="49" customFormat="1" ht="6.75" customHeight="1" thickBot="1">
      <c r="D2" s="53"/>
      <c r="E2" s="53"/>
    </row>
    <row r="3" spans="1:5" s="49" customFormat="1" ht="13.5" customHeight="1" thickBot="1">
      <c r="A3" s="209" t="s">
        <v>27</v>
      </c>
      <c r="B3" s="209"/>
      <c r="C3" s="209"/>
      <c r="D3" s="53"/>
      <c r="E3" s="53"/>
    </row>
    <row r="4" spans="1:3" s="49" customFormat="1" ht="13.5" customHeight="1" thickBot="1">
      <c r="A4" s="54" t="s">
        <v>1</v>
      </c>
      <c r="B4" s="55">
        <v>2013</v>
      </c>
      <c r="C4" s="55">
        <v>2014</v>
      </c>
    </row>
    <row r="5" spans="1:3" s="49" customFormat="1" ht="16.5" customHeight="1">
      <c r="A5" s="56" t="s">
        <v>28</v>
      </c>
      <c r="B5" s="4">
        <v>869</v>
      </c>
      <c r="C5" s="4">
        <v>914</v>
      </c>
    </row>
    <row r="6" spans="1:4" s="49" customFormat="1" ht="16.5" customHeight="1">
      <c r="A6" s="58" t="s">
        <v>3</v>
      </c>
      <c r="B6" s="59">
        <v>309</v>
      </c>
      <c r="C6" s="59">
        <v>316</v>
      </c>
      <c r="D6" s="57"/>
    </row>
    <row r="7" spans="1:3" s="49" customFormat="1" ht="16.5" customHeight="1">
      <c r="A7" s="58" t="s">
        <v>6</v>
      </c>
      <c r="B7" s="59">
        <v>290</v>
      </c>
      <c r="C7" s="59">
        <v>301</v>
      </c>
    </row>
    <row r="8" spans="1:3" s="49" customFormat="1" ht="16.5" customHeight="1">
      <c r="A8" s="58" t="s">
        <v>33</v>
      </c>
      <c r="B8" s="59">
        <v>135</v>
      </c>
      <c r="C8" s="59">
        <v>141</v>
      </c>
    </row>
    <row r="9" spans="1:3" s="49" customFormat="1" ht="16.5" customHeight="1">
      <c r="A9" s="58" t="s">
        <v>7</v>
      </c>
      <c r="B9" s="59">
        <v>92</v>
      </c>
      <c r="C9" s="59">
        <v>99</v>
      </c>
    </row>
    <row r="10" spans="1:3" s="49" customFormat="1" ht="16.5" customHeight="1" thickBot="1">
      <c r="A10" s="60" t="s">
        <v>32</v>
      </c>
      <c r="B10" s="5">
        <v>55</v>
      </c>
      <c r="C10" s="5">
        <v>59</v>
      </c>
    </row>
    <row r="11" spans="1:3" s="49" customFormat="1" ht="16.5" customHeight="1" thickBot="1">
      <c r="A11" s="61" t="s">
        <v>29</v>
      </c>
      <c r="B11" s="62">
        <v>6</v>
      </c>
      <c r="C11" s="62">
        <v>6</v>
      </c>
    </row>
    <row r="12" spans="1:3" s="49" customFormat="1" ht="16.5" customHeight="1" thickBot="1">
      <c r="A12" s="61" t="s">
        <v>30</v>
      </c>
      <c r="B12" s="62">
        <v>7</v>
      </c>
      <c r="C12" s="62">
        <v>7</v>
      </c>
    </row>
    <row r="13" spans="1:4" s="49" customFormat="1" ht="16.5" customHeight="1" thickBot="1">
      <c r="A13" s="50" t="s">
        <v>0</v>
      </c>
      <c r="B13" s="6">
        <f>SUM(B5:B12)</f>
        <v>1763</v>
      </c>
      <c r="C13" s="6">
        <f>SUM(C5:C12)</f>
        <v>1843</v>
      </c>
      <c r="D13" s="57"/>
    </row>
    <row r="14" s="49" customFormat="1" ht="13.5" customHeight="1">
      <c r="A14" s="49" t="s">
        <v>31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17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4.28125" style="0" bestFit="1" customWidth="1"/>
  </cols>
  <sheetData>
    <row r="1" spans="1:3" s="49" customFormat="1" ht="18.75">
      <c r="A1" s="208" t="s">
        <v>34</v>
      </c>
      <c r="B1" s="208"/>
      <c r="C1" s="208"/>
    </row>
    <row r="2" spans="1:2" s="49" customFormat="1" ht="13.5" thickBot="1">
      <c r="A2" s="2"/>
      <c r="B2" s="2"/>
    </row>
    <row r="3" spans="1:3" s="49" customFormat="1" ht="13.5" thickBot="1">
      <c r="A3" s="203" t="s">
        <v>35</v>
      </c>
      <c r="B3" s="203"/>
      <c r="C3" s="203"/>
    </row>
    <row r="4" spans="1:3" s="49" customFormat="1" ht="13.5" thickBot="1">
      <c r="A4" s="63"/>
      <c r="B4" s="74">
        <v>2013</v>
      </c>
      <c r="C4" s="74">
        <v>2014</v>
      </c>
    </row>
    <row r="5" spans="1:3" s="49" customFormat="1" ht="13.5" thickBot="1">
      <c r="A5" s="63"/>
      <c r="B5" s="64">
        <f>SUM(B6:B7)</f>
        <v>486</v>
      </c>
      <c r="C5" s="64">
        <f>SUM(C6:C7)</f>
        <v>503</v>
      </c>
    </row>
    <row r="6" spans="1:3" s="49" customFormat="1" ht="12.75">
      <c r="A6" s="65" t="s">
        <v>2</v>
      </c>
      <c r="B6" s="30">
        <v>285</v>
      </c>
      <c r="C6" s="30">
        <v>283</v>
      </c>
    </row>
    <row r="7" spans="1:3" s="49" customFormat="1" ht="13.5" thickBot="1">
      <c r="A7" s="66" t="s">
        <v>5</v>
      </c>
      <c r="B7" s="42">
        <v>201</v>
      </c>
      <c r="C7" s="42">
        <v>220</v>
      </c>
    </row>
    <row r="8" spans="1:3" s="49" customFormat="1" ht="13.5" thickBot="1">
      <c r="A8" s="67" t="s">
        <v>36</v>
      </c>
      <c r="B8" s="64">
        <f>SUM(B9:B10)</f>
        <v>49</v>
      </c>
      <c r="C8" s="64">
        <f>SUM(C9:C10)</f>
        <v>49</v>
      </c>
    </row>
    <row r="9" spans="1:3" s="49" customFormat="1" ht="12.75">
      <c r="A9" s="65" t="s">
        <v>2</v>
      </c>
      <c r="B9" s="30">
        <v>29</v>
      </c>
      <c r="C9" s="30">
        <v>29</v>
      </c>
    </row>
    <row r="10" spans="1:3" s="49" customFormat="1" ht="13.5" thickBot="1">
      <c r="A10" s="66" t="s">
        <v>5</v>
      </c>
      <c r="B10" s="42">
        <v>20</v>
      </c>
      <c r="C10" s="42">
        <v>20</v>
      </c>
    </row>
    <row r="11" spans="1:3" s="49" customFormat="1" ht="13.5" thickBot="1">
      <c r="A11" s="67" t="s">
        <v>37</v>
      </c>
      <c r="B11" s="64">
        <f>SUM(B12:B13)</f>
        <v>58</v>
      </c>
      <c r="C11" s="64">
        <f>SUM(C12:C13)</f>
        <v>52</v>
      </c>
    </row>
    <row r="12" spans="1:3" s="49" customFormat="1" ht="12.75">
      <c r="A12" s="65" t="s">
        <v>2</v>
      </c>
      <c r="B12" s="30">
        <v>19</v>
      </c>
      <c r="C12" s="30">
        <v>16</v>
      </c>
    </row>
    <row r="13" spans="1:3" s="49" customFormat="1" ht="13.5" thickBot="1">
      <c r="A13" s="66" t="s">
        <v>5</v>
      </c>
      <c r="B13" s="42">
        <v>39</v>
      </c>
      <c r="C13" s="42">
        <v>36</v>
      </c>
    </row>
    <row r="14" spans="1:3" s="49" customFormat="1" ht="13.5" thickBot="1">
      <c r="A14" s="54" t="s">
        <v>38</v>
      </c>
      <c r="B14" s="68">
        <f aca="true" t="shared" si="0" ref="B14:C16">B5+B8+B11</f>
        <v>593</v>
      </c>
      <c r="C14" s="68">
        <f t="shared" si="0"/>
        <v>604</v>
      </c>
    </row>
    <row r="15" spans="1:4" s="49" customFormat="1" ht="12.75">
      <c r="A15" s="69" t="s">
        <v>2</v>
      </c>
      <c r="B15" s="70">
        <f t="shared" si="0"/>
        <v>333</v>
      </c>
      <c r="C15" s="70">
        <f t="shared" si="0"/>
        <v>328</v>
      </c>
      <c r="D15" s="57"/>
    </row>
    <row r="16" spans="1:4" s="49" customFormat="1" ht="13.5" thickBot="1">
      <c r="A16" s="71" t="s">
        <v>5</v>
      </c>
      <c r="B16" s="72">
        <f t="shared" si="0"/>
        <v>260</v>
      </c>
      <c r="C16" s="72">
        <f t="shared" si="0"/>
        <v>276</v>
      </c>
      <c r="D16" s="57"/>
    </row>
    <row r="17" spans="1:2" s="49" customFormat="1" ht="12.75">
      <c r="A17" s="2" t="s">
        <v>39</v>
      </c>
      <c r="B17" s="73" t="s">
        <v>25</v>
      </c>
    </row>
  </sheetData>
  <sheetProtection/>
  <mergeCells count="2">
    <mergeCell ref="A3:C3"/>
    <mergeCell ref="A1:C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6"/>
  <sheetViews>
    <sheetView zoomScalePageLayoutView="0" workbookViewId="0" topLeftCell="A1">
      <selection activeCell="A3" sqref="A3:IV3"/>
    </sheetView>
  </sheetViews>
  <sheetFormatPr defaultColWidth="9.140625" defaultRowHeight="12.75"/>
  <sheetData>
    <row r="1" spans="1:8" ht="18.75">
      <c r="A1" s="1" t="s">
        <v>158</v>
      </c>
      <c r="B1" s="1"/>
      <c r="C1" s="1"/>
      <c r="D1" s="1"/>
      <c r="E1" s="1"/>
      <c r="F1" s="1"/>
      <c r="G1" s="1"/>
      <c r="H1" s="1"/>
    </row>
    <row r="2" spans="1:8" ht="13.5" thickBot="1">
      <c r="A2" s="165"/>
      <c r="B2" s="73"/>
      <c r="C2" s="73"/>
      <c r="D2" s="73"/>
      <c r="E2" s="73"/>
      <c r="F2" s="73"/>
      <c r="G2" s="73"/>
      <c r="H2" s="73"/>
    </row>
    <row r="3" spans="1:8" ht="13.5" thickBot="1">
      <c r="A3" s="165"/>
      <c r="B3" s="203">
        <v>2014</v>
      </c>
      <c r="C3" s="203"/>
      <c r="D3" s="203"/>
      <c r="E3" s="203"/>
      <c r="F3" s="203"/>
      <c r="G3" s="203"/>
      <c r="H3" s="109"/>
    </row>
    <row r="4" spans="1:8" ht="21.75" thickBot="1">
      <c r="A4" s="165"/>
      <c r="B4" s="166" t="s">
        <v>28</v>
      </c>
      <c r="C4" s="166" t="s">
        <v>3</v>
      </c>
      <c r="D4" s="166" t="s">
        <v>6</v>
      </c>
      <c r="E4" s="166" t="s">
        <v>7</v>
      </c>
      <c r="F4" s="166" t="s">
        <v>33</v>
      </c>
      <c r="G4" s="167" t="s">
        <v>0</v>
      </c>
      <c r="H4" s="73"/>
    </row>
    <row r="5" spans="1:8" ht="21.75" thickBot="1">
      <c r="A5" s="93" t="s">
        <v>154</v>
      </c>
      <c r="B5" s="168">
        <v>96</v>
      </c>
      <c r="C5" s="168">
        <v>79</v>
      </c>
      <c r="D5" s="168">
        <v>50</v>
      </c>
      <c r="E5" s="168">
        <v>62</v>
      </c>
      <c r="F5" s="168">
        <v>38</v>
      </c>
      <c r="G5" s="169">
        <f>SUM(B5:F5)</f>
        <v>325</v>
      </c>
      <c r="H5" s="73"/>
    </row>
    <row r="6" spans="1:8" ht="12.75">
      <c r="A6" s="170" t="s">
        <v>155</v>
      </c>
      <c r="B6" s="73"/>
      <c r="C6" s="73"/>
      <c r="D6" s="73"/>
      <c r="E6" s="73"/>
      <c r="F6" s="73"/>
      <c r="G6" s="73"/>
      <c r="H6" s="73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8.75">
      <c r="A8" s="1" t="s">
        <v>159</v>
      </c>
      <c r="B8" s="1"/>
      <c r="C8" s="1"/>
      <c r="D8" s="1"/>
      <c r="E8" s="1"/>
      <c r="F8" s="1"/>
      <c r="G8" s="1"/>
      <c r="H8" s="1"/>
    </row>
    <row r="9" spans="1:8" ht="13.5" thickBot="1">
      <c r="A9" s="165"/>
      <c r="B9" s="73"/>
      <c r="C9" s="73"/>
      <c r="D9" s="73"/>
      <c r="E9" s="73"/>
      <c r="F9" s="73"/>
      <c r="G9" s="73"/>
      <c r="H9" s="73"/>
    </row>
    <row r="10" spans="1:8" ht="13.5" thickBot="1">
      <c r="A10" s="165"/>
      <c r="B10" s="2"/>
      <c r="C10" s="2"/>
      <c r="D10" s="203">
        <v>2014</v>
      </c>
      <c r="E10" s="203"/>
      <c r="F10" s="203"/>
      <c r="G10" s="203"/>
      <c r="H10" s="203"/>
    </row>
    <row r="11" spans="1:8" ht="21.75" thickBot="1">
      <c r="A11" s="165"/>
      <c r="B11" s="2"/>
      <c r="C11" s="171" t="s">
        <v>28</v>
      </c>
      <c r="D11" s="171" t="s">
        <v>3</v>
      </c>
      <c r="E11" s="171" t="s">
        <v>6</v>
      </c>
      <c r="F11" s="171" t="s">
        <v>7</v>
      </c>
      <c r="G11" s="171" t="s">
        <v>33</v>
      </c>
      <c r="H11" s="55" t="s">
        <v>0</v>
      </c>
    </row>
    <row r="12" spans="1:8" ht="21">
      <c r="A12" s="210" t="s">
        <v>154</v>
      </c>
      <c r="B12" s="172" t="s">
        <v>156</v>
      </c>
      <c r="C12" s="123">
        <v>16</v>
      </c>
      <c r="D12" s="123">
        <v>6</v>
      </c>
      <c r="E12" s="123">
        <v>6</v>
      </c>
      <c r="F12" s="123">
        <v>2</v>
      </c>
      <c r="G12" s="123">
        <v>5</v>
      </c>
      <c r="H12" s="116">
        <f>SUM(C12:G12)</f>
        <v>35</v>
      </c>
    </row>
    <row r="13" spans="1:8" ht="21.75" thickBot="1">
      <c r="A13" s="211"/>
      <c r="B13" s="173" t="s">
        <v>157</v>
      </c>
      <c r="C13" s="174">
        <v>80</v>
      </c>
      <c r="D13" s="174">
        <v>73</v>
      </c>
      <c r="E13" s="174">
        <v>44</v>
      </c>
      <c r="F13" s="174">
        <v>60</v>
      </c>
      <c r="G13" s="174">
        <v>33</v>
      </c>
      <c r="H13" s="175">
        <f>SUM(C13:G13)</f>
        <v>290</v>
      </c>
    </row>
    <row r="14" spans="1:8" ht="13.5" thickBot="1">
      <c r="A14" s="212"/>
      <c r="B14" s="54" t="s">
        <v>0</v>
      </c>
      <c r="C14" s="176">
        <f aca="true" t="shared" si="0" ref="C14:H14">SUM(C12:C13)</f>
        <v>96</v>
      </c>
      <c r="D14" s="176">
        <f t="shared" si="0"/>
        <v>79</v>
      </c>
      <c r="E14" s="176">
        <f t="shared" si="0"/>
        <v>50</v>
      </c>
      <c r="F14" s="176">
        <f t="shared" si="0"/>
        <v>62</v>
      </c>
      <c r="G14" s="176">
        <f t="shared" si="0"/>
        <v>38</v>
      </c>
      <c r="H14" s="176">
        <f t="shared" si="0"/>
        <v>325</v>
      </c>
    </row>
    <row r="15" spans="1:8" ht="12.75">
      <c r="A15" s="170" t="s">
        <v>155</v>
      </c>
      <c r="B15" s="73"/>
      <c r="C15" s="73"/>
      <c r="D15" s="73"/>
      <c r="E15" s="73"/>
      <c r="F15" s="73"/>
      <c r="G15" s="73"/>
      <c r="H15" s="73"/>
    </row>
    <row r="16" spans="1:8" ht="12.75">
      <c r="A16" s="2"/>
      <c r="B16" s="2"/>
      <c r="C16" s="10"/>
      <c r="D16" s="2"/>
      <c r="E16" s="2"/>
      <c r="F16" s="2"/>
      <c r="G16" s="2"/>
      <c r="H16" s="2"/>
    </row>
  </sheetData>
  <sheetProtection/>
  <mergeCells count="3">
    <mergeCell ref="B3:G3"/>
    <mergeCell ref="D10:H10"/>
    <mergeCell ref="A12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ntannir</cp:lastModifiedBy>
  <cp:lastPrinted>2015-10-19T10:18:42Z</cp:lastPrinted>
  <dcterms:created xsi:type="dcterms:W3CDTF">2006-02-24T09:38:25Z</dcterms:created>
  <dcterms:modified xsi:type="dcterms:W3CDTF">2016-07-27T08:51:47Z</dcterms:modified>
  <cp:category/>
  <cp:version/>
  <cp:contentType/>
  <cp:contentStatus/>
</cp:coreProperties>
</file>