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tabRatio="929" activeTab="6"/>
  </bookViews>
  <sheets>
    <sheet name="حركة المواني اللببانية 2013" sheetId="1" r:id="rId1"/>
    <sheet name="مرفأ الذوق" sheetId="2" r:id="rId2"/>
    <sheet name="مرفأي الجية والزهراني" sheetId="3" r:id="rId3"/>
    <sheet name="مرفأ صيدا" sheetId="4" r:id="rId4"/>
    <sheet name="مرفأ صور" sheetId="5" r:id="rId5"/>
    <sheet name="حركة السفن والنتائج المالية" sheetId="6" r:id="rId6"/>
    <sheet name="النقل البحري" sheetId="7" r:id="rId7"/>
  </sheets>
  <definedNames/>
  <calcPr fullCalcOnLoad="1"/>
</workbook>
</file>

<file path=xl/sharedStrings.xml><?xml version="1.0" encoding="utf-8"?>
<sst xmlns="http://schemas.openxmlformats.org/spreadsheetml/2006/main" count="664" uniqueCount="208">
  <si>
    <t>سيارات</t>
  </si>
  <si>
    <t>المجموع</t>
  </si>
  <si>
    <t>فحم</t>
  </si>
  <si>
    <t>جفصين</t>
  </si>
  <si>
    <t>رخام</t>
  </si>
  <si>
    <t>الشهر
أصناف البضائع</t>
  </si>
  <si>
    <t>المصدر: وزارة الاشغال العامة والنقل - المديرية العامة للنقل البري والبحري - رئاسة مرفأ صور</t>
  </si>
  <si>
    <t>الوحدة: بالأطنان</t>
  </si>
  <si>
    <t>حديد خردة</t>
  </si>
  <si>
    <t>اليات</t>
  </si>
  <si>
    <t xml:space="preserve">صخور </t>
  </si>
  <si>
    <t>رمل</t>
  </si>
  <si>
    <t>قساطل</t>
  </si>
  <si>
    <t>_</t>
  </si>
  <si>
    <t>الشهر
  Month</t>
  </si>
  <si>
    <t>عدد البواخر
  No. of Ships</t>
  </si>
  <si>
    <t>كانون الثاني  January</t>
  </si>
  <si>
    <t>شباط
February</t>
  </si>
  <si>
    <t>اذار 
March</t>
  </si>
  <si>
    <t>نيسان 
April</t>
  </si>
  <si>
    <t>أيار 
May</t>
  </si>
  <si>
    <t>حزيران
June</t>
  </si>
  <si>
    <t>تموز
July</t>
  </si>
  <si>
    <t>آب
August</t>
  </si>
  <si>
    <t>ايلول
September</t>
  </si>
  <si>
    <t>تشرين الأول
October</t>
  </si>
  <si>
    <t>تشرين الثاني 
November</t>
  </si>
  <si>
    <t>كانون الأول
December</t>
  </si>
  <si>
    <t>تشرين الأول
November</t>
  </si>
  <si>
    <t>الشهر
Month</t>
  </si>
  <si>
    <t>units: tons</t>
  </si>
  <si>
    <t>كانون الثاني January</t>
  </si>
  <si>
    <t>شباط   February</t>
  </si>
  <si>
    <t>حزيران 
June</t>
  </si>
  <si>
    <t xml:space="preserve">   تموز    July</t>
  </si>
  <si>
    <t xml:space="preserve">تشرين الثاني
October </t>
  </si>
  <si>
    <t>Total</t>
  </si>
  <si>
    <t xml:space="preserve">  Month                    
 kinds of goods</t>
  </si>
  <si>
    <t>المحمول الصافي (بالاطنان)  Net Load (tons)</t>
  </si>
  <si>
    <t xml:space="preserve"> المجموع  Total </t>
  </si>
  <si>
    <t>آذار
March</t>
  </si>
  <si>
    <t xml:space="preserve">       العدد    
   .No</t>
  </si>
  <si>
    <t>عدد البواخر Ships No</t>
  </si>
  <si>
    <t xml:space="preserve">المحمول الصافي (بالاطنان)
(tons)  Net Load  </t>
  </si>
  <si>
    <t xml:space="preserve">المجموع  Total
 </t>
  </si>
  <si>
    <t>المحمول الصافي (بالاطنان)
(tons) Net  Load</t>
  </si>
  <si>
    <t xml:space="preserve">المحمول الصافي  (بالاطنان)          (tons)   Net Load </t>
  </si>
  <si>
    <t xml:space="preserve">   نيسان  
 April</t>
  </si>
  <si>
    <t>scrap metal</t>
  </si>
  <si>
    <t>marble</t>
  </si>
  <si>
    <t>total</t>
  </si>
  <si>
    <t>vehichles</t>
  </si>
  <si>
    <t>pipes</t>
  </si>
  <si>
    <t>Rocks</t>
  </si>
  <si>
    <t>المصدر: وزارة الاشغال العامة والنقل - المديرية العامة للنقل البري والبحري - رئاسة مرفأ صيدا</t>
  </si>
  <si>
    <t xml:space="preserve">   نيسان 
  April</t>
  </si>
  <si>
    <t xml:space="preserve">   ايار   
  May</t>
  </si>
  <si>
    <t>اذار   March</t>
  </si>
  <si>
    <t>عدد البواخر
      NO. of Merchantman</t>
  </si>
  <si>
    <t>المحمول الصافي (بالاطنان)
            (tons)   Net Load</t>
  </si>
  <si>
    <t xml:space="preserve">البضائع المستوردة (بالأطنان)
(tons) Imported   Goods   </t>
  </si>
  <si>
    <t xml:space="preserve"> عدد البواخر       NO. of Tankers</t>
  </si>
  <si>
    <t xml:space="preserve">المحمول الصافي (بالاطنان)                (tons)   Net Load </t>
  </si>
  <si>
    <t>نفط خام مستورد (بالأطنان) Imported Crude Oil (tons)</t>
  </si>
  <si>
    <t>sand</t>
  </si>
  <si>
    <t>gypsum</t>
  </si>
  <si>
    <t>coal</t>
  </si>
  <si>
    <t xml:space="preserve">المصدر: وزارة الاشغال العامة والنقل - المديرية العامة للنقل البري والبحري - رئاسة مرفأي الجية والزهراني </t>
  </si>
  <si>
    <t xml:space="preserve">عدد البواخر  Ships Number </t>
  </si>
  <si>
    <t xml:space="preserve">المحمول الصافي (بالاطنان)    (tons) Net   Loading </t>
  </si>
  <si>
    <t xml:space="preserve">نفط خام مستورد (بالأطنان)  (tons)Imported Crude Oil  </t>
  </si>
  <si>
    <t>المصدر: وزارة الاشغال العامة والنقل - المديرية العامة للنقل البري والبحري - رئاسة مرفأ الذوق</t>
  </si>
  <si>
    <t xml:space="preserve">source: Ministry of Public Works &amp; Transport- Public Directorate for land &amp; Maritime Transport- Head of  Zouk port </t>
  </si>
  <si>
    <t>كانون الثاني
 January</t>
  </si>
  <si>
    <t xml:space="preserve">   تموز  
  July</t>
  </si>
  <si>
    <t>البضائع المصدرة (بالأطنان)  
  Exported   Goods (tons)</t>
  </si>
  <si>
    <t>---------------------------------------------</t>
  </si>
  <si>
    <t>صفحة 2</t>
  </si>
  <si>
    <t>sheet 2</t>
  </si>
  <si>
    <t>صفحة 3</t>
  </si>
  <si>
    <t>sheet 3</t>
  </si>
  <si>
    <t>صفحة 4</t>
  </si>
  <si>
    <t>sheet 4</t>
  </si>
  <si>
    <t>صفحة 5</t>
  </si>
  <si>
    <t>sheet 5</t>
  </si>
  <si>
    <t xml:space="preserve">البضائع المستوردة (بالأطنان) 
(tons) Imported  Goods </t>
  </si>
  <si>
    <t>اذار  
 March</t>
  </si>
  <si>
    <t>شباط
   February</t>
  </si>
  <si>
    <t xml:space="preserve">   اذار   
 March</t>
  </si>
  <si>
    <t xml:space="preserve">  ايار
   May</t>
  </si>
  <si>
    <t>الجنسية  
 Nationality</t>
  </si>
  <si>
    <t>الجنسية
   Nationality</t>
  </si>
  <si>
    <t xml:space="preserve">البضائع المستوردة (بالأطنان)
  Imported Goods (tons)
</t>
  </si>
  <si>
    <t>أصناف البضائع
 Kinds of Goods</t>
  </si>
  <si>
    <t>cars</t>
  </si>
  <si>
    <t>Sand</t>
  </si>
  <si>
    <t>اتربة</t>
  </si>
  <si>
    <t>نفط خام مصدر (بالأطنان) Exported Crude Oil (tons)</t>
  </si>
  <si>
    <t xml:space="preserve">البضائع المصدرة (بالأطنان)
(tons) Exported   Goods   </t>
  </si>
  <si>
    <t>نفط خام مصدر (بالأطنان)  Exported Crude Oil (tons)</t>
  </si>
  <si>
    <t xml:space="preserve">نفط خام مستورد (بالأطنان)
(Tons)   Imported Crude  Oil </t>
  </si>
  <si>
    <t xml:space="preserve">جدول 1: الحركة الشهرية لناقلات النفط الداخلة عبر مرفأ الذوق خلال عام 2013        </t>
  </si>
  <si>
    <t>Table 1: Monthly Movement for Oil Tankers Inwards Zouk Port during year 2013</t>
  </si>
  <si>
    <t>جدول 2: الحركة الشهرية للبواخر التجارية الخارجة عبر مينأي الجية والزهراني خلال عام 2013</t>
  </si>
  <si>
    <t>Table 2: Monthly Movement ofoutward Merchantman Through Jiyyah &amp; Zahrani ports during  year 2013</t>
  </si>
  <si>
    <t>جدول 4: الحركة الشهرية لناقلات النفط الخارجة عبر مينأي الجية والزهراني خلال عام 2013</t>
  </si>
  <si>
    <t>Table 4: Monthly Movement of Outward Oil Tankers Through Jiyyah &amp; Zahrani Ports during year 2013</t>
  </si>
  <si>
    <t>جدول 3: الحركة الشهرية للبواخر التجارية الداخلة عبر مينأي الجية والزهراني خلال عام 2013</t>
  </si>
  <si>
    <t>Table 3: Monthly Movement of Inward Merchantman Through Jiyyah &amp; Zahrani ports during  year 2013</t>
  </si>
  <si>
    <t>Table5 : Monthly Movement of Inward Oil Tankers Through Jiyyah &amp; Zahrani Ports during year 2013</t>
  </si>
  <si>
    <t>جدول 5: الحركة الشهرية لناقلات النفط الداخلة عبر مينأي الجية والزهراني خلال عام 2013</t>
  </si>
  <si>
    <t>جدول 7:  أصناف البضائع المستوردة  من مينأي الجية والزهراني خلال عام 2013</t>
  </si>
  <si>
    <t>Table 7: Kinds of Goods Imported from Jiyyah &amp; Zahrani Port during year 2013</t>
  </si>
  <si>
    <t xml:space="preserve">Source: Ministry of Public Works &amp; Transport- Public Directorate for land &amp; Maritime Transport- Head of  ـJeyeh and Zahrany port </t>
  </si>
  <si>
    <t xml:space="preserve">Source: Ministry of Public Works &amp; Transport- Public Directorate for land &amp; Maritime Transport- Head of  Saida  port </t>
  </si>
  <si>
    <t>جدول 8: الحركة الشهرية للبواخر التجارية الخارجة عبر ميناء صيدا خلال عام 2013</t>
  </si>
  <si>
    <t>Table 8: Monthly Movement of the Outward Merchantman Through Saida Port during year 2013</t>
  </si>
  <si>
    <t>جدول 9:  الحركة الشهرية للبواخر التجارية الداخلة عبر ميناء صيدا خلال عام 2013</t>
  </si>
  <si>
    <t>Table 9: Monthly Movement of Inward Merchantman Through Saida Port during year 2013</t>
  </si>
  <si>
    <t>جدول 10: الحركة الشهرية لناقلات النفط الخارجة عبر مينأ صيدا خلال عام 2013</t>
  </si>
  <si>
    <t>Table 10: Monthly Movement of Outward Oil Tankers Through Saida Port during year 2013</t>
  </si>
  <si>
    <t>جدول 11: الحركة الشهرية لناقلات النفط الداخلة عبر ميناء صيدا خلال عام 2013</t>
  </si>
  <si>
    <t>Table 11: Monthly Movement of Inward Oil Tankers Through Saida Port during year 2013</t>
  </si>
  <si>
    <t>Table 12: Kinds of Goods Exported from Saida Port during year 2013</t>
  </si>
  <si>
    <t>جدول 12:  أصناف البضائع المصدرة  من ميناء صيدا خلال عام 2013</t>
  </si>
  <si>
    <t>جدول 13:  أصناف البضائع المستوردة  من ميناء صيدا خلال عام 2013</t>
  </si>
  <si>
    <t>Table 13: Kinds of Goods Imported from Saida Port during year 2013</t>
  </si>
  <si>
    <t>جدول 14: الحركة الشهرية للبواخر التجارية الخارجة عبر ميناء صور خلال عام 2013</t>
  </si>
  <si>
    <t>Table 14: Monthly Movement of the Outward Merchantman Through Sour Port during year 2013</t>
  </si>
  <si>
    <t>جدول 15: الحركة الشهرية للبواخر التجارية الداخلة عبر ميناء صور خلال عام 2013</t>
  </si>
  <si>
    <t>Table 15:Monthly Movement of the Inward Merchantman Through Sour Port during year 2013</t>
  </si>
  <si>
    <t>جدول 16:  أصناف البضائع المستوردة  من ميناء صور خلال عام 2013</t>
  </si>
  <si>
    <t>Table 16: Kinds of Goods Imported from Sour Port during year 2013</t>
  </si>
  <si>
    <t xml:space="preserve">Source: Ministry of Public Works &amp; Transport- Public Directorate for land &amp; Maritime Transport- Head of  Sour port </t>
  </si>
  <si>
    <t>بيان حركة المواني اللبنانية للعام 2013</t>
  </si>
  <si>
    <t>Soil</t>
  </si>
  <si>
    <t>جدول 6:  أصناف البضائع المصدرة  عبر مينأي الجية والزهراني خلال عام 2013</t>
  </si>
  <si>
    <t>Table 6: Kinds of Exported Goods Through Jiyyah &amp; Zahrani Ports during year 2013</t>
  </si>
  <si>
    <t>جدول 6:  أصناف البضائع المصدرة عبر مينأي الجية والزهراني خلال عام 2013</t>
  </si>
  <si>
    <t>Moyenne par jour / Average per day / المعدل اليومي</t>
  </si>
  <si>
    <t>Biens importés et exportés (1,000 tonnes) / Goods imported and exported (1,000 tonnes) / سلع مصدرة ومستوردة بالألف طن</t>
  </si>
  <si>
    <t>Voitures / Cars / سيارات</t>
  </si>
  <si>
    <t>Passagers / Passengers / مسافرون</t>
  </si>
  <si>
    <t xml:space="preserve">Total Equivalent Unités pour containers (TEU) / Total Equivalent Units for containers (TEU) /  ما يعادل وحدات للمستوعبات </t>
  </si>
  <si>
    <t>Total Equivalent Unités pour containers (TEU) et Transfert bateaux (TS) / Total Equivalent Units (TEU) for containers and transshipment  (TS)/  ما يعادل وحدات للمستوعبات ونقل بين السفن</t>
  </si>
  <si>
    <t>Total TEU + TS</t>
  </si>
  <si>
    <t>Recettes totales du port en USD / Total port revenues in USD / مجموع إيرادات المرفأ بالدولارات</t>
  </si>
  <si>
    <t>Animaux vivants / Living stock / حيوانات حية</t>
  </si>
  <si>
    <t xml:space="preserve"> جدول:17 - حركة السفن والنتائج المالية
 Table 17: - Traffic Mouvement and financial results
</t>
  </si>
  <si>
    <t xml:space="preserve">المصدر : مرفأ بيروت
 Source: Ports of Beirut </t>
  </si>
  <si>
    <t xml:space="preserve"> جدول:18  النقل البحري
 Table :18 Sea Transport </t>
  </si>
  <si>
    <t xml:space="preserve"> المصدر : مرافىء بيروت وطرابلس وصور
 Sources : Ports of Beirut, Tripoli &amp; Tyr </t>
  </si>
  <si>
    <t xml:space="preserve"> المصدر : المديرية العامة للنقل
 Source: General Direction for Transport </t>
  </si>
  <si>
    <t xml:space="preserve"> جدول:17 - حركة السفن والنتائج المالية</t>
  </si>
  <si>
    <t xml:space="preserve"> Table 17: - Traffic Mouvement and financial results</t>
  </si>
  <si>
    <t xml:space="preserve"> جدول:18  النقل البحري</t>
  </si>
  <si>
    <t xml:space="preserve"> Table :18 Sea Transport </t>
  </si>
  <si>
    <t>صفحة 6</t>
  </si>
  <si>
    <t>sheet 6</t>
  </si>
  <si>
    <t>صفحة 7</t>
  </si>
  <si>
    <t>sheet 7</t>
  </si>
  <si>
    <t xml:space="preserve"> سفن
 Boats</t>
  </si>
  <si>
    <t xml:space="preserve">  المعدل اليومي
Average per day</t>
  </si>
  <si>
    <t xml:space="preserve">  سلع مصدرة ومستوردة بالألف طن
Goods imported and exported (1,000 tonnes)</t>
  </si>
  <si>
    <t xml:space="preserve"> سيارات
 Cars </t>
  </si>
  <si>
    <t xml:space="preserve"> مسافرون
 Passengers </t>
  </si>
  <si>
    <t xml:space="preserve"> ما يعادل وحدات للمستوعبات 
 Total Equivalent Units for containers (TEU) </t>
  </si>
  <si>
    <t xml:space="preserve">ما يعادل وحدات للمستوعبات ونقل بين السفن
Total Equivalent Units (TEU) for containers and transshipment  (TS) </t>
  </si>
  <si>
    <t xml:space="preserve"> مجموع إيرادات المرفأ بالدولارات
Total port revenues in USD</t>
  </si>
  <si>
    <t xml:space="preserve"> بواخر
 Ships</t>
  </si>
  <si>
    <t xml:space="preserve">  سعة
 Capacity*</t>
  </si>
  <si>
    <t xml:space="preserve">  بضاعة مفرغة بالطن
 Disembarked Cargo (Tonnes)</t>
  </si>
  <si>
    <t xml:space="preserve"> بضاعة محملة بالطن
 Embarked Cargo (Tonnes) </t>
  </si>
  <si>
    <t xml:space="preserve">  مراكب شراعية
Sailing boats</t>
  </si>
  <si>
    <t xml:space="preserve"> بضاعة مفرغة بالطن
Disembarked Cargo (Tonnes)</t>
  </si>
  <si>
    <t xml:space="preserve">  ناقلات بترول
Oil Tanks</t>
  </si>
  <si>
    <t xml:space="preserve">  مجموع الآليات
 Total vehicules</t>
  </si>
  <si>
    <t xml:space="preserve">  مجموع السعة
 Total Capacity*</t>
  </si>
  <si>
    <t xml:space="preserve">مجموع البضاعة المفرغة بالطن
 Total disembarked Cargo (Tonnes) </t>
  </si>
  <si>
    <t xml:space="preserve"> مجموع البضاعة المحملة بالطن
 Total embarked Cargo (Tonnes)</t>
  </si>
  <si>
    <t xml:space="preserve">  سيارات مستوردة
Imported cars</t>
  </si>
  <si>
    <t xml:space="preserve">  أعداد الحيوانات المفرغة
Unloaded animals (number)</t>
  </si>
  <si>
    <t xml:space="preserve">  أعداد الحيوانات المحملة
 Loaded animals (number)</t>
  </si>
  <si>
    <t xml:space="preserve"> قادمون يدفعون
 Paying disembarked </t>
  </si>
  <si>
    <t xml:space="preserve">  قادمون لا يدفعون
 Non paying disembarked</t>
  </si>
  <si>
    <t xml:space="preserve">سياح قادمون
Disembarked tourists  </t>
  </si>
  <si>
    <t xml:space="preserve"> مجموع القادمين
Total disembarked passengers</t>
  </si>
  <si>
    <t xml:space="preserve"> مغادرون يدفعون
 Paying embarked </t>
  </si>
  <si>
    <t xml:space="preserve">  مغادرون لا يدفعون
Non paying embarked</t>
  </si>
  <si>
    <t xml:space="preserve"> سياح مغادرون
embarked tourists</t>
  </si>
  <si>
    <t xml:space="preserve"> مجموع المغادرين
 Total embarked passengers </t>
  </si>
  <si>
    <t xml:space="preserve">  ركاب ترانزيت قادمون
Disembarked transit passengers</t>
  </si>
  <si>
    <t xml:space="preserve"> ركاب حجاج قادمون
 Disembarked pilgrim passengers</t>
  </si>
  <si>
    <t xml:space="preserve"> مجموع الترانزيت والحجاج القادمون
 Total disembarked transit and pilgrims</t>
  </si>
  <si>
    <t xml:space="preserve"> ركاب ترانزيت مغادرون
 Embarked transit passengers </t>
  </si>
  <si>
    <t xml:space="preserve">  ركاب حجاج مغادرون
Embarked pilgrim passengers</t>
  </si>
  <si>
    <t xml:space="preserve">مجموع الترانزيت والحجاج المغادرون
Total embarked transit and pilgrims  </t>
  </si>
  <si>
    <t xml:space="preserve">   مجموع القادمين
Total disembarked</t>
  </si>
  <si>
    <t xml:space="preserve"> مجموع المغادرين
 Total embarked</t>
  </si>
  <si>
    <t xml:space="preserve"> الاستهلاك المحلي بالأطنان
 Local consumption in tones</t>
  </si>
  <si>
    <t xml:space="preserve"> الترانزيت بالطن
 Transit in tones</t>
  </si>
  <si>
    <t xml:space="preserve">مجموع المنطقة الحرة والترانزيت بالطن
 Total Free trade zone in tones </t>
  </si>
  <si>
    <t xml:space="preserve">  الجمارك ترانزيت بالطن
Customs transit in tones</t>
  </si>
  <si>
    <t xml:space="preserve"> مجموع حركة الترانزيت بالأطنان
 Total of transit trafic in tones </t>
  </si>
  <si>
    <t xml:space="preserve">   المنطقة الحرة والترانزيت
Free Tarde zone and Transit</t>
  </si>
  <si>
    <t xml:space="preserve"> ركاب
Passengers</t>
  </si>
  <si>
    <t xml:space="preserve">مرفأ بيروت
Beirut Port </t>
  </si>
  <si>
    <t xml:space="preserve"> سفن وسيارات داخلة
 Incoming ships &amp; cars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</si>
</sst>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readingOrder="1"/>
    </xf>
    <xf numFmtId="0" fontId="52" fillId="0" borderId="10" xfId="0" applyFont="1" applyBorder="1" applyAlignment="1">
      <alignment horizontal="center" vertical="center" readingOrder="1"/>
    </xf>
    <xf numFmtId="0" fontId="0" fillId="0" borderId="0" xfId="0" applyFill="1" applyBorder="1" applyAlignment="1">
      <alignment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 readingOrder="2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 readingOrder="2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 readingOrder="2"/>
    </xf>
    <xf numFmtId="0" fontId="53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 readingOrder="2"/>
    </xf>
    <xf numFmtId="0" fontId="49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 readingOrder="2"/>
    </xf>
    <xf numFmtId="0" fontId="49" fillId="0" borderId="10" xfId="0" applyFont="1" applyFill="1" applyBorder="1" applyAlignment="1">
      <alignment horizontal="center" wrapText="1" readingOrder="2"/>
    </xf>
    <xf numFmtId="0" fontId="49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9" fillId="0" borderId="0" xfId="0" applyFont="1" applyAlignment="1" quotePrefix="1">
      <alignment horizontal="right"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2" fontId="9" fillId="0" borderId="14" xfId="42" applyNumberFormat="1" applyFont="1" applyFill="1" applyBorder="1" applyAlignment="1">
      <alignment vertical="center"/>
    </xf>
    <xf numFmtId="172" fontId="10" fillId="0" borderId="14" xfId="42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172" fontId="9" fillId="0" borderId="15" xfId="42" applyNumberFormat="1" applyFont="1" applyFill="1" applyBorder="1" applyAlignment="1">
      <alignment vertical="center"/>
    </xf>
    <xf numFmtId="172" fontId="10" fillId="0" borderId="15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2" fontId="9" fillId="0" borderId="16" xfId="42" applyNumberFormat="1" applyFont="1" applyFill="1" applyBorder="1" applyAlignment="1">
      <alignment vertical="center"/>
    </xf>
    <xf numFmtId="172" fontId="10" fillId="0" borderId="17" xfId="42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37" fontId="9" fillId="0" borderId="17" xfId="42" applyNumberFormat="1" applyFont="1" applyFill="1" applyBorder="1" applyAlignment="1">
      <alignment vertical="center"/>
    </xf>
    <xf numFmtId="172" fontId="9" fillId="0" borderId="17" xfId="42" applyNumberFormat="1" applyFont="1" applyFill="1" applyBorder="1" applyAlignment="1">
      <alignment vertical="center"/>
    </xf>
    <xf numFmtId="3" fontId="9" fillId="0" borderId="14" xfId="42" applyNumberFormat="1" applyFont="1" applyFill="1" applyBorder="1" applyAlignment="1">
      <alignment vertical="center"/>
    </xf>
    <xf numFmtId="3" fontId="9" fillId="0" borderId="15" xfId="42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3" fontId="10" fillId="0" borderId="18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72" fontId="10" fillId="0" borderId="19" xfId="42" applyNumberFormat="1" applyFont="1" applyFill="1" applyBorder="1" applyAlignment="1">
      <alignment vertical="center"/>
    </xf>
    <xf numFmtId="172" fontId="10" fillId="0" borderId="2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readingOrder="1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3" fontId="9" fillId="0" borderId="14" xfId="42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72" fontId="8" fillId="0" borderId="0" xfId="42" applyNumberFormat="1" applyFont="1" applyFill="1" applyAlignment="1">
      <alignment horizontal="left" vertical="center"/>
    </xf>
    <xf numFmtId="0" fontId="12" fillId="0" borderId="22" xfId="0" applyFont="1" applyFill="1" applyBorder="1" applyAlignment="1">
      <alignment horizontal="center" vertical="center" wrapText="1"/>
    </xf>
    <xf numFmtId="3" fontId="9" fillId="0" borderId="17" xfId="42" applyNumberFormat="1" applyFont="1" applyFill="1" applyBorder="1" applyAlignment="1">
      <alignment vertical="center"/>
    </xf>
    <xf numFmtId="3" fontId="9" fillId="0" borderId="17" xfId="42" applyNumberFormat="1" applyFont="1" applyFill="1" applyBorder="1" applyAlignment="1">
      <alignment vertical="center" wrapText="1"/>
    </xf>
    <xf numFmtId="3" fontId="9" fillId="0" borderId="17" xfId="42" applyNumberFormat="1" applyFont="1" applyFill="1" applyBorder="1" applyAlignment="1" quotePrefix="1">
      <alignment vertical="center"/>
    </xf>
    <xf numFmtId="3" fontId="9" fillId="0" borderId="17" xfId="42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172" fontId="15" fillId="0" borderId="0" xfId="42" applyNumberFormat="1" applyFont="1" applyFill="1" applyAlignment="1">
      <alignment horizontal="left" vertical="center"/>
    </xf>
    <xf numFmtId="0" fontId="12" fillId="0" borderId="23" xfId="0" applyFont="1" applyFill="1" applyBorder="1" applyAlignment="1">
      <alignment horizontal="center" vertical="center" wrapText="1"/>
    </xf>
    <xf numFmtId="3" fontId="9" fillId="0" borderId="15" xfId="42" applyNumberFormat="1" applyFont="1" applyFill="1" applyBorder="1" applyAlignment="1">
      <alignment vertical="center" wrapText="1"/>
    </xf>
    <xf numFmtId="3" fontId="9" fillId="0" borderId="15" xfId="42" applyNumberFormat="1" applyFont="1" applyFill="1" applyBorder="1" applyAlignment="1" quotePrefix="1">
      <alignment vertical="center"/>
    </xf>
    <xf numFmtId="3" fontId="9" fillId="0" borderId="15" xfId="42" applyNumberFormat="1" applyFont="1" applyFill="1" applyBorder="1" applyAlignment="1">
      <alignment horizontal="right" vertical="center" wrapText="1"/>
    </xf>
    <xf numFmtId="3" fontId="9" fillId="0" borderId="14" xfId="42" applyNumberFormat="1" applyFont="1" applyFill="1" applyBorder="1" applyAlignment="1" quotePrefix="1">
      <alignment vertical="center"/>
    </xf>
    <xf numFmtId="3" fontId="9" fillId="0" borderId="14" xfId="42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10" fillId="0" borderId="14" xfId="42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2" fontId="16" fillId="0" borderId="0" xfId="42" applyNumberFormat="1" applyFont="1" applyFill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3" fontId="10" fillId="0" borderId="17" xfId="42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3" fontId="10" fillId="0" borderId="15" xfId="42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172" fontId="9" fillId="0" borderId="19" xfId="42" applyNumberFormat="1" applyFont="1" applyFill="1" applyBorder="1" applyAlignment="1">
      <alignment vertical="center"/>
    </xf>
    <xf numFmtId="3" fontId="9" fillId="0" borderId="20" xfId="42" applyNumberFormat="1" applyFont="1" applyFill="1" applyBorder="1" applyAlignment="1">
      <alignment vertical="center"/>
    </xf>
    <xf numFmtId="3" fontId="9" fillId="0" borderId="20" xfId="42" applyNumberFormat="1" applyFont="1" applyFill="1" applyBorder="1" applyAlignment="1">
      <alignment vertical="center" wrapText="1"/>
    </xf>
    <xf numFmtId="3" fontId="9" fillId="0" borderId="20" xfId="42" applyNumberFormat="1" applyFont="1" applyFill="1" applyBorder="1" applyAlignment="1" quotePrefix="1">
      <alignment vertical="center"/>
    </xf>
    <xf numFmtId="3" fontId="9" fillId="0" borderId="20" xfId="42" applyNumberFormat="1" applyFont="1" applyFill="1" applyBorder="1" applyAlignment="1">
      <alignment horizontal="right" vertical="center" wrapText="1"/>
    </xf>
    <xf numFmtId="172" fontId="13" fillId="0" borderId="0" xfId="42" applyNumberFormat="1" applyFont="1" applyFill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3" fontId="9" fillId="0" borderId="0" xfId="42" applyNumberFormat="1" applyFont="1" applyFill="1" applyBorder="1" applyAlignment="1">
      <alignment vertical="center"/>
    </xf>
    <xf numFmtId="3" fontId="9" fillId="0" borderId="0" xfId="42" applyNumberFormat="1" applyFont="1" applyFill="1" applyBorder="1" applyAlignment="1">
      <alignment vertical="center" wrapText="1"/>
    </xf>
    <xf numFmtId="3" fontId="9" fillId="0" borderId="0" xfId="42" applyNumberFormat="1" applyFont="1" applyFill="1" applyBorder="1" applyAlignment="1" quotePrefix="1">
      <alignment vertical="center"/>
    </xf>
    <xf numFmtId="3" fontId="9" fillId="0" borderId="0" xfId="42" applyNumberFormat="1" applyFont="1" applyFill="1" applyBorder="1" applyAlignment="1">
      <alignment horizontal="right" vertical="center" wrapText="1"/>
    </xf>
    <xf numFmtId="0" fontId="7" fillId="34" borderId="24" xfId="0" applyFont="1" applyFill="1" applyBorder="1" applyAlignment="1">
      <alignment horizontal="center" vertical="center" wrapText="1"/>
    </xf>
    <xf numFmtId="3" fontId="10" fillId="34" borderId="19" xfId="42" applyNumberFormat="1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172" fontId="15" fillId="34" borderId="0" xfId="42" applyNumberFormat="1" applyFont="1" applyFill="1" applyAlignment="1">
      <alignment horizontal="left" vertical="center"/>
    </xf>
    <xf numFmtId="3" fontId="10" fillId="0" borderId="19" xfId="4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3" fontId="10" fillId="0" borderId="0" xfId="42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3" fontId="9" fillId="0" borderId="19" xfId="42" applyNumberFormat="1" applyFont="1" applyFill="1" applyBorder="1" applyAlignment="1">
      <alignment vertical="center"/>
    </xf>
    <xf numFmtId="3" fontId="9" fillId="0" borderId="19" xfId="42" applyNumberFormat="1" applyFont="1" applyFill="1" applyBorder="1" applyAlignment="1">
      <alignment vertical="center" wrapText="1"/>
    </xf>
    <xf numFmtId="3" fontId="9" fillId="0" borderId="19" xfId="42" applyNumberFormat="1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9" fillId="0" borderId="0" xfId="0" applyFont="1" applyAlignment="1" quotePrefix="1">
      <alignment horizontal="right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 readingOrder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28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right" vertical="center" wrapText="1" readingOrder="1"/>
    </xf>
    <xf numFmtId="0" fontId="4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5" xfId="0" applyFont="1" applyFill="1" applyBorder="1" applyAlignment="1">
      <alignment horizontal="center" vertical="center" textRotation="90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3:M65"/>
  <sheetViews>
    <sheetView rightToLeft="1" zoomScalePageLayoutView="0" workbookViewId="0" topLeftCell="A1">
      <selection activeCell="L57" sqref="L57:M57"/>
    </sheetView>
  </sheetViews>
  <sheetFormatPr defaultColWidth="9.140625" defaultRowHeight="15"/>
  <cols>
    <col min="2" max="2" width="58.140625" style="0" bestFit="1" customWidth="1"/>
    <col min="5" max="5" width="21.57421875" style="0" customWidth="1"/>
    <col min="6" max="6" width="16.00390625" style="0" customWidth="1"/>
    <col min="7" max="7" width="21.140625" style="0" customWidth="1"/>
    <col min="8" max="8" width="20.7109375" style="0" customWidth="1"/>
  </cols>
  <sheetData>
    <row r="3" spans="2:13" ht="30">
      <c r="B3" s="145" t="s">
        <v>134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2:13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5">
      <c r="B5" s="143" t="s">
        <v>101</v>
      </c>
      <c r="C5" s="143"/>
      <c r="D5" s="143"/>
      <c r="E5" s="143"/>
      <c r="F5" s="143"/>
      <c r="G5" s="143"/>
      <c r="H5" s="143"/>
      <c r="I5" s="141" t="s">
        <v>76</v>
      </c>
      <c r="J5" s="142"/>
      <c r="K5" s="142"/>
      <c r="L5" s="138" t="s">
        <v>77</v>
      </c>
      <c r="M5" s="138"/>
    </row>
    <row r="6" spans="2:13" ht="15">
      <c r="B6" s="144" t="s">
        <v>102</v>
      </c>
      <c r="C6" s="144"/>
      <c r="D6" s="144"/>
      <c r="E6" s="144"/>
      <c r="F6" s="144"/>
      <c r="G6" s="144"/>
      <c r="H6" s="144"/>
      <c r="I6" s="141" t="s">
        <v>76</v>
      </c>
      <c r="J6" s="142"/>
      <c r="K6" s="142"/>
      <c r="L6" s="138" t="s">
        <v>78</v>
      </c>
      <c r="M6" s="138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>
      <c r="B8" s="143" t="s">
        <v>103</v>
      </c>
      <c r="C8" s="143"/>
      <c r="D8" s="143"/>
      <c r="E8" s="143"/>
      <c r="F8" s="143"/>
      <c r="G8" s="143"/>
      <c r="H8" s="3"/>
      <c r="I8" s="141" t="s">
        <v>76</v>
      </c>
      <c r="J8" s="142"/>
      <c r="K8" s="142"/>
      <c r="L8" s="138" t="s">
        <v>79</v>
      </c>
      <c r="M8" s="138"/>
    </row>
    <row r="9" spans="2:13" ht="15">
      <c r="B9" s="144" t="s">
        <v>104</v>
      </c>
      <c r="C9" s="144"/>
      <c r="D9" s="144"/>
      <c r="E9" s="144"/>
      <c r="F9" s="144"/>
      <c r="G9" s="144"/>
      <c r="H9" s="144"/>
      <c r="I9" s="141" t="s">
        <v>76</v>
      </c>
      <c r="J9" s="142"/>
      <c r="K9" s="142"/>
      <c r="L9" s="138" t="s">
        <v>80</v>
      </c>
      <c r="M9" s="138"/>
    </row>
    <row r="10" spans="2:13" ht="15">
      <c r="B10" s="3"/>
      <c r="C10" s="3"/>
      <c r="D10" s="3"/>
      <c r="E10" s="3"/>
      <c r="F10" s="3"/>
      <c r="G10" s="3"/>
      <c r="H10" s="3"/>
      <c r="I10" s="141"/>
      <c r="J10" s="141"/>
      <c r="K10" s="141"/>
      <c r="L10" s="3"/>
      <c r="M10" s="3"/>
    </row>
    <row r="11" spans="2:13" ht="15">
      <c r="B11" s="143" t="s">
        <v>107</v>
      </c>
      <c r="C11" s="143"/>
      <c r="D11" s="143"/>
      <c r="E11" s="143"/>
      <c r="F11" s="143"/>
      <c r="G11" s="143"/>
      <c r="H11" s="3"/>
      <c r="I11" s="141" t="s">
        <v>76</v>
      </c>
      <c r="J11" s="142"/>
      <c r="K11" s="142"/>
      <c r="L11" s="138" t="s">
        <v>79</v>
      </c>
      <c r="M11" s="138"/>
    </row>
    <row r="12" spans="2:13" ht="15">
      <c r="B12" s="144" t="s">
        <v>108</v>
      </c>
      <c r="C12" s="144"/>
      <c r="D12" s="144"/>
      <c r="E12" s="144"/>
      <c r="F12" s="144"/>
      <c r="G12" s="144"/>
      <c r="H12" s="144"/>
      <c r="I12" s="141" t="s">
        <v>76</v>
      </c>
      <c r="J12" s="142"/>
      <c r="K12" s="142"/>
      <c r="L12" s="138" t="s">
        <v>80</v>
      </c>
      <c r="M12" s="138"/>
    </row>
    <row r="13" spans="2:13" ht="15">
      <c r="B13" s="3"/>
      <c r="C13" s="3"/>
      <c r="D13" s="3"/>
      <c r="E13" s="3"/>
      <c r="F13" s="3"/>
      <c r="G13" s="3"/>
      <c r="H13" s="3"/>
      <c r="I13" s="141"/>
      <c r="J13" s="141"/>
      <c r="K13" s="141"/>
      <c r="L13" s="3"/>
      <c r="M13" s="3"/>
    </row>
    <row r="14" spans="2:13" ht="15">
      <c r="B14" s="143" t="s">
        <v>105</v>
      </c>
      <c r="C14" s="143"/>
      <c r="D14" s="143"/>
      <c r="E14" s="143"/>
      <c r="F14" s="52"/>
      <c r="G14" s="52"/>
      <c r="H14" s="3"/>
      <c r="I14" s="141" t="s">
        <v>76</v>
      </c>
      <c r="J14" s="142"/>
      <c r="K14" s="142"/>
      <c r="L14" s="138" t="s">
        <v>79</v>
      </c>
      <c r="M14" s="138"/>
    </row>
    <row r="15" spans="2:13" ht="15">
      <c r="B15" s="144" t="s">
        <v>106</v>
      </c>
      <c r="C15" s="144"/>
      <c r="D15" s="144"/>
      <c r="E15" s="144"/>
      <c r="F15" s="144"/>
      <c r="G15" s="144"/>
      <c r="H15" s="144"/>
      <c r="I15" s="141" t="s">
        <v>76</v>
      </c>
      <c r="J15" s="142"/>
      <c r="K15" s="142"/>
      <c r="L15" s="138" t="s">
        <v>80</v>
      </c>
      <c r="M15" s="138"/>
    </row>
    <row r="16" spans="2:13" ht="15">
      <c r="B16" s="3"/>
      <c r="C16" s="3"/>
      <c r="D16" s="3"/>
      <c r="E16" s="3"/>
      <c r="F16" s="3"/>
      <c r="G16" s="3"/>
      <c r="H16" s="3"/>
      <c r="I16" s="141"/>
      <c r="J16" s="141"/>
      <c r="K16" s="141"/>
      <c r="L16" s="3"/>
      <c r="M16" s="3"/>
    </row>
    <row r="17" spans="2:13" ht="15">
      <c r="B17" s="143" t="s">
        <v>110</v>
      </c>
      <c r="C17" s="143"/>
      <c r="D17" s="143"/>
      <c r="E17" s="143"/>
      <c r="F17" s="52"/>
      <c r="G17" s="52"/>
      <c r="H17" s="3"/>
      <c r="I17" s="141" t="s">
        <v>76</v>
      </c>
      <c r="J17" s="142"/>
      <c r="K17" s="142"/>
      <c r="L17" s="138" t="s">
        <v>79</v>
      </c>
      <c r="M17" s="138"/>
    </row>
    <row r="18" spans="2:13" ht="15">
      <c r="B18" s="144" t="s">
        <v>109</v>
      </c>
      <c r="C18" s="144"/>
      <c r="D18" s="144"/>
      <c r="E18" s="144"/>
      <c r="F18" s="144"/>
      <c r="G18" s="144"/>
      <c r="H18" s="144"/>
      <c r="I18" s="141" t="s">
        <v>76</v>
      </c>
      <c r="J18" s="142"/>
      <c r="K18" s="142"/>
      <c r="L18" s="138" t="s">
        <v>80</v>
      </c>
      <c r="M18" s="138"/>
    </row>
    <row r="19" spans="2:13" ht="15">
      <c r="B19" s="3"/>
      <c r="C19" s="3"/>
      <c r="D19" s="3"/>
      <c r="E19" s="3"/>
      <c r="F19" s="3"/>
      <c r="G19" s="3"/>
      <c r="H19" s="3"/>
      <c r="I19" s="141"/>
      <c r="J19" s="141"/>
      <c r="K19" s="141"/>
      <c r="L19" s="3"/>
      <c r="M19" s="3"/>
    </row>
    <row r="20" spans="2:13" s="3" customFormat="1" ht="15">
      <c r="B20" s="143" t="s">
        <v>138</v>
      </c>
      <c r="C20" s="143"/>
      <c r="D20" s="143"/>
      <c r="E20" s="143"/>
      <c r="F20" s="143"/>
      <c r="G20" s="143"/>
      <c r="H20" s="143"/>
      <c r="I20" s="141" t="s">
        <v>76</v>
      </c>
      <c r="J20" s="142"/>
      <c r="K20" s="142"/>
      <c r="L20" s="138" t="s">
        <v>79</v>
      </c>
      <c r="M20" s="138"/>
    </row>
    <row r="21" spans="2:13" s="3" customFormat="1" ht="15">
      <c r="B21" s="144" t="s">
        <v>137</v>
      </c>
      <c r="C21" s="144"/>
      <c r="D21" s="144"/>
      <c r="E21" s="144"/>
      <c r="F21" s="144"/>
      <c r="G21" s="144"/>
      <c r="H21" s="144"/>
      <c r="I21" s="141" t="s">
        <v>76</v>
      </c>
      <c r="J21" s="142"/>
      <c r="K21" s="142"/>
      <c r="L21" s="138" t="s">
        <v>80</v>
      </c>
      <c r="M21" s="138"/>
    </row>
    <row r="22" spans="9:13" s="3" customFormat="1" ht="15">
      <c r="I22" s="53"/>
      <c r="J22" s="54"/>
      <c r="K22" s="54"/>
      <c r="L22" s="55"/>
      <c r="M22" s="55"/>
    </row>
    <row r="23" spans="2:13" s="3" customFormat="1" ht="15">
      <c r="B23" s="56" t="s">
        <v>111</v>
      </c>
      <c r="C23" s="56"/>
      <c r="D23" s="56"/>
      <c r="E23" s="56"/>
      <c r="I23" s="141" t="s">
        <v>76</v>
      </c>
      <c r="J23" s="142"/>
      <c r="K23" s="142"/>
      <c r="L23" s="138" t="s">
        <v>79</v>
      </c>
      <c r="M23" s="138"/>
    </row>
    <row r="24" spans="2:13" s="3" customFormat="1" ht="15">
      <c r="B24" s="144" t="s">
        <v>112</v>
      </c>
      <c r="C24" s="144"/>
      <c r="D24" s="144"/>
      <c r="E24" s="144"/>
      <c r="F24" s="144"/>
      <c r="G24" s="144"/>
      <c r="H24" s="144"/>
      <c r="I24" s="141" t="s">
        <v>76</v>
      </c>
      <c r="J24" s="142"/>
      <c r="K24" s="142"/>
      <c r="L24" s="138" t="s">
        <v>80</v>
      </c>
      <c r="M24" s="138"/>
    </row>
    <row r="25" spans="9:11" s="3" customFormat="1" ht="15">
      <c r="I25" s="53"/>
      <c r="J25" s="53"/>
      <c r="K25" s="53"/>
    </row>
    <row r="26" spans="2:13" ht="15">
      <c r="B26" s="143" t="s">
        <v>115</v>
      </c>
      <c r="C26" s="143"/>
      <c r="D26" s="143"/>
      <c r="E26" s="143"/>
      <c r="F26" s="143"/>
      <c r="G26" s="143"/>
      <c r="H26" s="3"/>
      <c r="I26" s="141" t="s">
        <v>76</v>
      </c>
      <c r="J26" s="142"/>
      <c r="K26" s="142"/>
      <c r="L26" s="138" t="s">
        <v>81</v>
      </c>
      <c r="M26" s="138"/>
    </row>
    <row r="27" spans="2:13" ht="15">
      <c r="B27" s="144" t="s">
        <v>116</v>
      </c>
      <c r="C27" s="144"/>
      <c r="D27" s="144"/>
      <c r="E27" s="144"/>
      <c r="F27" s="144"/>
      <c r="G27" s="144"/>
      <c r="H27" s="144"/>
      <c r="I27" s="141" t="s">
        <v>76</v>
      </c>
      <c r="J27" s="142"/>
      <c r="K27" s="142"/>
      <c r="L27" s="138" t="s">
        <v>82</v>
      </c>
      <c r="M27" s="138"/>
    </row>
    <row r="28" spans="2:13" ht="15">
      <c r="B28" s="3"/>
      <c r="C28" s="3"/>
      <c r="D28" s="3"/>
      <c r="E28" s="3"/>
      <c r="F28" s="3"/>
      <c r="G28" s="3"/>
      <c r="H28" s="3"/>
      <c r="I28" s="141"/>
      <c r="J28" s="141"/>
      <c r="K28" s="141"/>
      <c r="L28" s="3"/>
      <c r="M28" s="3"/>
    </row>
    <row r="29" spans="2:13" ht="15">
      <c r="B29" s="143" t="s">
        <v>117</v>
      </c>
      <c r="C29" s="143"/>
      <c r="D29" s="143"/>
      <c r="E29" s="143"/>
      <c r="F29" s="143"/>
      <c r="G29" s="143"/>
      <c r="H29" s="56"/>
      <c r="I29" s="141" t="s">
        <v>76</v>
      </c>
      <c r="J29" s="142"/>
      <c r="K29" s="142"/>
      <c r="L29" s="138" t="s">
        <v>81</v>
      </c>
      <c r="M29" s="138"/>
    </row>
    <row r="30" spans="2:13" ht="15">
      <c r="B30" s="144" t="s">
        <v>118</v>
      </c>
      <c r="C30" s="144"/>
      <c r="D30" s="144"/>
      <c r="E30" s="144"/>
      <c r="F30" s="144"/>
      <c r="G30" s="144"/>
      <c r="H30" s="144"/>
      <c r="I30" s="141" t="s">
        <v>76</v>
      </c>
      <c r="J30" s="142"/>
      <c r="K30" s="142"/>
      <c r="L30" s="138" t="s">
        <v>82</v>
      </c>
      <c r="M30" s="138"/>
    </row>
    <row r="31" spans="2:13" ht="15">
      <c r="B31" s="3"/>
      <c r="C31" s="3"/>
      <c r="D31" s="3"/>
      <c r="E31" s="3"/>
      <c r="F31" s="3"/>
      <c r="G31" s="3"/>
      <c r="H31" s="3"/>
      <c r="I31" s="141"/>
      <c r="J31" s="141"/>
      <c r="K31" s="141"/>
      <c r="L31" s="3"/>
      <c r="M31" s="3"/>
    </row>
    <row r="32" spans="2:13" ht="15">
      <c r="B32" s="143" t="s">
        <v>119</v>
      </c>
      <c r="C32" s="143"/>
      <c r="D32" s="143"/>
      <c r="E32" s="143"/>
      <c r="F32" s="143"/>
      <c r="G32" s="143"/>
      <c r="H32" s="143"/>
      <c r="I32" s="141" t="s">
        <v>76</v>
      </c>
      <c r="J32" s="142"/>
      <c r="K32" s="142"/>
      <c r="L32" s="138" t="s">
        <v>81</v>
      </c>
      <c r="M32" s="138"/>
    </row>
    <row r="33" spans="2:13" ht="15">
      <c r="B33" s="144" t="s">
        <v>120</v>
      </c>
      <c r="C33" s="144"/>
      <c r="D33" s="144"/>
      <c r="E33" s="144"/>
      <c r="F33" s="144"/>
      <c r="G33" s="144"/>
      <c r="H33" s="144"/>
      <c r="I33" s="141" t="s">
        <v>76</v>
      </c>
      <c r="J33" s="142"/>
      <c r="K33" s="142"/>
      <c r="L33" s="138" t="s">
        <v>82</v>
      </c>
      <c r="M33" s="138"/>
    </row>
    <row r="34" spans="2:13" ht="15">
      <c r="B34" s="3"/>
      <c r="C34" s="3"/>
      <c r="D34" s="3"/>
      <c r="E34" s="3"/>
      <c r="F34" s="3"/>
      <c r="G34" s="3"/>
      <c r="H34" s="3"/>
      <c r="I34" s="141"/>
      <c r="J34" s="141"/>
      <c r="K34" s="141"/>
      <c r="L34" s="3"/>
      <c r="M34" s="3"/>
    </row>
    <row r="35" spans="2:13" ht="15">
      <c r="B35" s="143" t="s">
        <v>121</v>
      </c>
      <c r="C35" s="143"/>
      <c r="D35" s="143"/>
      <c r="E35" s="143"/>
      <c r="F35" s="143"/>
      <c r="G35" s="143"/>
      <c r="H35" s="143"/>
      <c r="I35" s="141" t="s">
        <v>76</v>
      </c>
      <c r="J35" s="142"/>
      <c r="K35" s="142"/>
      <c r="L35" s="138" t="s">
        <v>81</v>
      </c>
      <c r="M35" s="138"/>
    </row>
    <row r="36" spans="2:13" ht="15">
      <c r="B36" s="144" t="s">
        <v>122</v>
      </c>
      <c r="C36" s="144"/>
      <c r="D36" s="144"/>
      <c r="E36" s="144"/>
      <c r="F36" s="144"/>
      <c r="G36" s="144"/>
      <c r="H36" s="144"/>
      <c r="I36" s="141" t="s">
        <v>76</v>
      </c>
      <c r="J36" s="142"/>
      <c r="K36" s="142"/>
      <c r="L36" s="138" t="s">
        <v>82</v>
      </c>
      <c r="M36" s="138"/>
    </row>
    <row r="37" spans="2:13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5">
      <c r="B38" s="143" t="s">
        <v>124</v>
      </c>
      <c r="C38" s="143"/>
      <c r="D38" s="143"/>
      <c r="E38" s="143"/>
      <c r="F38" s="143"/>
      <c r="G38" s="143"/>
      <c r="H38" s="143"/>
      <c r="I38" s="141" t="s">
        <v>76</v>
      </c>
      <c r="J38" s="142"/>
      <c r="K38" s="142"/>
      <c r="L38" s="138" t="s">
        <v>81</v>
      </c>
      <c r="M38" s="138"/>
    </row>
    <row r="39" spans="2:13" ht="15">
      <c r="B39" s="144" t="s">
        <v>123</v>
      </c>
      <c r="C39" s="144"/>
      <c r="D39" s="144"/>
      <c r="E39" s="144"/>
      <c r="F39" s="144"/>
      <c r="G39" s="144"/>
      <c r="H39" s="144"/>
      <c r="I39" s="141" t="s">
        <v>76</v>
      </c>
      <c r="J39" s="142"/>
      <c r="K39" s="142"/>
      <c r="L39" s="138" t="s">
        <v>82</v>
      </c>
      <c r="M39" s="138"/>
    </row>
    <row r="40" spans="2:13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5">
      <c r="B41" s="143" t="s">
        <v>125</v>
      </c>
      <c r="C41" s="143"/>
      <c r="D41" s="143"/>
      <c r="E41" s="143"/>
      <c r="F41" s="143"/>
      <c r="G41" s="143"/>
      <c r="H41" s="143"/>
      <c r="I41" s="141" t="s">
        <v>76</v>
      </c>
      <c r="J41" s="142"/>
      <c r="K41" s="142"/>
      <c r="L41" s="138" t="s">
        <v>81</v>
      </c>
      <c r="M41" s="138"/>
    </row>
    <row r="42" spans="2:13" ht="15">
      <c r="B42" s="144" t="s">
        <v>126</v>
      </c>
      <c r="C42" s="144"/>
      <c r="D42" s="144"/>
      <c r="E42" s="144"/>
      <c r="F42" s="144"/>
      <c r="G42" s="144"/>
      <c r="H42" s="144"/>
      <c r="I42" s="141" t="s">
        <v>76</v>
      </c>
      <c r="J42" s="142"/>
      <c r="K42" s="142"/>
      <c r="L42" s="138" t="s">
        <v>82</v>
      </c>
      <c r="M42" s="138"/>
    </row>
    <row r="43" spans="2:13" ht="15">
      <c r="B43" s="3"/>
      <c r="C43" s="3"/>
      <c r="D43" s="3"/>
      <c r="E43" s="3"/>
      <c r="F43" s="3"/>
      <c r="G43" s="3"/>
      <c r="H43" s="3"/>
      <c r="I43" s="141"/>
      <c r="J43" s="142"/>
      <c r="K43" s="142"/>
      <c r="L43" s="3"/>
      <c r="M43" s="3"/>
    </row>
    <row r="44" spans="2:13" ht="15">
      <c r="B44" s="143" t="s">
        <v>127</v>
      </c>
      <c r="C44" s="143"/>
      <c r="D44" s="143"/>
      <c r="E44" s="143"/>
      <c r="F44" s="143"/>
      <c r="G44" s="143"/>
      <c r="H44" s="143"/>
      <c r="I44" s="141" t="s">
        <v>76</v>
      </c>
      <c r="J44" s="142"/>
      <c r="K44" s="142"/>
      <c r="L44" s="138" t="s">
        <v>83</v>
      </c>
      <c r="M44" s="138"/>
    </row>
    <row r="45" spans="2:13" ht="15">
      <c r="B45" s="144" t="s">
        <v>128</v>
      </c>
      <c r="C45" s="144"/>
      <c r="D45" s="144"/>
      <c r="E45" s="144"/>
      <c r="F45" s="144"/>
      <c r="G45" s="144"/>
      <c r="H45" s="144"/>
      <c r="I45" s="141" t="s">
        <v>76</v>
      </c>
      <c r="J45" s="142"/>
      <c r="K45" s="142"/>
      <c r="L45" s="138" t="s">
        <v>84</v>
      </c>
      <c r="M45" s="138"/>
    </row>
    <row r="46" spans="2:13" ht="15">
      <c r="B46" s="3"/>
      <c r="C46" s="3"/>
      <c r="D46" s="3"/>
      <c r="E46" s="3"/>
      <c r="F46" s="3"/>
      <c r="G46" s="3"/>
      <c r="H46" s="3"/>
      <c r="I46" s="141"/>
      <c r="J46" s="142"/>
      <c r="K46" s="142"/>
      <c r="L46" s="3"/>
      <c r="M46" s="3"/>
    </row>
    <row r="47" spans="2:13" ht="15">
      <c r="B47" s="143" t="s">
        <v>129</v>
      </c>
      <c r="C47" s="143"/>
      <c r="D47" s="143"/>
      <c r="E47" s="143"/>
      <c r="F47" s="143"/>
      <c r="G47" s="143"/>
      <c r="H47" s="143"/>
      <c r="I47" s="141" t="s">
        <v>76</v>
      </c>
      <c r="J47" s="142"/>
      <c r="K47" s="142"/>
      <c r="L47" s="138" t="s">
        <v>83</v>
      </c>
      <c r="M47" s="138"/>
    </row>
    <row r="48" spans="2:13" ht="15">
      <c r="B48" s="144" t="s">
        <v>130</v>
      </c>
      <c r="C48" s="144"/>
      <c r="D48" s="144"/>
      <c r="E48" s="144"/>
      <c r="F48" s="144"/>
      <c r="G48" s="144"/>
      <c r="H48" s="144"/>
      <c r="I48" s="141" t="s">
        <v>76</v>
      </c>
      <c r="J48" s="142"/>
      <c r="K48" s="142"/>
      <c r="L48" s="138" t="s">
        <v>84</v>
      </c>
      <c r="M48" s="138"/>
    </row>
    <row r="49" spans="2:13" ht="15">
      <c r="B49" s="3"/>
      <c r="C49" s="3"/>
      <c r="D49" s="3"/>
      <c r="E49" s="3"/>
      <c r="F49" s="3"/>
      <c r="G49" s="3"/>
      <c r="H49" s="3"/>
      <c r="I49" s="141"/>
      <c r="J49" s="142"/>
      <c r="K49" s="142"/>
      <c r="L49" s="3"/>
      <c r="M49" s="3"/>
    </row>
    <row r="50" spans="2:13" ht="15">
      <c r="B50" s="143" t="s">
        <v>131</v>
      </c>
      <c r="C50" s="143"/>
      <c r="D50" s="143"/>
      <c r="E50" s="143"/>
      <c r="F50" s="143"/>
      <c r="G50" s="143"/>
      <c r="H50" s="143"/>
      <c r="I50" s="141" t="s">
        <v>76</v>
      </c>
      <c r="J50" s="142"/>
      <c r="K50" s="142"/>
      <c r="L50" s="138" t="s">
        <v>83</v>
      </c>
      <c r="M50" s="138"/>
    </row>
    <row r="51" spans="2:13" ht="15">
      <c r="B51" s="144" t="s">
        <v>132</v>
      </c>
      <c r="C51" s="144"/>
      <c r="D51" s="144"/>
      <c r="E51" s="144"/>
      <c r="F51" s="144"/>
      <c r="G51" s="144"/>
      <c r="H51" s="144"/>
      <c r="I51" s="141" t="s">
        <v>76</v>
      </c>
      <c r="J51" s="142"/>
      <c r="K51" s="142"/>
      <c r="L51" s="138" t="s">
        <v>84</v>
      </c>
      <c r="M51" s="138"/>
    </row>
    <row r="52" spans="2:13" ht="15">
      <c r="B52" s="3"/>
      <c r="C52" s="3"/>
      <c r="D52" s="3"/>
      <c r="E52" s="3"/>
      <c r="F52" s="3"/>
      <c r="G52" s="3"/>
      <c r="H52" s="3"/>
      <c r="I52" s="141"/>
      <c r="J52" s="142"/>
      <c r="K52" s="142"/>
      <c r="L52" s="3"/>
      <c r="M52" s="3"/>
    </row>
    <row r="53" spans="2:13" ht="15">
      <c r="B53" s="3" t="s">
        <v>153</v>
      </c>
      <c r="C53" s="3"/>
      <c r="D53" s="3"/>
      <c r="E53" s="3"/>
      <c r="F53" s="3"/>
      <c r="I53" s="141" t="s">
        <v>76</v>
      </c>
      <c r="J53" s="142"/>
      <c r="K53" s="142"/>
      <c r="L53" s="138" t="s">
        <v>157</v>
      </c>
      <c r="M53" s="138"/>
    </row>
    <row r="54" spans="2:13" ht="15">
      <c r="B54" s="139" t="s">
        <v>154</v>
      </c>
      <c r="C54" s="139"/>
      <c r="D54" s="139"/>
      <c r="E54" s="139"/>
      <c r="F54" s="139"/>
      <c r="G54" s="139"/>
      <c r="H54" s="139"/>
      <c r="I54" s="141" t="s">
        <v>76</v>
      </c>
      <c r="J54" s="142"/>
      <c r="K54" s="142"/>
      <c r="L54" s="138" t="s">
        <v>158</v>
      </c>
      <c r="M54" s="138"/>
    </row>
    <row r="55" spans="3:6" ht="15">
      <c r="C55" s="43"/>
      <c r="D55" s="43"/>
      <c r="E55" s="43"/>
      <c r="F55" s="43"/>
    </row>
    <row r="56" spans="2:13" ht="15">
      <c r="B56" s="3" t="s">
        <v>155</v>
      </c>
      <c r="C56" s="43"/>
      <c r="D56" s="43"/>
      <c r="E56" s="43"/>
      <c r="F56" s="43"/>
      <c r="I56" s="141" t="s">
        <v>76</v>
      </c>
      <c r="J56" s="142"/>
      <c r="K56" s="142"/>
      <c r="L56" s="138" t="s">
        <v>159</v>
      </c>
      <c r="M56" s="138"/>
    </row>
    <row r="57" spans="2:13" ht="15">
      <c r="B57" s="140" t="s">
        <v>156</v>
      </c>
      <c r="C57" s="140"/>
      <c r="D57" s="140"/>
      <c r="E57" s="140"/>
      <c r="F57" s="140"/>
      <c r="G57" s="140"/>
      <c r="H57" s="140"/>
      <c r="I57" s="141" t="s">
        <v>76</v>
      </c>
      <c r="J57" s="142"/>
      <c r="K57" s="142"/>
      <c r="L57" s="138" t="s">
        <v>160</v>
      </c>
      <c r="M57" s="138"/>
    </row>
    <row r="58" spans="3:6" ht="15">
      <c r="C58" s="43"/>
      <c r="D58" s="43"/>
      <c r="E58" s="43"/>
      <c r="F58" s="43"/>
    </row>
    <row r="59" spans="3:6" ht="15">
      <c r="C59" s="43"/>
      <c r="D59" s="43"/>
      <c r="E59" s="43"/>
      <c r="F59" s="43"/>
    </row>
    <row r="60" spans="3:6" ht="15">
      <c r="C60" s="43"/>
      <c r="D60" s="43"/>
      <c r="E60" s="43"/>
      <c r="F60" s="1"/>
    </row>
    <row r="61" spans="3:6" ht="15">
      <c r="C61" s="43"/>
      <c r="D61" s="43"/>
      <c r="E61" s="43"/>
      <c r="F61" s="43"/>
    </row>
    <row r="62" spans="3:6" ht="15">
      <c r="C62" s="43"/>
      <c r="D62" s="43"/>
      <c r="E62" s="43"/>
      <c r="F62" s="1"/>
    </row>
    <row r="63" spans="3:6" ht="15">
      <c r="C63" s="43"/>
      <c r="D63" s="43"/>
      <c r="E63" s="43"/>
      <c r="F63" s="43"/>
    </row>
    <row r="64" spans="3:6" ht="15">
      <c r="C64" s="43"/>
      <c r="D64" s="43"/>
      <c r="E64" s="43"/>
      <c r="F64" s="1"/>
    </row>
    <row r="65" spans="3:6" ht="15">
      <c r="C65" s="3"/>
      <c r="D65" s="3"/>
      <c r="E65" s="3"/>
      <c r="F65" s="3"/>
    </row>
  </sheetData>
  <sheetProtection/>
  <mergeCells count="117">
    <mergeCell ref="I52:K52"/>
    <mergeCell ref="I49:K49"/>
    <mergeCell ref="I50:K50"/>
    <mergeCell ref="L50:M50"/>
    <mergeCell ref="I51:K51"/>
    <mergeCell ref="L51:M51"/>
    <mergeCell ref="I46:K46"/>
    <mergeCell ref="I47:K47"/>
    <mergeCell ref="L47:M47"/>
    <mergeCell ref="I48:K48"/>
    <mergeCell ref="L48:M48"/>
    <mergeCell ref="I44:K44"/>
    <mergeCell ref="L44:M44"/>
    <mergeCell ref="I45:K45"/>
    <mergeCell ref="L45:M45"/>
    <mergeCell ref="I41:K41"/>
    <mergeCell ref="L41:M41"/>
    <mergeCell ref="I42:K42"/>
    <mergeCell ref="L42:M42"/>
    <mergeCell ref="I43:K43"/>
    <mergeCell ref="I38:K38"/>
    <mergeCell ref="L38:M38"/>
    <mergeCell ref="I39:K39"/>
    <mergeCell ref="L39:M39"/>
    <mergeCell ref="I34:K34"/>
    <mergeCell ref="I35:K35"/>
    <mergeCell ref="L35:M35"/>
    <mergeCell ref="I36:K36"/>
    <mergeCell ref="L36:M36"/>
    <mergeCell ref="I31:K31"/>
    <mergeCell ref="I32:K32"/>
    <mergeCell ref="L32:M32"/>
    <mergeCell ref="I33:K33"/>
    <mergeCell ref="L33:M33"/>
    <mergeCell ref="I28:K28"/>
    <mergeCell ref="I29:K29"/>
    <mergeCell ref="L29:M29"/>
    <mergeCell ref="I30:K30"/>
    <mergeCell ref="L30:M30"/>
    <mergeCell ref="I26:K26"/>
    <mergeCell ref="L26:M26"/>
    <mergeCell ref="I27:K27"/>
    <mergeCell ref="L27:M27"/>
    <mergeCell ref="I16:K16"/>
    <mergeCell ref="I17:K17"/>
    <mergeCell ref="L17:M17"/>
    <mergeCell ref="I18:K18"/>
    <mergeCell ref="L18:M18"/>
    <mergeCell ref="I13:K13"/>
    <mergeCell ref="I14:K14"/>
    <mergeCell ref="L14:M14"/>
    <mergeCell ref="I15:K15"/>
    <mergeCell ref="L15:M15"/>
    <mergeCell ref="B11:G11"/>
    <mergeCell ref="B12:H12"/>
    <mergeCell ref="B14:E14"/>
    <mergeCell ref="B15:H15"/>
    <mergeCell ref="I10:K10"/>
    <mergeCell ref="I11:K11"/>
    <mergeCell ref="L11:M11"/>
    <mergeCell ref="I12:K12"/>
    <mergeCell ref="L12:M12"/>
    <mergeCell ref="B3:M3"/>
    <mergeCell ref="I5:K5"/>
    <mergeCell ref="L5:M5"/>
    <mergeCell ref="I6:K6"/>
    <mergeCell ref="L6:M6"/>
    <mergeCell ref="B8:G8"/>
    <mergeCell ref="B9:H9"/>
    <mergeCell ref="B5:H5"/>
    <mergeCell ref="B6:H6"/>
    <mergeCell ref="I8:K8"/>
    <mergeCell ref="L8:M8"/>
    <mergeCell ref="I9:K9"/>
    <mergeCell ref="L9:M9"/>
    <mergeCell ref="B17:E17"/>
    <mergeCell ref="B18:H18"/>
    <mergeCell ref="L20:M20"/>
    <mergeCell ref="L21:M21"/>
    <mergeCell ref="I20:K20"/>
    <mergeCell ref="I21:K21"/>
    <mergeCell ref="I19:K19"/>
    <mergeCell ref="I23:K23"/>
    <mergeCell ref="L23:M23"/>
    <mergeCell ref="I24:K24"/>
    <mergeCell ref="L24:M24"/>
    <mergeCell ref="B21:H21"/>
    <mergeCell ref="B20:H20"/>
    <mergeCell ref="B24:H24"/>
    <mergeCell ref="B35:H35"/>
    <mergeCell ref="B38:H38"/>
    <mergeCell ref="B39:H39"/>
    <mergeCell ref="B26:G26"/>
    <mergeCell ref="B27:H27"/>
    <mergeCell ref="B29:G29"/>
    <mergeCell ref="B30:H30"/>
    <mergeCell ref="B33:H33"/>
    <mergeCell ref="B32:H32"/>
    <mergeCell ref="B36:H36"/>
    <mergeCell ref="B47:H47"/>
    <mergeCell ref="B48:H48"/>
    <mergeCell ref="B51:H51"/>
    <mergeCell ref="B50:H50"/>
    <mergeCell ref="B41:H41"/>
    <mergeCell ref="B42:H42"/>
    <mergeCell ref="B45:H45"/>
    <mergeCell ref="B44:H44"/>
    <mergeCell ref="L53:M53"/>
    <mergeCell ref="L54:M54"/>
    <mergeCell ref="L56:M56"/>
    <mergeCell ref="L57:M57"/>
    <mergeCell ref="B54:H54"/>
    <mergeCell ref="B57:H57"/>
    <mergeCell ref="I54:K54"/>
    <mergeCell ref="I53:K53"/>
    <mergeCell ref="I56:K56"/>
    <mergeCell ref="I57:K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19"/>
  <sheetViews>
    <sheetView rightToLeft="1" zoomScalePageLayoutView="0" workbookViewId="0" topLeftCell="A1">
      <selection activeCell="A4" sqref="A4:A16"/>
    </sheetView>
  </sheetViews>
  <sheetFormatPr defaultColWidth="9.140625" defaultRowHeight="15"/>
  <cols>
    <col min="1" max="1" width="13.57421875" style="0" customWidth="1"/>
    <col min="2" max="2" width="15.28125" style="0" customWidth="1"/>
    <col min="3" max="3" width="23.00390625" style="0" customWidth="1"/>
    <col min="4" max="4" width="26.140625" style="0" customWidth="1"/>
    <col min="5" max="5" width="20.7109375" style="0" customWidth="1"/>
    <col min="6" max="6" width="18.00390625" style="0" customWidth="1"/>
  </cols>
  <sheetData>
    <row r="1" spans="1:6" ht="15">
      <c r="A1" s="143" t="s">
        <v>101</v>
      </c>
      <c r="B1" s="143"/>
      <c r="C1" s="143"/>
      <c r="D1" s="143"/>
      <c r="E1" s="31"/>
      <c r="F1" s="30"/>
    </row>
    <row r="2" spans="1:6" ht="15">
      <c r="A2" s="143" t="s">
        <v>102</v>
      </c>
      <c r="B2" s="143"/>
      <c r="C2" s="143"/>
      <c r="D2" s="143"/>
      <c r="E2" s="143"/>
      <c r="F2" s="3"/>
    </row>
    <row r="3" spans="1:6" ht="30">
      <c r="A3" s="33" t="s">
        <v>29</v>
      </c>
      <c r="B3" s="33" t="s">
        <v>68</v>
      </c>
      <c r="C3" s="32" t="s">
        <v>69</v>
      </c>
      <c r="D3" s="33" t="s">
        <v>70</v>
      </c>
      <c r="E3" s="3"/>
      <c r="F3" s="3"/>
    </row>
    <row r="4" spans="1:6" ht="30">
      <c r="A4" s="29" t="s">
        <v>16</v>
      </c>
      <c r="B4" s="24">
        <v>3</v>
      </c>
      <c r="C4" s="24" t="s">
        <v>13</v>
      </c>
      <c r="D4" s="24">
        <v>60752</v>
      </c>
      <c r="F4" s="3"/>
    </row>
    <row r="5" spans="1:6" ht="30">
      <c r="A5" s="29" t="s">
        <v>17</v>
      </c>
      <c r="B5" s="24">
        <v>2</v>
      </c>
      <c r="C5" s="24" t="s">
        <v>13</v>
      </c>
      <c r="D5" s="24">
        <v>52635</v>
      </c>
      <c r="F5" s="3"/>
    </row>
    <row r="6" spans="1:6" ht="30">
      <c r="A6" s="29" t="s">
        <v>18</v>
      </c>
      <c r="B6" s="24">
        <v>4</v>
      </c>
      <c r="C6" s="24" t="s">
        <v>13</v>
      </c>
      <c r="D6" s="24">
        <v>89920</v>
      </c>
      <c r="F6" s="3"/>
    </row>
    <row r="7" spans="1:6" ht="30">
      <c r="A7" s="29" t="s">
        <v>19</v>
      </c>
      <c r="B7" s="24">
        <v>2</v>
      </c>
      <c r="C7" s="24" t="s">
        <v>13</v>
      </c>
      <c r="D7" s="24">
        <v>64880</v>
      </c>
      <c r="F7" s="3"/>
    </row>
    <row r="8" spans="1:6" ht="30">
      <c r="A8" s="29" t="s">
        <v>20</v>
      </c>
      <c r="B8" s="24">
        <v>2</v>
      </c>
      <c r="C8" s="24" t="s">
        <v>13</v>
      </c>
      <c r="D8" s="24">
        <v>66000</v>
      </c>
      <c r="F8" s="3"/>
    </row>
    <row r="9" spans="1:6" ht="30">
      <c r="A9" s="29" t="s">
        <v>21</v>
      </c>
      <c r="B9" s="24">
        <v>3</v>
      </c>
      <c r="C9" s="24" t="s">
        <v>13</v>
      </c>
      <c r="D9" s="24">
        <v>63141</v>
      </c>
      <c r="F9" s="3"/>
    </row>
    <row r="10" spans="1:6" ht="30">
      <c r="A10" s="29" t="s">
        <v>22</v>
      </c>
      <c r="B10" s="24">
        <v>3</v>
      </c>
      <c r="C10" s="24" t="s">
        <v>13</v>
      </c>
      <c r="D10" s="24">
        <v>79279</v>
      </c>
      <c r="F10" s="3"/>
    </row>
    <row r="11" spans="1:4" s="3" customFormat="1" ht="30">
      <c r="A11" s="29" t="s">
        <v>23</v>
      </c>
      <c r="B11" s="24">
        <v>4</v>
      </c>
      <c r="C11" s="24" t="s">
        <v>13</v>
      </c>
      <c r="D11" s="24">
        <v>13100</v>
      </c>
    </row>
    <row r="12" spans="1:4" s="3" customFormat="1" ht="30">
      <c r="A12" s="29" t="s">
        <v>24</v>
      </c>
      <c r="B12" s="24">
        <v>3</v>
      </c>
      <c r="C12" s="24" t="s">
        <v>13</v>
      </c>
      <c r="D12" s="24">
        <v>85123</v>
      </c>
    </row>
    <row r="13" spans="1:4" s="3" customFormat="1" ht="30">
      <c r="A13" s="29" t="s">
        <v>25</v>
      </c>
      <c r="B13" s="24">
        <v>4</v>
      </c>
      <c r="C13" s="24" t="s">
        <v>13</v>
      </c>
      <c r="D13" s="24">
        <v>96436</v>
      </c>
    </row>
    <row r="14" spans="1:4" s="3" customFormat="1" ht="30">
      <c r="A14" s="29" t="s">
        <v>26</v>
      </c>
      <c r="B14" s="24">
        <v>2</v>
      </c>
      <c r="C14" s="24" t="s">
        <v>13</v>
      </c>
      <c r="D14" s="24">
        <v>5900</v>
      </c>
    </row>
    <row r="15" spans="1:4" s="3" customFormat="1" ht="30">
      <c r="A15" s="29" t="s">
        <v>27</v>
      </c>
      <c r="B15" s="24">
        <v>7</v>
      </c>
      <c r="C15" s="24" t="s">
        <v>13</v>
      </c>
      <c r="D15" s="24">
        <v>143820</v>
      </c>
    </row>
    <row r="16" spans="1:6" ht="30">
      <c r="A16" s="33" t="s">
        <v>44</v>
      </c>
      <c r="B16" s="9">
        <f>SUM(B4:B15)</f>
        <v>39</v>
      </c>
      <c r="C16" s="24" t="s">
        <v>13</v>
      </c>
      <c r="D16" s="9">
        <f>SUM(D4:D15)</f>
        <v>820986</v>
      </c>
      <c r="F16" s="3"/>
    </row>
    <row r="18" spans="1:6" ht="15">
      <c r="A18" s="143" t="s">
        <v>71</v>
      </c>
      <c r="B18" s="143"/>
      <c r="C18" s="143"/>
      <c r="D18" s="143"/>
      <c r="E18" s="143"/>
      <c r="F18" s="31"/>
    </row>
    <row r="19" spans="1:6" ht="15">
      <c r="A19" s="143" t="s">
        <v>72</v>
      </c>
      <c r="B19" s="143"/>
      <c r="C19" s="143"/>
      <c r="D19" s="143"/>
      <c r="E19" s="143"/>
      <c r="F19" s="143"/>
    </row>
  </sheetData>
  <sheetProtection/>
  <mergeCells count="4">
    <mergeCell ref="A1:D1"/>
    <mergeCell ref="A2:E2"/>
    <mergeCell ref="A18:E18"/>
    <mergeCell ref="A19:F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97"/>
  <sheetViews>
    <sheetView rightToLeft="1" zoomScalePageLayoutView="0" workbookViewId="0" topLeftCell="A1">
      <selection activeCell="C75" sqref="C75"/>
    </sheetView>
  </sheetViews>
  <sheetFormatPr defaultColWidth="9.140625" defaultRowHeight="15"/>
  <cols>
    <col min="1" max="1" width="17.28125" style="0" customWidth="1"/>
    <col min="2" max="2" width="22.00390625" style="0" customWidth="1"/>
    <col min="3" max="3" width="23.28125" style="0" customWidth="1"/>
    <col min="4" max="4" width="26.57421875" style="0" customWidth="1"/>
    <col min="5" max="5" width="14.28125" style="0" customWidth="1"/>
    <col min="6" max="6" width="13.140625" style="0" customWidth="1"/>
    <col min="7" max="7" width="11.8515625" style="0" customWidth="1"/>
    <col min="8" max="8" width="11.00390625" style="0" customWidth="1"/>
    <col min="9" max="9" width="12.57421875" style="0" customWidth="1"/>
    <col min="10" max="10" width="12.28125" style="0" customWidth="1"/>
    <col min="11" max="11" width="11.7109375" style="0" customWidth="1"/>
    <col min="12" max="12" width="13.00390625" style="0" customWidth="1"/>
    <col min="13" max="13" width="12.28125" style="0" customWidth="1"/>
    <col min="14" max="14" width="18.8515625" style="0" customWidth="1"/>
  </cols>
  <sheetData>
    <row r="1" spans="1:6" s="3" customFormat="1" ht="15">
      <c r="A1" s="143" t="s">
        <v>103</v>
      </c>
      <c r="B1" s="143"/>
      <c r="C1" s="143"/>
      <c r="D1" s="143"/>
      <c r="E1" s="143"/>
      <c r="F1" s="143"/>
    </row>
    <row r="2" spans="1:7" s="3" customFormat="1" ht="15">
      <c r="A2" s="143" t="s">
        <v>104</v>
      </c>
      <c r="B2" s="143"/>
      <c r="C2" s="143"/>
      <c r="D2" s="143"/>
      <c r="E2" s="143"/>
      <c r="F2" s="143"/>
      <c r="G2" s="143"/>
    </row>
    <row r="3" spans="1:4" s="3" customFormat="1" ht="45">
      <c r="A3" s="48" t="s">
        <v>29</v>
      </c>
      <c r="B3" s="48" t="s">
        <v>58</v>
      </c>
      <c r="C3" s="49" t="s">
        <v>59</v>
      </c>
      <c r="D3" s="50" t="s">
        <v>98</v>
      </c>
    </row>
    <row r="4" spans="1:4" s="3" customFormat="1" ht="30">
      <c r="A4" s="29" t="s">
        <v>16</v>
      </c>
      <c r="B4" s="12">
        <v>0</v>
      </c>
      <c r="C4" s="12">
        <v>0</v>
      </c>
      <c r="D4" s="12">
        <v>0</v>
      </c>
    </row>
    <row r="5" spans="1:4" s="3" customFormat="1" ht="30">
      <c r="A5" s="29" t="s">
        <v>17</v>
      </c>
      <c r="B5" s="12">
        <v>3</v>
      </c>
      <c r="C5" s="12">
        <v>23200</v>
      </c>
      <c r="D5" s="24" t="s">
        <v>13</v>
      </c>
    </row>
    <row r="6" spans="1:4" s="3" customFormat="1" ht="30">
      <c r="A6" s="29" t="s">
        <v>18</v>
      </c>
      <c r="B6" s="12">
        <v>2</v>
      </c>
      <c r="C6" s="12">
        <v>5040</v>
      </c>
      <c r="D6" s="24" t="s">
        <v>13</v>
      </c>
    </row>
    <row r="7" spans="1:4" s="3" customFormat="1" ht="30">
      <c r="A7" s="29" t="s">
        <v>19</v>
      </c>
      <c r="B7" s="12">
        <v>3</v>
      </c>
      <c r="C7" s="12">
        <v>8427</v>
      </c>
      <c r="D7" s="24" t="s">
        <v>13</v>
      </c>
    </row>
    <row r="8" spans="1:4" s="3" customFormat="1" ht="30">
      <c r="A8" s="29" t="s">
        <v>20</v>
      </c>
      <c r="B8" s="12">
        <v>2</v>
      </c>
      <c r="C8" s="12">
        <v>10063</v>
      </c>
      <c r="D8" s="24" t="s">
        <v>13</v>
      </c>
    </row>
    <row r="9" spans="1:4" s="3" customFormat="1" ht="30">
      <c r="A9" s="29" t="s">
        <v>21</v>
      </c>
      <c r="B9" s="12">
        <v>2</v>
      </c>
      <c r="C9" s="24">
        <v>26014</v>
      </c>
      <c r="D9" s="24" t="s">
        <v>13</v>
      </c>
    </row>
    <row r="10" spans="1:4" s="3" customFormat="1" ht="30">
      <c r="A10" s="29" t="s">
        <v>22</v>
      </c>
      <c r="B10" s="12">
        <v>4</v>
      </c>
      <c r="C10" s="24" t="s">
        <v>13</v>
      </c>
      <c r="D10" s="24" t="s">
        <v>13</v>
      </c>
    </row>
    <row r="11" spans="1:4" s="3" customFormat="1" ht="30">
      <c r="A11" s="29" t="s">
        <v>23</v>
      </c>
      <c r="B11" s="12">
        <v>0</v>
      </c>
      <c r="C11" s="12">
        <v>0</v>
      </c>
      <c r="D11" s="12">
        <v>0</v>
      </c>
    </row>
    <row r="12" spans="1:4" s="3" customFormat="1" ht="30">
      <c r="A12" s="29" t="s">
        <v>24</v>
      </c>
      <c r="B12" s="12">
        <v>5</v>
      </c>
      <c r="C12" s="24" t="s">
        <v>13</v>
      </c>
      <c r="D12" s="24" t="s">
        <v>13</v>
      </c>
    </row>
    <row r="13" spans="1:4" s="3" customFormat="1" ht="30">
      <c r="A13" s="29" t="s">
        <v>25</v>
      </c>
      <c r="B13" s="12">
        <v>2</v>
      </c>
      <c r="C13" s="24" t="s">
        <v>13</v>
      </c>
      <c r="D13" s="24" t="s">
        <v>13</v>
      </c>
    </row>
    <row r="14" spans="1:4" s="3" customFormat="1" ht="30">
      <c r="A14" s="29" t="s">
        <v>26</v>
      </c>
      <c r="B14" s="12">
        <v>2</v>
      </c>
      <c r="C14" s="24" t="s">
        <v>13</v>
      </c>
      <c r="D14" s="24" t="s">
        <v>13</v>
      </c>
    </row>
    <row r="15" spans="1:4" s="3" customFormat="1" ht="30">
      <c r="A15" s="29" t="s">
        <v>27</v>
      </c>
      <c r="B15" s="24">
        <v>0</v>
      </c>
      <c r="C15" s="12">
        <v>0</v>
      </c>
      <c r="D15" s="12">
        <v>0</v>
      </c>
    </row>
    <row r="16" spans="1:4" s="3" customFormat="1" ht="30">
      <c r="A16" s="33" t="s">
        <v>44</v>
      </c>
      <c r="B16" s="5">
        <f>SUM(B4:B15)</f>
        <v>25</v>
      </c>
      <c r="C16" s="5">
        <f>SUM(C4:C15)</f>
        <v>72744</v>
      </c>
      <c r="D16" s="5">
        <f>SUM(D4:D15)</f>
        <v>0</v>
      </c>
    </row>
    <row r="17" s="3" customFormat="1" ht="15"/>
    <row r="18" s="3" customFormat="1" ht="15"/>
    <row r="19" s="3" customFormat="1" ht="15"/>
    <row r="20" spans="1:6" s="3" customFormat="1" ht="15">
      <c r="A20" s="143" t="s">
        <v>107</v>
      </c>
      <c r="B20" s="143"/>
      <c r="C20" s="143"/>
      <c r="D20" s="143"/>
      <c r="E20" s="143"/>
      <c r="F20" s="143"/>
    </row>
    <row r="21" spans="1:7" s="3" customFormat="1" ht="15">
      <c r="A21" s="143" t="s">
        <v>108</v>
      </c>
      <c r="B21" s="143"/>
      <c r="C21" s="143"/>
      <c r="D21" s="143"/>
      <c r="E21" s="143"/>
      <c r="F21" s="143"/>
      <c r="G21" s="143"/>
    </row>
    <row r="22" spans="1:4" s="3" customFormat="1" ht="45">
      <c r="A22" s="48" t="s">
        <v>29</v>
      </c>
      <c r="B22" s="48" t="s">
        <v>58</v>
      </c>
      <c r="C22" s="49" t="s">
        <v>59</v>
      </c>
      <c r="D22" s="50" t="s">
        <v>60</v>
      </c>
    </row>
    <row r="23" spans="1:4" s="3" customFormat="1" ht="30">
      <c r="A23" s="29" t="s">
        <v>16</v>
      </c>
      <c r="B23" s="12">
        <v>0</v>
      </c>
      <c r="C23" s="12">
        <v>0</v>
      </c>
      <c r="D23" s="12">
        <v>0</v>
      </c>
    </row>
    <row r="24" spans="1:4" s="3" customFormat="1" ht="30">
      <c r="A24" s="29" t="s">
        <v>17</v>
      </c>
      <c r="B24" s="12">
        <v>3</v>
      </c>
      <c r="C24" s="12">
        <v>23200</v>
      </c>
      <c r="D24" s="12">
        <v>41147</v>
      </c>
    </row>
    <row r="25" spans="1:4" s="3" customFormat="1" ht="30">
      <c r="A25" s="29" t="s">
        <v>18</v>
      </c>
      <c r="B25" s="12">
        <v>2</v>
      </c>
      <c r="C25" s="12">
        <v>5040</v>
      </c>
      <c r="D25" s="12">
        <v>13000</v>
      </c>
    </row>
    <row r="26" spans="1:4" s="3" customFormat="1" ht="30">
      <c r="A26" s="29" t="s">
        <v>19</v>
      </c>
      <c r="B26" s="12">
        <v>3</v>
      </c>
      <c r="C26" s="12">
        <v>8427</v>
      </c>
      <c r="D26" s="12">
        <v>21000</v>
      </c>
    </row>
    <row r="27" spans="1:4" s="3" customFormat="1" ht="30">
      <c r="A27" s="29" t="s">
        <v>20</v>
      </c>
      <c r="B27" s="24" t="s">
        <v>13</v>
      </c>
      <c r="C27" s="12">
        <v>10063</v>
      </c>
      <c r="D27" s="12">
        <v>24600</v>
      </c>
    </row>
    <row r="28" spans="1:4" s="3" customFormat="1" ht="30">
      <c r="A28" s="29" t="s">
        <v>21</v>
      </c>
      <c r="B28" s="12">
        <v>2</v>
      </c>
      <c r="C28" s="24">
        <v>26014</v>
      </c>
      <c r="D28" s="12">
        <v>49280</v>
      </c>
    </row>
    <row r="29" spans="1:4" s="3" customFormat="1" ht="30">
      <c r="A29" s="29" t="s">
        <v>22</v>
      </c>
      <c r="B29" s="12">
        <v>4</v>
      </c>
      <c r="C29" s="12">
        <v>15366</v>
      </c>
      <c r="D29" s="12">
        <v>42305</v>
      </c>
    </row>
    <row r="30" spans="1:4" s="3" customFormat="1" ht="30">
      <c r="A30" s="29" t="s">
        <v>23</v>
      </c>
      <c r="B30" s="12">
        <v>3</v>
      </c>
      <c r="C30" s="12">
        <v>106860</v>
      </c>
      <c r="D30" s="12">
        <v>30485</v>
      </c>
    </row>
    <row r="31" spans="1:4" s="3" customFormat="1" ht="30">
      <c r="A31" s="29" t="s">
        <v>24</v>
      </c>
      <c r="B31" s="12">
        <v>5</v>
      </c>
      <c r="C31" s="12">
        <v>21409</v>
      </c>
      <c r="D31" s="12">
        <v>59034</v>
      </c>
    </row>
    <row r="32" spans="1:4" s="3" customFormat="1" ht="30">
      <c r="A32" s="29" t="s">
        <v>25</v>
      </c>
      <c r="B32" s="12">
        <v>2</v>
      </c>
      <c r="C32" s="12">
        <v>16213</v>
      </c>
      <c r="D32" s="12">
        <v>27263</v>
      </c>
    </row>
    <row r="33" spans="1:4" s="3" customFormat="1" ht="30">
      <c r="A33" s="29" t="s">
        <v>26</v>
      </c>
      <c r="B33" s="12">
        <v>2</v>
      </c>
      <c r="C33" s="12">
        <v>3208</v>
      </c>
      <c r="D33" s="12">
        <v>9000</v>
      </c>
    </row>
    <row r="34" spans="1:4" s="3" customFormat="1" ht="30">
      <c r="A34" s="29" t="s">
        <v>27</v>
      </c>
      <c r="B34" s="24">
        <v>1</v>
      </c>
      <c r="C34" s="12">
        <v>3529</v>
      </c>
      <c r="D34" s="12">
        <v>9100</v>
      </c>
    </row>
    <row r="35" spans="1:4" s="3" customFormat="1" ht="30">
      <c r="A35" s="33" t="s">
        <v>44</v>
      </c>
      <c r="B35" s="5">
        <f>SUM(B23:B34)</f>
        <v>27</v>
      </c>
      <c r="C35" s="5">
        <f>SUM(C23:C34)</f>
        <v>239329</v>
      </c>
      <c r="D35" s="5">
        <f>SUM(D23:D34)</f>
        <v>326214</v>
      </c>
    </row>
    <row r="36" spans="1:4" s="3" customFormat="1" ht="15">
      <c r="A36" s="18"/>
      <c r="B36" s="27"/>
      <c r="C36" s="27"/>
      <c r="D36" s="27"/>
    </row>
    <row r="37" spans="1:4" s="3" customFormat="1" ht="15">
      <c r="A37" s="18"/>
      <c r="B37" s="27"/>
      <c r="C37" s="27"/>
      <c r="D37" s="27"/>
    </row>
    <row r="38" spans="1:6" s="3" customFormat="1" ht="15">
      <c r="A38" s="143" t="s">
        <v>105</v>
      </c>
      <c r="B38" s="143"/>
      <c r="C38" s="143"/>
      <c r="D38" s="143"/>
      <c r="E38" s="45"/>
      <c r="F38" s="45"/>
    </row>
    <row r="39" spans="1:7" s="3" customFormat="1" ht="15">
      <c r="A39" s="143" t="s">
        <v>106</v>
      </c>
      <c r="B39" s="143"/>
      <c r="C39" s="143"/>
      <c r="D39" s="143"/>
      <c r="E39" s="143"/>
      <c r="F39" s="143"/>
      <c r="G39" s="143"/>
    </row>
    <row r="40" spans="1:4" s="3" customFormat="1" ht="30">
      <c r="A40" s="33" t="s">
        <v>29</v>
      </c>
      <c r="B40" s="33" t="s">
        <v>61</v>
      </c>
      <c r="C40" s="47" t="s">
        <v>62</v>
      </c>
      <c r="D40" s="40" t="s">
        <v>97</v>
      </c>
    </row>
    <row r="41" spans="1:4" s="3" customFormat="1" ht="30">
      <c r="A41" s="29" t="s">
        <v>16</v>
      </c>
      <c r="B41" s="24">
        <v>17</v>
      </c>
      <c r="C41" s="24">
        <v>187760</v>
      </c>
      <c r="D41" s="24">
        <v>15346</v>
      </c>
    </row>
    <row r="42" spans="1:4" s="3" customFormat="1" ht="30">
      <c r="A42" s="29" t="s">
        <v>17</v>
      </c>
      <c r="B42" s="24">
        <v>20</v>
      </c>
      <c r="C42" s="24">
        <v>177110</v>
      </c>
      <c r="D42" s="24">
        <v>14398</v>
      </c>
    </row>
    <row r="43" spans="1:4" s="3" customFormat="1" ht="30">
      <c r="A43" s="29" t="s">
        <v>18</v>
      </c>
      <c r="B43" s="24">
        <v>17</v>
      </c>
      <c r="C43" s="24">
        <v>193843</v>
      </c>
      <c r="D43" s="24">
        <v>25547000</v>
      </c>
    </row>
    <row r="44" spans="1:4" s="3" customFormat="1" ht="30">
      <c r="A44" s="29" t="s">
        <v>19</v>
      </c>
      <c r="B44" s="24">
        <v>14</v>
      </c>
      <c r="C44" s="24">
        <v>243979</v>
      </c>
      <c r="D44" s="24">
        <v>16264</v>
      </c>
    </row>
    <row r="45" spans="1:4" s="3" customFormat="1" ht="30">
      <c r="A45" s="29" t="s">
        <v>20</v>
      </c>
      <c r="B45" s="24" t="s">
        <v>13</v>
      </c>
      <c r="C45" s="24">
        <v>200422</v>
      </c>
      <c r="D45" s="24">
        <v>14079</v>
      </c>
    </row>
    <row r="46" spans="1:4" s="3" customFormat="1" ht="30">
      <c r="A46" s="29" t="s">
        <v>21</v>
      </c>
      <c r="B46" s="24">
        <v>12</v>
      </c>
      <c r="C46" s="24">
        <v>169121</v>
      </c>
      <c r="D46" s="24">
        <v>4000</v>
      </c>
    </row>
    <row r="47" spans="1:4" s="3" customFormat="1" ht="30">
      <c r="A47" s="29" t="s">
        <v>22</v>
      </c>
      <c r="B47" s="24">
        <v>10</v>
      </c>
      <c r="C47" s="24" t="s">
        <v>13</v>
      </c>
      <c r="D47" s="24" t="s">
        <v>13</v>
      </c>
    </row>
    <row r="48" spans="1:4" s="3" customFormat="1" ht="30">
      <c r="A48" s="29" t="s">
        <v>23</v>
      </c>
      <c r="B48" s="24">
        <v>0</v>
      </c>
      <c r="C48" s="24">
        <v>0</v>
      </c>
      <c r="D48" s="24">
        <v>0</v>
      </c>
    </row>
    <row r="49" spans="1:4" s="3" customFormat="1" ht="30">
      <c r="A49" s="29" t="s">
        <v>24</v>
      </c>
      <c r="B49" s="24">
        <v>11</v>
      </c>
      <c r="C49" s="24" t="s">
        <v>13</v>
      </c>
      <c r="D49" s="24" t="s">
        <v>13</v>
      </c>
    </row>
    <row r="50" spans="1:4" s="3" customFormat="1" ht="30">
      <c r="A50" s="29" t="s">
        <v>25</v>
      </c>
      <c r="B50" s="24">
        <v>11</v>
      </c>
      <c r="C50" s="24" t="s">
        <v>13</v>
      </c>
      <c r="D50" s="24" t="s">
        <v>13</v>
      </c>
    </row>
    <row r="51" spans="1:4" s="3" customFormat="1" ht="30">
      <c r="A51" s="29" t="s">
        <v>26</v>
      </c>
      <c r="B51" s="24">
        <v>12</v>
      </c>
      <c r="C51" s="24" t="s">
        <v>13</v>
      </c>
      <c r="D51" s="24" t="s">
        <v>13</v>
      </c>
    </row>
    <row r="52" spans="1:4" s="3" customFormat="1" ht="30">
      <c r="A52" s="29" t="s">
        <v>27</v>
      </c>
      <c r="B52" s="24">
        <v>0</v>
      </c>
      <c r="C52" s="24">
        <v>0</v>
      </c>
      <c r="D52" s="24">
        <v>0</v>
      </c>
    </row>
    <row r="53" spans="1:4" s="3" customFormat="1" ht="30">
      <c r="A53" s="33" t="s">
        <v>44</v>
      </c>
      <c r="B53" s="9">
        <f>SUM(B41:B52)</f>
        <v>124</v>
      </c>
      <c r="C53" s="9">
        <f>SUM(C41:C52)</f>
        <v>1172235</v>
      </c>
      <c r="D53" s="9">
        <f>SUM(D41:D52)</f>
        <v>25611087</v>
      </c>
    </row>
    <row r="54" spans="1:4" s="3" customFormat="1" ht="15">
      <c r="A54" s="18"/>
      <c r="B54" s="27"/>
      <c r="C54" s="27"/>
      <c r="D54" s="27"/>
    </row>
    <row r="55" spans="1:6" s="3" customFormat="1" ht="15">
      <c r="A55" s="143" t="s">
        <v>110</v>
      </c>
      <c r="B55" s="143"/>
      <c r="C55" s="143"/>
      <c r="D55" s="143"/>
      <c r="E55" s="30"/>
      <c r="F55" s="30"/>
    </row>
    <row r="56" spans="1:7" ht="15">
      <c r="A56" s="143" t="s">
        <v>109</v>
      </c>
      <c r="B56" s="143"/>
      <c r="C56" s="143"/>
      <c r="D56" s="143"/>
      <c r="E56" s="143"/>
      <c r="F56" s="143"/>
      <c r="G56" s="143"/>
    </row>
    <row r="57" spans="1:6" ht="30">
      <c r="A57" s="33" t="s">
        <v>29</v>
      </c>
      <c r="B57" s="33" t="s">
        <v>61</v>
      </c>
      <c r="C57" s="32" t="s">
        <v>62</v>
      </c>
      <c r="D57" s="40" t="s">
        <v>63</v>
      </c>
      <c r="E57" s="3"/>
      <c r="F57" s="3"/>
    </row>
    <row r="58" spans="1:6" ht="32.25" customHeight="1">
      <c r="A58" s="29" t="s">
        <v>16</v>
      </c>
      <c r="B58" s="24">
        <v>17</v>
      </c>
      <c r="C58" s="24">
        <v>187760</v>
      </c>
      <c r="D58" s="24">
        <v>132438</v>
      </c>
      <c r="F58" s="3"/>
    </row>
    <row r="59" spans="1:6" ht="30">
      <c r="A59" s="29" t="s">
        <v>17</v>
      </c>
      <c r="B59" s="24">
        <v>20</v>
      </c>
      <c r="C59" s="24">
        <v>177110</v>
      </c>
      <c r="D59" s="24">
        <v>149415</v>
      </c>
      <c r="F59" s="3"/>
    </row>
    <row r="60" spans="1:6" ht="30">
      <c r="A60" s="29" t="s">
        <v>18</v>
      </c>
      <c r="B60" s="24">
        <v>17</v>
      </c>
      <c r="C60" s="24">
        <v>193843</v>
      </c>
      <c r="D60" s="24">
        <v>117552</v>
      </c>
      <c r="F60" s="3"/>
    </row>
    <row r="61" spans="1:6" ht="30">
      <c r="A61" s="29" t="s">
        <v>19</v>
      </c>
      <c r="B61" s="24">
        <v>15</v>
      </c>
      <c r="C61" s="24">
        <v>243979</v>
      </c>
      <c r="D61" s="24">
        <v>175865</v>
      </c>
      <c r="F61" s="3"/>
    </row>
    <row r="62" spans="1:6" ht="30">
      <c r="A62" s="29" t="s">
        <v>20</v>
      </c>
      <c r="B62" s="24" t="s">
        <v>13</v>
      </c>
      <c r="C62" s="24">
        <v>200422</v>
      </c>
      <c r="D62" s="24">
        <v>203165</v>
      </c>
      <c r="F62" s="3"/>
    </row>
    <row r="63" spans="1:6" ht="30">
      <c r="A63" s="29" t="s">
        <v>21</v>
      </c>
      <c r="B63" s="24">
        <v>12</v>
      </c>
      <c r="C63" s="24">
        <v>169121</v>
      </c>
      <c r="D63" s="24">
        <v>156937</v>
      </c>
      <c r="F63" s="3"/>
    </row>
    <row r="64" spans="1:6" ht="30">
      <c r="A64" s="29" t="s">
        <v>22</v>
      </c>
      <c r="B64" s="24">
        <v>10</v>
      </c>
      <c r="C64" s="24">
        <v>115963</v>
      </c>
      <c r="D64" s="24">
        <v>138190</v>
      </c>
      <c r="F64" s="3"/>
    </row>
    <row r="65" spans="1:4" s="3" customFormat="1" ht="30">
      <c r="A65" s="29" t="s">
        <v>23</v>
      </c>
      <c r="B65" s="24">
        <v>15</v>
      </c>
      <c r="C65" s="24">
        <v>175394</v>
      </c>
      <c r="D65" s="24">
        <v>130445</v>
      </c>
    </row>
    <row r="66" spans="1:4" s="3" customFormat="1" ht="30">
      <c r="A66" s="29" t="s">
        <v>24</v>
      </c>
      <c r="B66" s="24">
        <v>11</v>
      </c>
      <c r="C66" s="24">
        <v>166681</v>
      </c>
      <c r="D66" s="24">
        <v>156420</v>
      </c>
    </row>
    <row r="67" spans="1:4" s="3" customFormat="1" ht="30">
      <c r="A67" s="29" t="s">
        <v>25</v>
      </c>
      <c r="B67" s="24">
        <v>11</v>
      </c>
      <c r="C67" s="24">
        <v>108894</v>
      </c>
      <c r="D67" s="24">
        <v>99348</v>
      </c>
    </row>
    <row r="68" spans="1:4" s="3" customFormat="1" ht="30">
      <c r="A68" s="29" t="s">
        <v>26</v>
      </c>
      <c r="B68" s="24">
        <v>12</v>
      </c>
      <c r="C68" s="24">
        <v>145917</v>
      </c>
      <c r="D68" s="24">
        <v>160284</v>
      </c>
    </row>
    <row r="69" spans="1:4" s="3" customFormat="1" ht="30">
      <c r="A69" s="29" t="s">
        <v>27</v>
      </c>
      <c r="B69" s="24">
        <v>16</v>
      </c>
      <c r="C69" s="24">
        <v>265958</v>
      </c>
      <c r="D69" s="24">
        <v>164609</v>
      </c>
    </row>
    <row r="70" spans="1:4" ht="30">
      <c r="A70" s="33" t="s">
        <v>44</v>
      </c>
      <c r="B70" s="9">
        <f>SUM(B58:B69)</f>
        <v>156</v>
      </c>
      <c r="C70" s="9">
        <f>SUM(C58:C69)</f>
        <v>2151042</v>
      </c>
      <c r="D70" s="9">
        <f>SUM(D58:D69)</f>
        <v>1784668</v>
      </c>
    </row>
    <row r="72" spans="1:5" s="3" customFormat="1" ht="15">
      <c r="A72" s="143" t="s">
        <v>136</v>
      </c>
      <c r="B72" s="143"/>
      <c r="C72" s="143"/>
      <c r="D72" s="143"/>
      <c r="E72" s="143"/>
    </row>
    <row r="73" spans="1:6" s="3" customFormat="1" ht="15">
      <c r="A73" s="143" t="s">
        <v>137</v>
      </c>
      <c r="B73" s="148"/>
      <c r="C73" s="148"/>
      <c r="D73" s="148"/>
      <c r="E73" s="148"/>
      <c r="F73" s="148"/>
    </row>
    <row r="74" spans="1:5" s="3" customFormat="1" ht="15">
      <c r="A74" s="30"/>
      <c r="B74" s="30"/>
      <c r="C74" s="30"/>
      <c r="D74" s="30"/>
      <c r="E74" s="31"/>
    </row>
    <row r="75" spans="1:5" ht="15">
      <c r="A75" s="3" t="s">
        <v>7</v>
      </c>
      <c r="B75" s="3" t="s">
        <v>30</v>
      </c>
      <c r="C75" s="30"/>
      <c r="D75" s="30"/>
      <c r="E75" s="31"/>
    </row>
    <row r="76" spans="1:5" ht="15">
      <c r="A76" s="3"/>
      <c r="B76" s="21"/>
      <c r="C76" s="19"/>
      <c r="D76" s="19"/>
      <c r="E76" s="19"/>
    </row>
    <row r="77" spans="1:14" ht="47.25">
      <c r="A77" s="8" t="s">
        <v>5</v>
      </c>
      <c r="B77" s="36" t="s">
        <v>73</v>
      </c>
      <c r="C77" s="36" t="s">
        <v>32</v>
      </c>
      <c r="D77" s="36" t="s">
        <v>88</v>
      </c>
      <c r="E77" s="36" t="s">
        <v>55</v>
      </c>
      <c r="F77" s="36" t="s">
        <v>89</v>
      </c>
      <c r="G77" s="36" t="s">
        <v>33</v>
      </c>
      <c r="H77" s="35" t="s">
        <v>74</v>
      </c>
      <c r="I77" s="36" t="s">
        <v>23</v>
      </c>
      <c r="J77" s="36" t="s">
        <v>24</v>
      </c>
      <c r="K77" s="36" t="s">
        <v>28</v>
      </c>
      <c r="L77" s="35" t="s">
        <v>35</v>
      </c>
      <c r="M77" s="35" t="s">
        <v>27</v>
      </c>
      <c r="N77" s="37" t="s">
        <v>37</v>
      </c>
    </row>
    <row r="78" spans="1:15" ht="15">
      <c r="A78" s="6" t="s">
        <v>11</v>
      </c>
      <c r="B78" s="9">
        <v>0</v>
      </c>
      <c r="C78" s="23">
        <v>4498</v>
      </c>
      <c r="D78" s="9">
        <v>13000</v>
      </c>
      <c r="E78" s="9">
        <v>0</v>
      </c>
      <c r="F78" s="9">
        <v>24600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6" t="s">
        <v>64</v>
      </c>
      <c r="O78" s="38"/>
    </row>
    <row r="79" spans="1:15" s="3" customFormat="1" ht="15">
      <c r="A79" s="4" t="s">
        <v>2</v>
      </c>
      <c r="B79" s="9">
        <v>0</v>
      </c>
      <c r="C79" s="22">
        <v>27499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6" t="s">
        <v>66</v>
      </c>
      <c r="O79" s="38"/>
    </row>
    <row r="80" spans="1:15" s="3" customFormat="1" ht="15">
      <c r="A80" s="33" t="s">
        <v>96</v>
      </c>
      <c r="B80" s="9">
        <v>0</v>
      </c>
      <c r="C80" s="22">
        <v>9150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51" t="s">
        <v>135</v>
      </c>
      <c r="O80" s="38"/>
    </row>
    <row r="81" spans="1:15" ht="15">
      <c r="A81" s="4" t="s">
        <v>1</v>
      </c>
      <c r="B81" s="22">
        <f aca="true" t="shared" si="0" ref="B81:M81">SUM(B78:B80)</f>
        <v>0</v>
      </c>
      <c r="C81" s="22">
        <f t="shared" si="0"/>
        <v>41147</v>
      </c>
      <c r="D81" s="22">
        <f t="shared" si="0"/>
        <v>13000</v>
      </c>
      <c r="E81" s="13">
        <f t="shared" si="0"/>
        <v>0</v>
      </c>
      <c r="F81" s="9">
        <f t="shared" si="0"/>
        <v>24600</v>
      </c>
      <c r="G81" s="9">
        <f t="shared" si="0"/>
        <v>0</v>
      </c>
      <c r="H81" s="9">
        <f t="shared" si="0"/>
        <v>0</v>
      </c>
      <c r="I81" s="9">
        <f t="shared" si="0"/>
        <v>0</v>
      </c>
      <c r="J81" s="9">
        <f t="shared" si="0"/>
        <v>0</v>
      </c>
      <c r="K81" s="9">
        <f t="shared" si="0"/>
        <v>0</v>
      </c>
      <c r="L81" s="9">
        <f t="shared" si="0"/>
        <v>0</v>
      </c>
      <c r="M81" s="9">
        <f t="shared" si="0"/>
        <v>0</v>
      </c>
      <c r="N81" s="6" t="s">
        <v>36</v>
      </c>
      <c r="O81" s="1"/>
    </row>
    <row r="83" spans="1:7" ht="15">
      <c r="A83" s="34"/>
      <c r="B83" s="34"/>
      <c r="C83" s="34"/>
      <c r="D83" s="34"/>
      <c r="E83" s="34"/>
      <c r="F83" s="34"/>
      <c r="G83" s="3"/>
    </row>
    <row r="85" spans="1:14" ht="15">
      <c r="A85" s="143" t="s">
        <v>111</v>
      </c>
      <c r="B85" s="143"/>
      <c r="C85" s="143"/>
      <c r="D85" s="143"/>
      <c r="E85" s="46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143" t="s">
        <v>112</v>
      </c>
      <c r="B86" s="143"/>
      <c r="C86" s="143"/>
      <c r="D86" s="143"/>
      <c r="E86" s="46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45"/>
      <c r="B87" s="45"/>
      <c r="C87" s="45"/>
      <c r="D87" s="45"/>
      <c r="E87" s="46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 t="s">
        <v>7</v>
      </c>
      <c r="B88" s="3"/>
      <c r="C88" s="3" t="s">
        <v>30</v>
      </c>
      <c r="D88" s="45"/>
      <c r="E88" s="46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45"/>
      <c r="D89" s="45"/>
      <c r="E89" s="46"/>
      <c r="F89" s="3"/>
      <c r="G89" s="3"/>
      <c r="H89" s="3"/>
      <c r="I89" s="3"/>
      <c r="J89" s="3"/>
      <c r="K89" s="3"/>
      <c r="L89" s="3"/>
      <c r="M89" s="3"/>
      <c r="N89" s="3"/>
    </row>
    <row r="90" spans="1:14" ht="47.25">
      <c r="A90" s="8" t="s">
        <v>5</v>
      </c>
      <c r="B90" s="36" t="s">
        <v>31</v>
      </c>
      <c r="C90" s="36" t="s">
        <v>87</v>
      </c>
      <c r="D90" s="36" t="s">
        <v>86</v>
      </c>
      <c r="E90" s="36" t="s">
        <v>55</v>
      </c>
      <c r="F90" s="36" t="s">
        <v>56</v>
      </c>
      <c r="G90" s="36" t="s">
        <v>33</v>
      </c>
      <c r="H90" s="35" t="s">
        <v>34</v>
      </c>
      <c r="I90" s="36" t="s">
        <v>23</v>
      </c>
      <c r="J90" s="36" t="s">
        <v>24</v>
      </c>
      <c r="K90" s="36" t="s">
        <v>28</v>
      </c>
      <c r="L90" s="35" t="s">
        <v>35</v>
      </c>
      <c r="M90" s="35" t="s">
        <v>27</v>
      </c>
      <c r="N90" s="37" t="s">
        <v>37</v>
      </c>
    </row>
    <row r="91" spans="1:14" ht="15">
      <c r="A91" s="6" t="s">
        <v>11</v>
      </c>
      <c r="B91" s="23">
        <v>0</v>
      </c>
      <c r="C91" s="22">
        <v>0</v>
      </c>
      <c r="D91" s="9">
        <v>0</v>
      </c>
      <c r="E91" s="9">
        <v>0</v>
      </c>
      <c r="F91" s="9">
        <v>24600</v>
      </c>
      <c r="G91" s="9">
        <v>9150</v>
      </c>
      <c r="H91" s="9">
        <v>12200</v>
      </c>
      <c r="I91" s="9">
        <v>22885</v>
      </c>
      <c r="J91" s="9">
        <v>8100</v>
      </c>
      <c r="K91" s="9">
        <v>23163</v>
      </c>
      <c r="L91" s="9">
        <v>0</v>
      </c>
      <c r="M91" s="9">
        <v>9100</v>
      </c>
      <c r="N91" s="7" t="s">
        <v>95</v>
      </c>
    </row>
    <row r="92" spans="1:14" s="3" customFormat="1" ht="15">
      <c r="A92" s="33" t="s">
        <v>3</v>
      </c>
      <c r="B92" s="23">
        <v>0</v>
      </c>
      <c r="C92" s="22">
        <v>0</v>
      </c>
      <c r="D92" s="9">
        <v>0</v>
      </c>
      <c r="E92" s="9">
        <v>0</v>
      </c>
      <c r="F92" s="9">
        <v>0</v>
      </c>
      <c r="G92" s="9">
        <v>0</v>
      </c>
      <c r="H92" s="9">
        <v>30105</v>
      </c>
      <c r="I92" s="9">
        <v>7600</v>
      </c>
      <c r="J92" s="9">
        <v>8200</v>
      </c>
      <c r="K92" s="9">
        <v>4100</v>
      </c>
      <c r="L92" s="9">
        <v>9000</v>
      </c>
      <c r="M92" s="9">
        <v>0</v>
      </c>
      <c r="N92" s="6" t="s">
        <v>65</v>
      </c>
    </row>
    <row r="93" spans="1:14" s="3" customFormat="1" ht="15">
      <c r="A93" s="33" t="s">
        <v>2</v>
      </c>
      <c r="B93" s="23">
        <v>0</v>
      </c>
      <c r="C93" s="22">
        <v>0</v>
      </c>
      <c r="D93" s="9">
        <v>0</v>
      </c>
      <c r="E93" s="9">
        <v>0</v>
      </c>
      <c r="F93" s="9">
        <v>0</v>
      </c>
      <c r="G93" s="9">
        <v>40130</v>
      </c>
      <c r="H93" s="9">
        <v>0</v>
      </c>
      <c r="I93" s="9">
        <v>0</v>
      </c>
      <c r="J93" s="9">
        <v>42734</v>
      </c>
      <c r="K93" s="9">
        <v>0</v>
      </c>
      <c r="L93" s="9">
        <v>0</v>
      </c>
      <c r="M93" s="9">
        <v>0</v>
      </c>
      <c r="N93" s="6" t="s">
        <v>66</v>
      </c>
    </row>
    <row r="94" spans="1:14" ht="15">
      <c r="A94" s="33" t="s">
        <v>1</v>
      </c>
      <c r="B94" s="22">
        <f aca="true" t="shared" si="1" ref="B94:M94">SUM(B91:B93)</f>
        <v>0</v>
      </c>
      <c r="C94" s="22">
        <f t="shared" si="1"/>
        <v>0</v>
      </c>
      <c r="D94" s="13">
        <f t="shared" si="1"/>
        <v>0</v>
      </c>
      <c r="E94" s="13">
        <f t="shared" si="1"/>
        <v>0</v>
      </c>
      <c r="F94" s="13">
        <f t="shared" si="1"/>
        <v>24600</v>
      </c>
      <c r="G94" s="13">
        <f t="shared" si="1"/>
        <v>49280</v>
      </c>
      <c r="H94" s="13">
        <f t="shared" si="1"/>
        <v>42305</v>
      </c>
      <c r="I94" s="13">
        <f t="shared" si="1"/>
        <v>30485</v>
      </c>
      <c r="J94" s="13">
        <f t="shared" si="1"/>
        <v>59034</v>
      </c>
      <c r="K94" s="13">
        <f t="shared" si="1"/>
        <v>27263</v>
      </c>
      <c r="L94" s="13">
        <f t="shared" si="1"/>
        <v>9000</v>
      </c>
      <c r="M94" s="13">
        <f t="shared" si="1"/>
        <v>9100</v>
      </c>
      <c r="N94" s="39" t="s">
        <v>50</v>
      </c>
    </row>
    <row r="96" spans="1:8" ht="15">
      <c r="A96" s="46" t="s">
        <v>67</v>
      </c>
      <c r="B96" s="46"/>
      <c r="C96" s="46"/>
      <c r="D96" s="46"/>
      <c r="E96" s="46"/>
      <c r="F96" s="46"/>
      <c r="G96" s="3"/>
      <c r="H96" s="3"/>
    </row>
    <row r="97" spans="1:8" ht="15">
      <c r="A97" s="143" t="s">
        <v>113</v>
      </c>
      <c r="B97" s="143"/>
      <c r="C97" s="143"/>
      <c r="D97" s="143"/>
      <c r="E97" s="143"/>
      <c r="F97" s="143"/>
      <c r="G97" s="143"/>
      <c r="H97" s="143"/>
    </row>
  </sheetData>
  <sheetProtection/>
  <mergeCells count="13">
    <mergeCell ref="A86:D86"/>
    <mergeCell ref="A97:H97"/>
    <mergeCell ref="A20:F20"/>
    <mergeCell ref="A21:G21"/>
    <mergeCell ref="A55:D55"/>
    <mergeCell ref="A73:F73"/>
    <mergeCell ref="A56:G56"/>
    <mergeCell ref="A72:E72"/>
    <mergeCell ref="A38:D38"/>
    <mergeCell ref="A39:G39"/>
    <mergeCell ref="A1:F1"/>
    <mergeCell ref="A2:G2"/>
    <mergeCell ref="A85:D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95"/>
  <sheetViews>
    <sheetView rightToLeft="1" zoomScalePageLayoutView="0" workbookViewId="0" topLeftCell="A1">
      <selection activeCell="B5" sqref="B5"/>
    </sheetView>
  </sheetViews>
  <sheetFormatPr defaultColWidth="9.140625" defaultRowHeight="15"/>
  <cols>
    <col min="1" max="1" width="11.140625" style="0" customWidth="1"/>
    <col min="2" max="2" width="14.28125" style="0" customWidth="1"/>
    <col min="3" max="3" width="25.7109375" style="0" customWidth="1"/>
    <col min="4" max="4" width="25.00390625" style="0" customWidth="1"/>
    <col min="5" max="5" width="13.28125" style="0" customWidth="1"/>
    <col min="6" max="6" width="7.140625" style="0" bestFit="1" customWidth="1"/>
    <col min="7" max="7" width="15.00390625" style="0" customWidth="1"/>
    <col min="8" max="8" width="10.421875" style="0" customWidth="1"/>
    <col min="9" max="9" width="12.140625" style="0" customWidth="1"/>
    <col min="10" max="10" width="13.00390625" style="0" customWidth="1"/>
    <col min="11" max="11" width="12.28125" style="0" customWidth="1"/>
    <col min="12" max="12" width="10.421875" style="0" customWidth="1"/>
    <col min="13" max="13" width="10.57421875" style="0" customWidth="1"/>
    <col min="14" max="14" width="12.00390625" style="0" customWidth="1"/>
    <col min="15" max="15" width="14.8515625" style="0" customWidth="1"/>
    <col min="16" max="16" width="9.140625" style="0" hidden="1" customWidth="1"/>
    <col min="17" max="17" width="22.140625" style="0" customWidth="1"/>
    <col min="18" max="18" width="23.8515625" style="0" customWidth="1"/>
  </cols>
  <sheetData>
    <row r="1" spans="1:6" ht="15">
      <c r="A1" s="143" t="s">
        <v>115</v>
      </c>
      <c r="B1" s="143"/>
      <c r="C1" s="143"/>
      <c r="D1" s="143"/>
      <c r="E1" s="143"/>
      <c r="F1" s="143"/>
    </row>
    <row r="2" spans="1:7" ht="15">
      <c r="A2" s="143" t="s">
        <v>116</v>
      </c>
      <c r="B2" s="143"/>
      <c r="C2" s="143"/>
      <c r="D2" s="143"/>
      <c r="E2" s="143"/>
      <c r="F2" s="143"/>
      <c r="G2" s="143"/>
    </row>
    <row r="3" s="3" customFormat="1" ht="15"/>
    <row r="4" spans="1:6" ht="30">
      <c r="A4" s="33" t="s">
        <v>29</v>
      </c>
      <c r="B4" s="33" t="s">
        <v>42</v>
      </c>
      <c r="C4" s="32" t="s">
        <v>43</v>
      </c>
      <c r="D4" s="33" t="s">
        <v>75</v>
      </c>
      <c r="E4" s="3"/>
      <c r="F4" s="3"/>
    </row>
    <row r="5" spans="1:6" ht="30">
      <c r="A5" s="29" t="s">
        <v>16</v>
      </c>
      <c r="B5" s="24">
        <v>10</v>
      </c>
      <c r="C5" s="24">
        <v>11500</v>
      </c>
      <c r="D5" s="24">
        <v>8170</v>
      </c>
      <c r="E5" s="3"/>
      <c r="F5" s="3"/>
    </row>
    <row r="6" spans="1:4" ht="30">
      <c r="A6" s="29" t="s">
        <v>17</v>
      </c>
      <c r="B6" s="24">
        <v>8</v>
      </c>
      <c r="C6" s="24">
        <v>13545</v>
      </c>
      <c r="D6" s="24">
        <v>4913</v>
      </c>
    </row>
    <row r="7" spans="1:4" ht="30">
      <c r="A7" s="29" t="s">
        <v>18</v>
      </c>
      <c r="B7" s="24">
        <v>7</v>
      </c>
      <c r="C7" s="24">
        <v>10460</v>
      </c>
      <c r="D7" s="24">
        <v>4641</v>
      </c>
    </row>
    <row r="8" spans="1:4" ht="30">
      <c r="A8" s="29" t="s">
        <v>19</v>
      </c>
      <c r="B8" s="24">
        <v>9</v>
      </c>
      <c r="C8" s="24">
        <v>10631</v>
      </c>
      <c r="D8" s="24">
        <v>6246</v>
      </c>
    </row>
    <row r="9" spans="1:4" ht="30">
      <c r="A9" s="29" t="s">
        <v>20</v>
      </c>
      <c r="B9" s="24">
        <v>6</v>
      </c>
      <c r="C9" s="24">
        <v>8512</v>
      </c>
      <c r="D9" s="24">
        <v>9554</v>
      </c>
    </row>
    <row r="10" spans="1:4" ht="30">
      <c r="A10" s="29" t="s">
        <v>21</v>
      </c>
      <c r="B10" s="24">
        <v>9</v>
      </c>
      <c r="C10" s="24">
        <v>11738</v>
      </c>
      <c r="D10" s="24">
        <v>5367</v>
      </c>
    </row>
    <row r="11" spans="1:4" ht="30">
      <c r="A11" s="29" t="s">
        <v>22</v>
      </c>
      <c r="B11" s="24">
        <v>9</v>
      </c>
      <c r="C11" s="24">
        <v>10982</v>
      </c>
      <c r="D11" s="24">
        <v>8218</v>
      </c>
    </row>
    <row r="12" spans="1:4" ht="30">
      <c r="A12" s="29" t="s">
        <v>23</v>
      </c>
      <c r="B12" s="24">
        <v>7</v>
      </c>
      <c r="C12" s="24">
        <v>184926</v>
      </c>
      <c r="D12" s="24">
        <v>2604</v>
      </c>
    </row>
    <row r="13" spans="1:4" ht="30">
      <c r="A13" s="29" t="s">
        <v>24</v>
      </c>
      <c r="B13" s="24">
        <v>9</v>
      </c>
      <c r="C13" s="24">
        <v>10834</v>
      </c>
      <c r="D13" s="24">
        <v>6700</v>
      </c>
    </row>
    <row r="14" spans="1:4" ht="30">
      <c r="A14" s="29" t="s">
        <v>25</v>
      </c>
      <c r="B14" s="24">
        <v>5</v>
      </c>
      <c r="C14" s="24">
        <v>5256</v>
      </c>
      <c r="D14" s="24">
        <v>1645</v>
      </c>
    </row>
    <row r="15" spans="1:4" s="3" customFormat="1" ht="30">
      <c r="A15" s="29" t="s">
        <v>26</v>
      </c>
      <c r="B15" s="24">
        <v>13</v>
      </c>
      <c r="C15" s="24">
        <v>19643</v>
      </c>
      <c r="D15" s="24">
        <v>6262</v>
      </c>
    </row>
    <row r="16" spans="1:4" s="3" customFormat="1" ht="30">
      <c r="A16" s="29" t="s">
        <v>27</v>
      </c>
      <c r="B16" s="24">
        <v>10</v>
      </c>
      <c r="C16" s="24">
        <v>11695</v>
      </c>
      <c r="D16" s="24">
        <v>4533</v>
      </c>
    </row>
    <row r="17" spans="1:4" s="3" customFormat="1" ht="36.75" customHeight="1">
      <c r="A17" s="33" t="s">
        <v>44</v>
      </c>
      <c r="B17" s="9">
        <f>SUM(B5:B16)</f>
        <v>102</v>
      </c>
      <c r="C17" s="9">
        <f>SUM(C5:C16)</f>
        <v>309722</v>
      </c>
      <c r="D17" s="9">
        <f>SUM(D5:D16)</f>
        <v>68853</v>
      </c>
    </row>
    <row r="18" spans="1:4" s="3" customFormat="1" ht="19.5" customHeight="1">
      <c r="A18" s="18"/>
      <c r="B18" s="28"/>
      <c r="C18" s="28"/>
      <c r="D18" s="28"/>
    </row>
    <row r="19" spans="1:6" s="3" customFormat="1" ht="15">
      <c r="A19" s="143" t="s">
        <v>117</v>
      </c>
      <c r="B19" s="143"/>
      <c r="C19" s="143"/>
      <c r="D19" s="143"/>
      <c r="E19" s="143"/>
      <c r="F19" s="143"/>
    </row>
    <row r="20" spans="1:7" s="3" customFormat="1" ht="15">
      <c r="A20" s="143" t="s">
        <v>118</v>
      </c>
      <c r="B20" s="143"/>
      <c r="C20" s="143"/>
      <c r="D20" s="143"/>
      <c r="E20" s="143"/>
      <c r="F20" s="143"/>
      <c r="G20" s="42"/>
    </row>
    <row r="21" spans="1:6" ht="81.75" customHeight="1">
      <c r="A21" s="33" t="s">
        <v>29</v>
      </c>
      <c r="B21" s="33" t="s">
        <v>42</v>
      </c>
      <c r="C21" s="41" t="s">
        <v>45</v>
      </c>
      <c r="D21" s="33" t="s">
        <v>85</v>
      </c>
      <c r="E21" s="3"/>
      <c r="F21" s="18"/>
    </row>
    <row r="22" spans="1:4" ht="30">
      <c r="A22" s="29" t="s">
        <v>16</v>
      </c>
      <c r="B22" s="24">
        <v>10</v>
      </c>
      <c r="C22" s="24">
        <v>11500</v>
      </c>
      <c r="D22" s="24">
        <v>10972</v>
      </c>
    </row>
    <row r="23" spans="1:4" ht="44.25" customHeight="1">
      <c r="A23" s="29" t="s">
        <v>17</v>
      </c>
      <c r="B23" s="24">
        <v>8</v>
      </c>
      <c r="C23" s="24">
        <v>13545</v>
      </c>
      <c r="D23" s="24">
        <v>11523</v>
      </c>
    </row>
    <row r="24" spans="1:4" ht="30">
      <c r="A24" s="29" t="s">
        <v>18</v>
      </c>
      <c r="B24" s="24">
        <v>7</v>
      </c>
      <c r="C24" s="24">
        <v>10460</v>
      </c>
      <c r="D24" s="24">
        <v>13802</v>
      </c>
    </row>
    <row r="25" spans="1:4" ht="30">
      <c r="A25" s="29" t="s">
        <v>19</v>
      </c>
      <c r="B25" s="24">
        <v>9</v>
      </c>
      <c r="C25" s="24">
        <v>10631</v>
      </c>
      <c r="D25" s="24">
        <v>15659</v>
      </c>
    </row>
    <row r="26" spans="1:4" ht="30">
      <c r="A26" s="29" t="s">
        <v>20</v>
      </c>
      <c r="B26" s="24">
        <v>6</v>
      </c>
      <c r="C26" s="24">
        <v>8512</v>
      </c>
      <c r="D26" s="24">
        <v>6757</v>
      </c>
    </row>
    <row r="27" spans="1:4" ht="30">
      <c r="A27" s="29" t="s">
        <v>21</v>
      </c>
      <c r="B27" s="24">
        <v>9</v>
      </c>
      <c r="C27" s="24">
        <v>11738</v>
      </c>
      <c r="D27" s="24">
        <v>24106</v>
      </c>
    </row>
    <row r="28" spans="1:4" ht="30">
      <c r="A28" s="29" t="s">
        <v>22</v>
      </c>
      <c r="B28" s="24">
        <v>9</v>
      </c>
      <c r="C28" s="24">
        <v>10982</v>
      </c>
      <c r="D28" s="24">
        <v>12381</v>
      </c>
    </row>
    <row r="29" spans="1:4" ht="30">
      <c r="A29" s="29" t="s">
        <v>23</v>
      </c>
      <c r="B29" s="24">
        <v>7</v>
      </c>
      <c r="C29" s="24">
        <v>184926</v>
      </c>
      <c r="D29" s="24">
        <v>15111</v>
      </c>
    </row>
    <row r="30" spans="1:4" ht="30">
      <c r="A30" s="29" t="s">
        <v>24</v>
      </c>
      <c r="B30" s="24">
        <v>9</v>
      </c>
      <c r="C30" s="24">
        <v>10834</v>
      </c>
      <c r="D30" s="24">
        <v>7675</v>
      </c>
    </row>
    <row r="31" spans="1:4" s="3" customFormat="1" ht="30">
      <c r="A31" s="29" t="s">
        <v>25</v>
      </c>
      <c r="B31" s="24">
        <v>5</v>
      </c>
      <c r="C31" s="24">
        <v>5256</v>
      </c>
      <c r="D31" s="24">
        <v>9317</v>
      </c>
    </row>
    <row r="32" spans="1:4" s="3" customFormat="1" ht="30">
      <c r="A32" s="29" t="s">
        <v>26</v>
      </c>
      <c r="B32" s="24">
        <v>13</v>
      </c>
      <c r="C32" s="24">
        <v>19643</v>
      </c>
      <c r="D32" s="24">
        <v>34304</v>
      </c>
    </row>
    <row r="33" spans="1:4" s="3" customFormat="1" ht="30">
      <c r="A33" s="29" t="s">
        <v>27</v>
      </c>
      <c r="B33" s="24">
        <v>10</v>
      </c>
      <c r="C33" s="24">
        <v>11695</v>
      </c>
      <c r="D33" s="24">
        <v>11069</v>
      </c>
    </row>
    <row r="34" spans="1:4" s="3" customFormat="1" ht="45">
      <c r="A34" s="33" t="s">
        <v>44</v>
      </c>
      <c r="B34" s="9">
        <f>SUM(B22:B33)</f>
        <v>102</v>
      </c>
      <c r="C34" s="9">
        <f>SUM(C22:C33)</f>
        <v>309722</v>
      </c>
      <c r="D34" s="9">
        <f>SUM(D22:D33)</f>
        <v>172676</v>
      </c>
    </row>
    <row r="35" spans="1:4" s="3" customFormat="1" ht="15">
      <c r="A35" s="18"/>
      <c r="B35" s="28"/>
      <c r="C35" s="28"/>
      <c r="D35" s="28"/>
    </row>
    <row r="36" s="3" customFormat="1" ht="15"/>
    <row r="37" spans="1:7" ht="15">
      <c r="A37" s="143" t="s">
        <v>119</v>
      </c>
      <c r="B37" s="143"/>
      <c r="C37" s="143"/>
      <c r="D37" s="143"/>
      <c r="E37" s="45"/>
      <c r="F37" s="45"/>
      <c r="G37" s="3"/>
    </row>
    <row r="38" spans="1:7" ht="15">
      <c r="A38" s="143" t="s">
        <v>120</v>
      </c>
      <c r="B38" s="143"/>
      <c r="C38" s="143"/>
      <c r="D38" s="143"/>
      <c r="E38" s="143"/>
      <c r="F38" s="143"/>
      <c r="G38" s="143"/>
    </row>
    <row r="39" spans="1:7" ht="30">
      <c r="A39" s="33" t="s">
        <v>29</v>
      </c>
      <c r="B39" s="33" t="s">
        <v>61</v>
      </c>
      <c r="C39" s="47" t="s">
        <v>62</v>
      </c>
      <c r="D39" s="40" t="s">
        <v>99</v>
      </c>
      <c r="E39" s="3"/>
      <c r="F39" s="3"/>
      <c r="G39" s="3"/>
    </row>
    <row r="40" spans="1:7" ht="30">
      <c r="A40" s="29" t="s">
        <v>16</v>
      </c>
      <c r="B40" s="24">
        <v>0</v>
      </c>
      <c r="C40" s="24">
        <v>0</v>
      </c>
      <c r="D40" s="24">
        <v>0</v>
      </c>
      <c r="E40" s="3"/>
      <c r="F40" s="3"/>
      <c r="G40" s="3"/>
    </row>
    <row r="41" spans="1:7" ht="30">
      <c r="A41" s="29" t="s">
        <v>17</v>
      </c>
      <c r="B41" s="24">
        <v>0</v>
      </c>
      <c r="C41" s="24">
        <v>0</v>
      </c>
      <c r="D41" s="24">
        <v>0</v>
      </c>
      <c r="E41" s="3"/>
      <c r="F41" s="3"/>
      <c r="G41" s="3"/>
    </row>
    <row r="42" spans="1:7" ht="30">
      <c r="A42" s="29" t="s">
        <v>18</v>
      </c>
      <c r="B42" s="24">
        <v>0</v>
      </c>
      <c r="C42" s="24">
        <v>0</v>
      </c>
      <c r="D42" s="24">
        <v>0</v>
      </c>
      <c r="E42" s="3"/>
      <c r="F42" s="3"/>
      <c r="G42" s="3"/>
    </row>
    <row r="43" spans="1:7" ht="30">
      <c r="A43" s="29" t="s">
        <v>19</v>
      </c>
      <c r="B43" s="24">
        <v>0</v>
      </c>
      <c r="C43" s="24">
        <v>0</v>
      </c>
      <c r="D43" s="24">
        <v>0</v>
      </c>
      <c r="E43" s="3"/>
      <c r="F43" s="3"/>
      <c r="G43" s="3"/>
    </row>
    <row r="44" spans="1:7" ht="30">
      <c r="A44" s="29" t="s">
        <v>20</v>
      </c>
      <c r="B44" s="24">
        <v>0</v>
      </c>
      <c r="C44" s="24">
        <v>0</v>
      </c>
      <c r="D44" s="24">
        <v>0</v>
      </c>
      <c r="E44" s="3"/>
      <c r="F44" s="3"/>
      <c r="G44" s="3"/>
    </row>
    <row r="45" spans="1:7" ht="30">
      <c r="A45" s="29" t="s">
        <v>21</v>
      </c>
      <c r="B45" s="24">
        <v>2</v>
      </c>
      <c r="C45" s="24">
        <v>1400</v>
      </c>
      <c r="D45" s="24" t="s">
        <v>13</v>
      </c>
      <c r="E45" s="3"/>
      <c r="F45" s="3"/>
      <c r="G45" s="3"/>
    </row>
    <row r="46" spans="1:7" ht="30">
      <c r="A46" s="29" t="s">
        <v>22</v>
      </c>
      <c r="B46" s="24">
        <v>0</v>
      </c>
      <c r="C46" s="24">
        <v>0</v>
      </c>
      <c r="D46" s="24">
        <v>0</v>
      </c>
      <c r="E46" s="3"/>
      <c r="F46" s="3"/>
      <c r="G46" s="3"/>
    </row>
    <row r="47" spans="1:7" ht="30">
      <c r="A47" s="29" t="s">
        <v>23</v>
      </c>
      <c r="B47" s="24">
        <v>0</v>
      </c>
      <c r="C47" s="24">
        <v>0</v>
      </c>
      <c r="D47" s="24">
        <v>0</v>
      </c>
      <c r="E47" s="3"/>
      <c r="F47" s="3"/>
      <c r="G47" s="3"/>
    </row>
    <row r="48" spans="1:4" s="3" customFormat="1" ht="30">
      <c r="A48" s="29" t="s">
        <v>24</v>
      </c>
      <c r="B48" s="24">
        <v>0</v>
      </c>
      <c r="C48" s="24">
        <v>0</v>
      </c>
      <c r="D48" s="24">
        <v>0</v>
      </c>
    </row>
    <row r="49" spans="1:4" s="3" customFormat="1" ht="30">
      <c r="A49" s="29" t="s">
        <v>25</v>
      </c>
      <c r="B49" s="24">
        <v>0</v>
      </c>
      <c r="C49" s="24">
        <v>0</v>
      </c>
      <c r="D49" s="24">
        <v>0</v>
      </c>
    </row>
    <row r="50" spans="1:4" s="3" customFormat="1" ht="30">
      <c r="A50" s="29" t="s">
        <v>26</v>
      </c>
      <c r="B50" s="24">
        <v>0</v>
      </c>
      <c r="C50" s="24">
        <v>0</v>
      </c>
      <c r="D50" s="24">
        <v>0</v>
      </c>
    </row>
    <row r="51" spans="1:4" s="3" customFormat="1" ht="30">
      <c r="A51" s="29" t="s">
        <v>27</v>
      </c>
      <c r="B51" s="24">
        <v>1</v>
      </c>
      <c r="C51" s="24" t="s">
        <v>13</v>
      </c>
      <c r="D51" s="24" t="s">
        <v>13</v>
      </c>
    </row>
    <row r="52" spans="1:4" s="3" customFormat="1" ht="45">
      <c r="A52" s="33" t="s">
        <v>44</v>
      </c>
      <c r="B52" s="9">
        <f>SUM(B40:B51)</f>
        <v>3</v>
      </c>
      <c r="C52" s="9">
        <f>SUM(C40:C51)</f>
        <v>1400</v>
      </c>
      <c r="D52" s="9">
        <f>SUM(D40:D51)</f>
        <v>0</v>
      </c>
    </row>
    <row r="53" spans="1:4" s="3" customFormat="1" ht="15">
      <c r="A53" s="18"/>
      <c r="B53" s="28"/>
      <c r="C53" s="28"/>
      <c r="D53" s="28"/>
    </row>
    <row r="54" spans="1:6" s="3" customFormat="1" ht="15">
      <c r="A54" s="143" t="s">
        <v>121</v>
      </c>
      <c r="B54" s="143"/>
      <c r="C54" s="143"/>
      <c r="D54" s="143"/>
      <c r="E54" s="143"/>
      <c r="F54" s="143"/>
    </row>
    <row r="55" spans="1:6" s="3" customFormat="1" ht="15">
      <c r="A55" s="143" t="s">
        <v>122</v>
      </c>
      <c r="B55" s="143"/>
      <c r="C55" s="143"/>
      <c r="D55" s="143"/>
      <c r="E55" s="143"/>
      <c r="F55" s="143"/>
    </row>
    <row r="56" spans="1:6" s="3" customFormat="1" ht="45">
      <c r="A56" s="33" t="s">
        <v>29</v>
      </c>
      <c r="B56" s="33" t="s">
        <v>42</v>
      </c>
      <c r="C56" s="32" t="s">
        <v>46</v>
      </c>
      <c r="D56" s="33" t="s">
        <v>100</v>
      </c>
      <c r="F56" s="18"/>
    </row>
    <row r="57" spans="1:6" s="3" customFormat="1" ht="30">
      <c r="A57" s="29" t="s">
        <v>16</v>
      </c>
      <c r="B57" s="24">
        <v>0</v>
      </c>
      <c r="C57" s="24">
        <v>0</v>
      </c>
      <c r="D57" s="24">
        <v>0</v>
      </c>
      <c r="E57"/>
      <c r="F57"/>
    </row>
    <row r="58" spans="1:6" s="3" customFormat="1" ht="30">
      <c r="A58" s="29" t="s">
        <v>17</v>
      </c>
      <c r="B58" s="24">
        <v>0</v>
      </c>
      <c r="C58" s="24">
        <v>0</v>
      </c>
      <c r="D58" s="24">
        <v>0</v>
      </c>
      <c r="E58"/>
      <c r="F58"/>
    </row>
    <row r="59" spans="1:6" s="3" customFormat="1" ht="30">
      <c r="A59" s="29" t="s">
        <v>18</v>
      </c>
      <c r="B59" s="24">
        <v>0</v>
      </c>
      <c r="C59" s="24">
        <v>0</v>
      </c>
      <c r="D59" s="24">
        <v>0</v>
      </c>
      <c r="E59"/>
      <c r="F59"/>
    </row>
    <row r="60" spans="1:6" s="3" customFormat="1" ht="30">
      <c r="A60" s="29" t="s">
        <v>19</v>
      </c>
      <c r="B60" s="24">
        <v>0</v>
      </c>
      <c r="C60" s="24">
        <v>0</v>
      </c>
      <c r="D60" s="24">
        <v>0</v>
      </c>
      <c r="E60"/>
      <c r="F60"/>
    </row>
    <row r="61" spans="1:6" s="3" customFormat="1" ht="30">
      <c r="A61" s="29" t="s">
        <v>20</v>
      </c>
      <c r="B61" s="24">
        <v>0</v>
      </c>
      <c r="C61" s="24">
        <v>0</v>
      </c>
      <c r="D61" s="24">
        <v>0</v>
      </c>
      <c r="E61"/>
      <c r="F61"/>
    </row>
    <row r="62" spans="1:6" s="3" customFormat="1" ht="30">
      <c r="A62" s="29" t="s">
        <v>21</v>
      </c>
      <c r="B62" s="24">
        <v>2</v>
      </c>
      <c r="C62" s="24">
        <v>1400</v>
      </c>
      <c r="D62" s="24">
        <v>5092</v>
      </c>
      <c r="E62"/>
      <c r="F62"/>
    </row>
    <row r="63" spans="1:6" s="3" customFormat="1" ht="30">
      <c r="A63" s="29" t="s">
        <v>22</v>
      </c>
      <c r="B63" s="24">
        <v>1</v>
      </c>
      <c r="C63" s="24">
        <v>1071</v>
      </c>
      <c r="D63" s="24">
        <v>2985</v>
      </c>
      <c r="E63"/>
      <c r="F63"/>
    </row>
    <row r="64" spans="1:6" s="3" customFormat="1" ht="30">
      <c r="A64" s="29" t="s">
        <v>23</v>
      </c>
      <c r="B64" s="24">
        <v>1</v>
      </c>
      <c r="C64" s="24">
        <v>1071</v>
      </c>
      <c r="D64" s="24">
        <v>2951</v>
      </c>
      <c r="E64"/>
      <c r="F64"/>
    </row>
    <row r="65" spans="1:6" s="3" customFormat="1" ht="30">
      <c r="A65" s="29" t="s">
        <v>24</v>
      </c>
      <c r="B65" s="24">
        <v>1</v>
      </c>
      <c r="C65" s="24">
        <v>1071</v>
      </c>
      <c r="D65" s="24">
        <v>2910</v>
      </c>
      <c r="E65"/>
      <c r="F65"/>
    </row>
    <row r="66" spans="1:4" s="3" customFormat="1" ht="30">
      <c r="A66" s="29" t="s">
        <v>25</v>
      </c>
      <c r="B66" s="24">
        <v>0</v>
      </c>
      <c r="C66" s="24">
        <v>0</v>
      </c>
      <c r="D66" s="24">
        <v>0</v>
      </c>
    </row>
    <row r="67" spans="1:4" s="3" customFormat="1" ht="30">
      <c r="A67" s="29" t="s">
        <v>26</v>
      </c>
      <c r="B67" s="24">
        <v>1</v>
      </c>
      <c r="C67" s="24">
        <v>1071</v>
      </c>
      <c r="D67" s="24">
        <v>2972</v>
      </c>
    </row>
    <row r="68" spans="1:4" s="3" customFormat="1" ht="30">
      <c r="A68" s="29" t="s">
        <v>27</v>
      </c>
      <c r="B68" s="24">
        <v>1</v>
      </c>
      <c r="C68" s="24">
        <v>943</v>
      </c>
      <c r="D68" s="24">
        <v>2636</v>
      </c>
    </row>
    <row r="69" spans="1:4" s="3" customFormat="1" ht="45">
      <c r="A69" s="33" t="s">
        <v>44</v>
      </c>
      <c r="B69" s="9">
        <f>SUM(B57:B68)</f>
        <v>7</v>
      </c>
      <c r="C69" s="9">
        <f>SUM(C57:C68)</f>
        <v>6627</v>
      </c>
      <c r="D69" s="9">
        <f>SUM(D57:D68)</f>
        <v>19546</v>
      </c>
    </row>
    <row r="70" s="3" customFormat="1" ht="15"/>
    <row r="71" spans="1:5" s="3" customFormat="1" ht="15">
      <c r="A71" s="143" t="s">
        <v>124</v>
      </c>
      <c r="B71" s="143"/>
      <c r="C71" s="143"/>
      <c r="D71" s="143"/>
      <c r="E71" s="31"/>
    </row>
    <row r="72" spans="1:5" s="3" customFormat="1" ht="15">
      <c r="A72" s="143" t="s">
        <v>123</v>
      </c>
      <c r="B72" s="143"/>
      <c r="C72" s="143"/>
      <c r="D72" s="143"/>
      <c r="E72" s="42"/>
    </row>
    <row r="73" spans="1:5" s="3" customFormat="1" ht="15">
      <c r="A73" s="30"/>
      <c r="B73" s="30"/>
      <c r="C73" s="30"/>
      <c r="D73" s="30"/>
      <c r="E73" s="31"/>
    </row>
    <row r="74" spans="1:5" s="3" customFormat="1" ht="15">
      <c r="A74" s="3" t="s">
        <v>7</v>
      </c>
      <c r="C74" s="3" t="s">
        <v>30</v>
      </c>
      <c r="D74" s="30"/>
      <c r="E74" s="31"/>
    </row>
    <row r="75" spans="4:5" s="3" customFormat="1" ht="15">
      <c r="D75" s="30"/>
      <c r="E75" s="31"/>
    </row>
    <row r="76" spans="1:14" s="3" customFormat="1" ht="63">
      <c r="A76" s="8" t="s">
        <v>5</v>
      </c>
      <c r="B76" s="36" t="s">
        <v>31</v>
      </c>
      <c r="C76" s="36" t="s">
        <v>32</v>
      </c>
      <c r="D76" s="36" t="s">
        <v>57</v>
      </c>
      <c r="E76" s="36" t="s">
        <v>47</v>
      </c>
      <c r="F76" s="36" t="s">
        <v>56</v>
      </c>
      <c r="G76" s="36" t="s">
        <v>33</v>
      </c>
      <c r="H76" s="35" t="s">
        <v>34</v>
      </c>
      <c r="I76" s="36" t="s">
        <v>23</v>
      </c>
      <c r="J76" s="36" t="s">
        <v>24</v>
      </c>
      <c r="K76" s="36" t="s">
        <v>28</v>
      </c>
      <c r="L76" s="35" t="s">
        <v>35</v>
      </c>
      <c r="M76" s="35" t="s">
        <v>27</v>
      </c>
      <c r="N76" s="37" t="s">
        <v>37</v>
      </c>
    </row>
    <row r="77" spans="1:15" s="3" customFormat="1" ht="15">
      <c r="A77" s="6" t="s">
        <v>8</v>
      </c>
      <c r="B77" s="23">
        <v>8170</v>
      </c>
      <c r="C77" s="22">
        <v>4913</v>
      </c>
      <c r="D77" s="23">
        <v>4641</v>
      </c>
      <c r="E77" s="23">
        <v>6246</v>
      </c>
      <c r="F77" s="23">
        <v>0</v>
      </c>
      <c r="G77" s="23">
        <v>5367</v>
      </c>
      <c r="H77" s="23">
        <v>8218</v>
      </c>
      <c r="I77" s="9">
        <v>2604</v>
      </c>
      <c r="J77" s="9">
        <v>6700</v>
      </c>
      <c r="K77" s="9">
        <v>1645</v>
      </c>
      <c r="L77" s="9">
        <v>6262</v>
      </c>
      <c r="M77" s="9">
        <v>0</v>
      </c>
      <c r="N77" s="7" t="s">
        <v>48</v>
      </c>
      <c r="O77" s="38"/>
    </row>
    <row r="78" spans="1:15" s="3" customFormat="1" ht="15">
      <c r="A78" s="4" t="s">
        <v>1</v>
      </c>
      <c r="B78" s="22">
        <f aca="true" t="shared" si="0" ref="B78:M78">SUM(B77:B77)</f>
        <v>8170</v>
      </c>
      <c r="C78" s="22">
        <f t="shared" si="0"/>
        <v>4913</v>
      </c>
      <c r="D78" s="22">
        <f t="shared" si="0"/>
        <v>4641</v>
      </c>
      <c r="E78" s="22">
        <f t="shared" si="0"/>
        <v>6246</v>
      </c>
      <c r="F78" s="22">
        <f t="shared" si="0"/>
        <v>0</v>
      </c>
      <c r="G78" s="22">
        <f t="shared" si="0"/>
        <v>5367</v>
      </c>
      <c r="H78" s="22">
        <f t="shared" si="0"/>
        <v>8218</v>
      </c>
      <c r="I78" s="22">
        <f t="shared" si="0"/>
        <v>2604</v>
      </c>
      <c r="J78" s="22">
        <f t="shared" si="0"/>
        <v>6700</v>
      </c>
      <c r="K78" s="22">
        <f t="shared" si="0"/>
        <v>1645</v>
      </c>
      <c r="L78" s="22">
        <f t="shared" si="0"/>
        <v>6262</v>
      </c>
      <c r="M78" s="22">
        <f t="shared" si="0"/>
        <v>0</v>
      </c>
      <c r="N78" s="7" t="s">
        <v>50</v>
      </c>
      <c r="O78" s="38"/>
    </row>
    <row r="79" spans="2:5" s="3" customFormat="1" ht="15">
      <c r="B79" s="25"/>
      <c r="C79" s="25"/>
      <c r="D79" s="25"/>
      <c r="E79" s="25"/>
    </row>
    <row r="80" spans="1:5" s="3" customFormat="1" ht="15">
      <c r="A80" s="143" t="s">
        <v>125</v>
      </c>
      <c r="B80" s="143"/>
      <c r="C80" s="143"/>
      <c r="D80" s="143"/>
      <c r="E80" s="31"/>
    </row>
    <row r="81" spans="1:5" s="3" customFormat="1" ht="15">
      <c r="A81" s="143" t="s">
        <v>126</v>
      </c>
      <c r="B81" s="143"/>
      <c r="C81" s="143"/>
      <c r="D81" s="143"/>
      <c r="E81" s="42"/>
    </row>
    <row r="82" spans="1:5" s="3" customFormat="1" ht="15">
      <c r="A82" s="30"/>
      <c r="B82" s="30"/>
      <c r="C82" s="30"/>
      <c r="D82" s="30"/>
      <c r="E82" s="31"/>
    </row>
    <row r="83" spans="1:5" s="3" customFormat="1" ht="15">
      <c r="A83" s="3" t="s">
        <v>7</v>
      </c>
      <c r="C83" s="3" t="s">
        <v>30</v>
      </c>
      <c r="D83" s="30"/>
      <c r="E83" s="31"/>
    </row>
    <row r="84" spans="3:5" s="3" customFormat="1" ht="15">
      <c r="C84" s="30"/>
      <c r="D84" s="30"/>
      <c r="E84" s="2"/>
    </row>
    <row r="85" spans="1:14" s="3" customFormat="1" ht="63">
      <c r="A85" s="8" t="s">
        <v>5</v>
      </c>
      <c r="B85" s="36" t="s">
        <v>31</v>
      </c>
      <c r="C85" s="36" t="s">
        <v>87</v>
      </c>
      <c r="D85" s="36" t="s">
        <v>86</v>
      </c>
      <c r="E85" s="36" t="s">
        <v>55</v>
      </c>
      <c r="F85" s="36" t="s">
        <v>56</v>
      </c>
      <c r="G85" s="36" t="s">
        <v>33</v>
      </c>
      <c r="H85" s="35" t="s">
        <v>34</v>
      </c>
      <c r="I85" s="36" t="s">
        <v>23</v>
      </c>
      <c r="J85" s="36" t="s">
        <v>24</v>
      </c>
      <c r="K85" s="36" t="s">
        <v>28</v>
      </c>
      <c r="L85" s="35" t="s">
        <v>35</v>
      </c>
      <c r="M85" s="35" t="s">
        <v>27</v>
      </c>
      <c r="N85" s="37" t="s">
        <v>37</v>
      </c>
    </row>
    <row r="86" spans="1:14" s="3" customFormat="1" ht="15">
      <c r="A86" s="6" t="s">
        <v>10</v>
      </c>
      <c r="B86" s="23">
        <v>0</v>
      </c>
      <c r="C86" s="22">
        <v>2248</v>
      </c>
      <c r="D86" s="9">
        <v>0</v>
      </c>
      <c r="E86" s="9">
        <v>5751</v>
      </c>
      <c r="F86" s="9">
        <v>2786</v>
      </c>
      <c r="G86" s="9">
        <v>13040</v>
      </c>
      <c r="H86" s="9">
        <v>6610</v>
      </c>
      <c r="I86" s="9">
        <v>6327</v>
      </c>
      <c r="J86" s="9">
        <v>5266</v>
      </c>
      <c r="K86" s="9">
        <v>3934</v>
      </c>
      <c r="L86" s="9">
        <v>7981</v>
      </c>
      <c r="M86" s="9">
        <v>6551</v>
      </c>
      <c r="N86" s="7" t="s">
        <v>53</v>
      </c>
    </row>
    <row r="87" spans="1:14" s="3" customFormat="1" ht="15">
      <c r="A87" s="6" t="s">
        <v>11</v>
      </c>
      <c r="B87" s="23">
        <v>5800</v>
      </c>
      <c r="C87" s="22">
        <v>5694</v>
      </c>
      <c r="D87" s="9">
        <v>4500</v>
      </c>
      <c r="E87" s="9">
        <v>7800</v>
      </c>
      <c r="F87" s="9"/>
      <c r="G87" s="9">
        <v>8000</v>
      </c>
      <c r="H87" s="9">
        <v>2800</v>
      </c>
      <c r="I87" s="9">
        <v>3100</v>
      </c>
      <c r="J87" s="9">
        <v>0</v>
      </c>
      <c r="K87" s="9">
        <v>0</v>
      </c>
      <c r="L87" s="9">
        <v>23050</v>
      </c>
      <c r="M87" s="9">
        <v>0</v>
      </c>
      <c r="N87" s="7" t="s">
        <v>95</v>
      </c>
    </row>
    <row r="88" spans="1:15" s="3" customFormat="1" ht="15">
      <c r="A88" s="6" t="s">
        <v>4</v>
      </c>
      <c r="B88" s="23">
        <v>4856</v>
      </c>
      <c r="C88" s="22">
        <v>2999</v>
      </c>
      <c r="D88" s="9">
        <v>8895</v>
      </c>
      <c r="E88" s="9">
        <v>2108</v>
      </c>
      <c r="F88" s="9">
        <v>2641</v>
      </c>
      <c r="G88" s="9">
        <v>2433</v>
      </c>
      <c r="H88" s="9">
        <v>1800</v>
      </c>
      <c r="I88" s="9">
        <v>5242</v>
      </c>
      <c r="J88" s="9">
        <v>894</v>
      </c>
      <c r="K88" s="9">
        <v>5361</v>
      </c>
      <c r="L88" s="9">
        <v>2124</v>
      </c>
      <c r="M88" s="9">
        <v>3700</v>
      </c>
      <c r="N88" s="39" t="s">
        <v>49</v>
      </c>
      <c r="O88" s="38"/>
    </row>
    <row r="89" spans="1:15" s="3" customFormat="1" ht="15">
      <c r="A89" s="6" t="s">
        <v>0</v>
      </c>
      <c r="B89" s="23">
        <v>316</v>
      </c>
      <c r="C89" s="22">
        <v>582</v>
      </c>
      <c r="D89" s="9">
        <v>407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39" t="s">
        <v>94</v>
      </c>
      <c r="O89" s="38"/>
    </row>
    <row r="90" spans="1:15" s="3" customFormat="1" ht="15">
      <c r="A90" s="4" t="s">
        <v>9</v>
      </c>
      <c r="B90" s="22">
        <v>0</v>
      </c>
      <c r="C90" s="22">
        <v>0</v>
      </c>
      <c r="D90" s="9">
        <v>0</v>
      </c>
      <c r="E90" s="9">
        <v>0</v>
      </c>
      <c r="F90" s="9">
        <v>1330</v>
      </c>
      <c r="G90" s="9">
        <v>633</v>
      </c>
      <c r="H90" s="9">
        <v>1171</v>
      </c>
      <c r="I90" s="9">
        <v>442</v>
      </c>
      <c r="J90" s="9">
        <v>1515</v>
      </c>
      <c r="K90" s="9">
        <v>22</v>
      </c>
      <c r="L90" s="9">
        <v>3210</v>
      </c>
      <c r="M90" s="9">
        <v>0</v>
      </c>
      <c r="N90" s="39" t="s">
        <v>51</v>
      </c>
      <c r="O90" s="38"/>
    </row>
    <row r="91" spans="1:15" s="3" customFormat="1" ht="15">
      <c r="A91" s="4" t="s">
        <v>12</v>
      </c>
      <c r="B91" s="22">
        <v>0</v>
      </c>
      <c r="C91" s="22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828</v>
      </c>
      <c r="M91" s="9">
        <v>818</v>
      </c>
      <c r="N91" s="39" t="s">
        <v>52</v>
      </c>
      <c r="O91" s="38"/>
    </row>
    <row r="92" spans="1:15" s="3" customFormat="1" ht="15">
      <c r="A92" s="4" t="s">
        <v>1</v>
      </c>
      <c r="B92" s="22">
        <f aca="true" t="shared" si="1" ref="B92:M92">SUM(B86:B91)</f>
        <v>10972</v>
      </c>
      <c r="C92" s="22">
        <f t="shared" si="1"/>
        <v>11523</v>
      </c>
      <c r="D92" s="13">
        <f t="shared" si="1"/>
        <v>13802</v>
      </c>
      <c r="E92" s="13">
        <f t="shared" si="1"/>
        <v>15659</v>
      </c>
      <c r="F92" s="13">
        <f t="shared" si="1"/>
        <v>6757</v>
      </c>
      <c r="G92" s="13">
        <f t="shared" si="1"/>
        <v>24106</v>
      </c>
      <c r="H92" s="13">
        <f t="shared" si="1"/>
        <v>12381</v>
      </c>
      <c r="I92" s="13">
        <f t="shared" si="1"/>
        <v>15111</v>
      </c>
      <c r="J92" s="13">
        <f t="shared" si="1"/>
        <v>7675</v>
      </c>
      <c r="K92" s="13">
        <f t="shared" si="1"/>
        <v>9317</v>
      </c>
      <c r="L92" s="57">
        <f t="shared" si="1"/>
        <v>37193</v>
      </c>
      <c r="M92" s="13">
        <f t="shared" si="1"/>
        <v>11069</v>
      </c>
      <c r="N92" s="39" t="s">
        <v>50</v>
      </c>
      <c r="O92" s="38"/>
    </row>
    <row r="93" spans="2:5" s="3" customFormat="1" ht="15">
      <c r="B93" s="25"/>
      <c r="C93" s="25"/>
      <c r="D93" s="25"/>
      <c r="E93" s="25"/>
    </row>
    <row r="94" spans="1:15" ht="15">
      <c r="A94" s="143" t="s">
        <v>54</v>
      </c>
      <c r="B94" s="143"/>
      <c r="C94" s="143"/>
      <c r="D94" s="143"/>
      <c r="E94" s="143"/>
      <c r="F94" s="31"/>
      <c r="G94" s="3"/>
      <c r="H94" s="3"/>
      <c r="I94" s="3"/>
      <c r="N94" s="3"/>
      <c r="O94" s="3"/>
    </row>
    <row r="95" spans="1:9" ht="15">
      <c r="A95" s="143" t="s">
        <v>114</v>
      </c>
      <c r="B95" s="143"/>
      <c r="C95" s="143"/>
      <c r="D95" s="143"/>
      <c r="E95" s="143"/>
      <c r="F95" s="143"/>
      <c r="G95" s="143"/>
      <c r="H95" s="143"/>
      <c r="I95" s="143"/>
    </row>
  </sheetData>
  <sheetProtection/>
  <mergeCells count="14">
    <mergeCell ref="A80:D80"/>
    <mergeCell ref="A94:E94"/>
    <mergeCell ref="A95:I95"/>
    <mergeCell ref="A71:D71"/>
    <mergeCell ref="A72:D72"/>
    <mergeCell ref="A81:D81"/>
    <mergeCell ref="A1:F1"/>
    <mergeCell ref="A19:F19"/>
    <mergeCell ref="A54:F54"/>
    <mergeCell ref="A55:F55"/>
    <mergeCell ref="A2:G2"/>
    <mergeCell ref="A20:F20"/>
    <mergeCell ref="A37:D37"/>
    <mergeCell ref="A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38"/>
  <sheetViews>
    <sheetView rightToLeft="1" zoomScalePageLayoutView="0" workbookViewId="0" topLeftCell="A1">
      <selection activeCell="C9" sqref="C9"/>
    </sheetView>
  </sheetViews>
  <sheetFormatPr defaultColWidth="9.140625" defaultRowHeight="15"/>
  <cols>
    <col min="1" max="1" width="12.00390625" style="0" customWidth="1"/>
    <col min="2" max="2" width="18.140625" style="0" customWidth="1"/>
    <col min="3" max="3" width="15.28125" style="3" customWidth="1"/>
    <col min="4" max="4" width="21.00390625" style="3" customWidth="1"/>
    <col min="5" max="5" width="24.421875" style="0" customWidth="1"/>
    <col min="6" max="6" width="18.00390625" style="0" customWidth="1"/>
    <col min="7" max="7" width="20.7109375" style="0" customWidth="1"/>
    <col min="8" max="8" width="14.57421875" style="0" customWidth="1"/>
  </cols>
  <sheetData>
    <row r="1" spans="1:9" ht="15">
      <c r="A1" s="143" t="s">
        <v>127</v>
      </c>
      <c r="B1" s="143"/>
      <c r="C1" s="143"/>
      <c r="D1" s="143"/>
      <c r="E1" s="143"/>
      <c r="F1" s="143"/>
      <c r="G1" s="2"/>
      <c r="H1" s="2"/>
      <c r="I1" s="2"/>
    </row>
    <row r="2" spans="1:8" ht="15">
      <c r="A2" s="143" t="s">
        <v>128</v>
      </c>
      <c r="B2" s="143"/>
      <c r="C2" s="143"/>
      <c r="D2" s="143"/>
      <c r="E2" s="143"/>
      <c r="F2" s="143"/>
      <c r="G2" s="3"/>
      <c r="H2" s="3"/>
    </row>
    <row r="3" spans="1:8" ht="45">
      <c r="A3" s="17" t="s">
        <v>14</v>
      </c>
      <c r="B3" s="44" t="s">
        <v>90</v>
      </c>
      <c r="C3" s="33" t="s">
        <v>15</v>
      </c>
      <c r="D3" s="32" t="s">
        <v>38</v>
      </c>
      <c r="E3" s="30"/>
      <c r="F3" s="30"/>
      <c r="G3" s="3"/>
      <c r="H3" s="3"/>
    </row>
    <row r="4" spans="1:9" ht="33" customHeight="1">
      <c r="A4" s="29" t="s">
        <v>40</v>
      </c>
      <c r="B4" s="26" t="s">
        <v>13</v>
      </c>
      <c r="C4" s="14">
        <v>1</v>
      </c>
      <c r="D4" s="15">
        <v>1938</v>
      </c>
      <c r="G4" s="11"/>
      <c r="H4" s="1"/>
      <c r="I4" s="1"/>
    </row>
    <row r="5" spans="1:4" ht="30">
      <c r="A5" s="29" t="s">
        <v>20</v>
      </c>
      <c r="B5" s="26" t="s">
        <v>13</v>
      </c>
      <c r="C5" s="14">
        <v>1</v>
      </c>
      <c r="D5" s="15">
        <v>1938</v>
      </c>
    </row>
    <row r="6" spans="1:4" ht="30">
      <c r="A6" s="29" t="s">
        <v>22</v>
      </c>
      <c r="B6" s="26" t="s">
        <v>13</v>
      </c>
      <c r="C6" s="14">
        <v>1</v>
      </c>
      <c r="D6" s="15">
        <v>1938</v>
      </c>
    </row>
    <row r="7" spans="1:4" s="3" customFormat="1" ht="30">
      <c r="A7" s="29" t="s">
        <v>23</v>
      </c>
      <c r="B7" s="26" t="s">
        <v>13</v>
      </c>
      <c r="C7" s="14">
        <v>1</v>
      </c>
      <c r="D7" s="15">
        <v>4743</v>
      </c>
    </row>
    <row r="8" spans="1:4" s="3" customFormat="1" ht="30">
      <c r="A8" s="29" t="s">
        <v>25</v>
      </c>
      <c r="B8" s="26" t="s">
        <v>13</v>
      </c>
      <c r="C8" s="14">
        <v>1</v>
      </c>
      <c r="D8" s="15">
        <v>3835</v>
      </c>
    </row>
    <row r="9" spans="1:4" ht="30">
      <c r="A9" s="29" t="s">
        <v>27</v>
      </c>
      <c r="B9" s="26" t="s">
        <v>13</v>
      </c>
      <c r="C9" s="14">
        <v>1</v>
      </c>
      <c r="D9" s="15">
        <v>4743</v>
      </c>
    </row>
    <row r="10" spans="1:4" s="3" customFormat="1" ht="15">
      <c r="A10" s="149" t="s">
        <v>39</v>
      </c>
      <c r="B10" s="149"/>
      <c r="C10" s="9">
        <f>SUM(C4:C9)</f>
        <v>6</v>
      </c>
      <c r="D10" s="9">
        <f>SUM(D4:D9)</f>
        <v>19135</v>
      </c>
    </row>
    <row r="11" spans="3:4" ht="15">
      <c r="C11"/>
      <c r="D11"/>
    </row>
    <row r="12" spans="1:6" ht="15">
      <c r="A12" s="143" t="s">
        <v>129</v>
      </c>
      <c r="B12" s="143"/>
      <c r="C12" s="143"/>
      <c r="D12" s="143"/>
      <c r="E12" s="143"/>
      <c r="F12" s="31"/>
    </row>
    <row r="13" spans="1:6" ht="15">
      <c r="A13" s="143" t="s">
        <v>130</v>
      </c>
      <c r="B13" s="143"/>
      <c r="C13" s="143"/>
      <c r="D13" s="143"/>
      <c r="E13" s="143"/>
      <c r="F13" s="143"/>
    </row>
    <row r="14" spans="1:6" ht="45">
      <c r="A14" s="17" t="s">
        <v>14</v>
      </c>
      <c r="B14" s="44" t="s">
        <v>91</v>
      </c>
      <c r="C14" s="33" t="s">
        <v>15</v>
      </c>
      <c r="D14" s="32" t="s">
        <v>38</v>
      </c>
      <c r="E14" s="33" t="s">
        <v>92</v>
      </c>
      <c r="F14" s="10"/>
    </row>
    <row r="15" spans="1:5" ht="35.25" customHeight="1">
      <c r="A15" s="29" t="s">
        <v>40</v>
      </c>
      <c r="B15" s="26" t="s">
        <v>13</v>
      </c>
      <c r="C15" s="13">
        <v>1</v>
      </c>
      <c r="D15" s="15">
        <v>1938</v>
      </c>
      <c r="E15" s="13">
        <v>562</v>
      </c>
    </row>
    <row r="16" spans="1:7" ht="30">
      <c r="A16" s="29" t="s">
        <v>20</v>
      </c>
      <c r="B16" s="26" t="s">
        <v>13</v>
      </c>
      <c r="C16" s="13">
        <v>1</v>
      </c>
      <c r="D16" s="15">
        <v>1938</v>
      </c>
      <c r="E16" s="9">
        <v>607</v>
      </c>
      <c r="G16" s="18"/>
    </row>
    <row r="17" spans="1:7" ht="30">
      <c r="A17" s="29" t="s">
        <v>22</v>
      </c>
      <c r="B17" s="26" t="s">
        <v>13</v>
      </c>
      <c r="C17" s="13">
        <v>1</v>
      </c>
      <c r="D17" s="15">
        <v>1938</v>
      </c>
      <c r="E17" s="13">
        <v>644</v>
      </c>
      <c r="G17" s="1"/>
    </row>
    <row r="18" spans="1:7" s="3" customFormat="1" ht="30">
      <c r="A18" s="29" t="s">
        <v>23</v>
      </c>
      <c r="B18" s="26" t="s">
        <v>13</v>
      </c>
      <c r="C18" s="13">
        <v>1</v>
      </c>
      <c r="D18" s="15">
        <v>4743</v>
      </c>
      <c r="E18" s="13">
        <v>297</v>
      </c>
      <c r="G18" s="1"/>
    </row>
    <row r="19" spans="1:7" s="3" customFormat="1" ht="30">
      <c r="A19" s="29" t="s">
        <v>25</v>
      </c>
      <c r="B19" s="26" t="s">
        <v>13</v>
      </c>
      <c r="C19" s="13">
        <v>1</v>
      </c>
      <c r="D19" s="15">
        <v>3835</v>
      </c>
      <c r="E19" s="13">
        <v>438</v>
      </c>
      <c r="G19" s="1"/>
    </row>
    <row r="20" spans="1:7" s="3" customFormat="1" ht="30">
      <c r="A20" s="29" t="s">
        <v>27</v>
      </c>
      <c r="B20" s="26" t="s">
        <v>13</v>
      </c>
      <c r="C20" s="13">
        <v>1</v>
      </c>
      <c r="D20" s="15">
        <v>4743</v>
      </c>
      <c r="E20" s="13">
        <v>652</v>
      </c>
      <c r="G20" s="1"/>
    </row>
    <row r="21" spans="1:7" ht="15">
      <c r="A21" s="149" t="s">
        <v>39</v>
      </c>
      <c r="B21" s="149"/>
      <c r="C21" s="13">
        <f>SUM(C15:C20)</f>
        <v>6</v>
      </c>
      <c r="D21" s="13">
        <f>SUM(D15:D20)</f>
        <v>19135</v>
      </c>
      <c r="E21" s="13">
        <f>SUM(E15:E20)</f>
        <v>3200</v>
      </c>
      <c r="G21" s="1"/>
    </row>
    <row r="22" ht="15">
      <c r="G22" s="1"/>
    </row>
    <row r="23" spans="1:10" ht="15">
      <c r="A23" s="143" t="s">
        <v>131</v>
      </c>
      <c r="B23" s="143"/>
      <c r="C23" s="143"/>
      <c r="D23" s="143"/>
      <c r="E23" s="31"/>
      <c r="G23" s="18"/>
      <c r="H23" s="1"/>
      <c r="I23" s="1"/>
      <c r="J23" s="16"/>
    </row>
    <row r="24" spans="1:6" ht="15">
      <c r="A24" s="143" t="s">
        <v>132</v>
      </c>
      <c r="B24" s="143"/>
      <c r="C24" s="143"/>
      <c r="D24" s="143"/>
      <c r="E24" s="143"/>
      <c r="F24" s="2"/>
    </row>
    <row r="25" spans="1:5" s="3" customFormat="1" ht="30">
      <c r="A25" s="17" t="s">
        <v>14</v>
      </c>
      <c r="B25" s="7" t="s">
        <v>93</v>
      </c>
      <c r="C25" s="7" t="s">
        <v>41</v>
      </c>
      <c r="E25" s="18"/>
    </row>
    <row r="26" spans="1:3" s="3" customFormat="1" ht="30">
      <c r="A26" s="29" t="s">
        <v>40</v>
      </c>
      <c r="B26" s="23" t="s">
        <v>0</v>
      </c>
      <c r="C26" s="23">
        <v>463</v>
      </c>
    </row>
    <row r="27" spans="1:3" s="3" customFormat="1" ht="30">
      <c r="A27" s="29" t="s">
        <v>20</v>
      </c>
      <c r="B27" s="23" t="s">
        <v>0</v>
      </c>
      <c r="C27" s="23">
        <v>484</v>
      </c>
    </row>
    <row r="28" spans="1:3" s="3" customFormat="1" ht="30">
      <c r="A28" s="29" t="s">
        <v>22</v>
      </c>
      <c r="B28" s="23" t="s">
        <v>0</v>
      </c>
      <c r="C28" s="23">
        <v>510</v>
      </c>
    </row>
    <row r="29" spans="1:3" s="3" customFormat="1" ht="30">
      <c r="A29" s="29" t="s">
        <v>23</v>
      </c>
      <c r="B29" s="23" t="s">
        <v>0</v>
      </c>
      <c r="C29" s="23">
        <v>254</v>
      </c>
    </row>
    <row r="30" spans="1:3" s="3" customFormat="1" ht="30">
      <c r="A30" s="29" t="s">
        <v>25</v>
      </c>
      <c r="B30" s="23" t="s">
        <v>0</v>
      </c>
      <c r="C30" s="23">
        <v>333</v>
      </c>
    </row>
    <row r="31" spans="1:3" s="3" customFormat="1" ht="30">
      <c r="A31" s="29" t="s">
        <v>27</v>
      </c>
      <c r="B31" s="23" t="s">
        <v>0</v>
      </c>
      <c r="C31" s="23">
        <v>510</v>
      </c>
    </row>
    <row r="32" spans="1:3" s="3" customFormat="1" ht="15">
      <c r="A32" s="149" t="s">
        <v>39</v>
      </c>
      <c r="B32" s="149"/>
      <c r="C32" s="15">
        <f>SUM(C26:C31)</f>
        <v>2554</v>
      </c>
    </row>
    <row r="33" spans="2:5" s="3" customFormat="1" ht="15">
      <c r="B33" s="21"/>
      <c r="C33" s="21"/>
      <c r="D33" s="19"/>
      <c r="E33" s="19"/>
    </row>
    <row r="34" spans="1:6" s="3" customFormat="1" ht="15">
      <c r="A34" s="143" t="s">
        <v>6</v>
      </c>
      <c r="B34" s="143"/>
      <c r="C34" s="143"/>
      <c r="D34" s="143"/>
      <c r="E34" s="143"/>
      <c r="F34" s="31"/>
    </row>
    <row r="35" spans="1:7" s="3" customFormat="1" ht="15">
      <c r="A35" s="143" t="s">
        <v>133</v>
      </c>
      <c r="B35" s="143"/>
      <c r="C35" s="143"/>
      <c r="D35" s="143"/>
      <c r="E35" s="143"/>
      <c r="F35" s="143"/>
      <c r="G35" s="143"/>
    </row>
    <row r="36" spans="2:5" s="3" customFormat="1" ht="15">
      <c r="B36" s="21"/>
      <c r="C36" s="19"/>
      <c r="D36" s="19"/>
      <c r="E36" s="19"/>
    </row>
    <row r="37" spans="2:5" s="3" customFormat="1" ht="15">
      <c r="B37" s="21"/>
      <c r="C37" s="19"/>
      <c r="D37" s="19"/>
      <c r="E37" s="19"/>
    </row>
    <row r="38" spans="2:5" ht="15">
      <c r="B38" s="11"/>
      <c r="C38" s="20"/>
      <c r="D38" s="20"/>
      <c r="E38" s="20"/>
    </row>
  </sheetData>
  <sheetProtection/>
  <mergeCells count="11">
    <mergeCell ref="A24:E24"/>
    <mergeCell ref="A34:E34"/>
    <mergeCell ref="A35:G35"/>
    <mergeCell ref="A1:F1"/>
    <mergeCell ref="A32:B32"/>
    <mergeCell ref="A21:B21"/>
    <mergeCell ref="A10:B10"/>
    <mergeCell ref="A2:F2"/>
    <mergeCell ref="A12:E12"/>
    <mergeCell ref="A13:F13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rightToLeft="1" zoomScalePageLayoutView="0" workbookViewId="0" topLeftCell="A1">
      <selection activeCell="A50" sqref="A50:A58"/>
    </sheetView>
  </sheetViews>
  <sheetFormatPr defaultColWidth="9.00390625" defaultRowHeight="15"/>
  <cols>
    <col min="1" max="1" width="29.7109375" style="58" customWidth="1"/>
    <col min="2" max="9" width="9.8515625" style="58" bestFit="1" customWidth="1"/>
    <col min="10" max="10" width="9.57421875" style="58" bestFit="1" customWidth="1"/>
    <col min="11" max="12" width="9.8515625" style="58" bestFit="1" customWidth="1"/>
    <col min="13" max="13" width="9.57421875" style="58" bestFit="1" customWidth="1"/>
    <col min="14" max="14" width="14.28125" style="58" customWidth="1"/>
    <col min="15" max="16384" width="9.00390625" style="58" customWidth="1"/>
  </cols>
  <sheetData>
    <row r="1" spans="1:14" ht="51" customHeight="1">
      <c r="A1" s="151" t="s">
        <v>148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3" ht="13.5" thickBot="1"/>
    <row r="4" spans="2:14" ht="13.5" thickBot="1">
      <c r="B4" s="150">
        <v>2009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14" ht="60.75" thickBot="1">
      <c r="B5" s="137" t="s">
        <v>16</v>
      </c>
      <c r="C5" s="137" t="s">
        <v>17</v>
      </c>
      <c r="D5" s="137" t="s">
        <v>18</v>
      </c>
      <c r="E5" s="137" t="s">
        <v>19</v>
      </c>
      <c r="F5" s="137" t="s">
        <v>20</v>
      </c>
      <c r="G5" s="137" t="s">
        <v>21</v>
      </c>
      <c r="H5" s="137" t="s">
        <v>22</v>
      </c>
      <c r="I5" s="137" t="s">
        <v>23</v>
      </c>
      <c r="J5" s="137" t="s">
        <v>24</v>
      </c>
      <c r="K5" s="137" t="s">
        <v>25</v>
      </c>
      <c r="L5" s="137" t="s">
        <v>26</v>
      </c>
      <c r="M5" s="137" t="s">
        <v>27</v>
      </c>
      <c r="N5" s="137" t="s">
        <v>44</v>
      </c>
    </row>
    <row r="6" spans="1:14" ht="49.5" customHeight="1">
      <c r="A6" s="65" t="s">
        <v>161</v>
      </c>
      <c r="B6" s="60">
        <v>187</v>
      </c>
      <c r="C6" s="60">
        <v>193</v>
      </c>
      <c r="D6" s="60">
        <v>219</v>
      </c>
      <c r="E6" s="60">
        <v>200</v>
      </c>
      <c r="F6" s="60">
        <v>211</v>
      </c>
      <c r="G6" s="60">
        <v>190</v>
      </c>
      <c r="H6" s="60">
        <v>202</v>
      </c>
      <c r="I6" s="60">
        <v>210</v>
      </c>
      <c r="J6" s="60">
        <v>200</v>
      </c>
      <c r="K6" s="60">
        <v>190</v>
      </c>
      <c r="L6" s="60">
        <v>197</v>
      </c>
      <c r="M6" s="60">
        <v>196</v>
      </c>
      <c r="N6" s="61">
        <f>SUM(B6:M6)</f>
        <v>2395</v>
      </c>
    </row>
    <row r="7" spans="1:14" ht="49.5" customHeight="1" thickBot="1">
      <c r="A7" s="62" t="s">
        <v>162</v>
      </c>
      <c r="B7" s="63">
        <f>B6/31</f>
        <v>6.032258064516129</v>
      </c>
      <c r="C7" s="63">
        <f>C6/28</f>
        <v>6.892857142857143</v>
      </c>
      <c r="D7" s="63">
        <f>D6/31</f>
        <v>7.064516129032258</v>
      </c>
      <c r="E7" s="63">
        <f>E6/30</f>
        <v>6.666666666666667</v>
      </c>
      <c r="F7" s="63">
        <f>F6/31</f>
        <v>6.806451612903226</v>
      </c>
      <c r="G7" s="63">
        <f>G6/30</f>
        <v>6.333333333333333</v>
      </c>
      <c r="H7" s="63">
        <f>H6/31</f>
        <v>6.516129032258065</v>
      </c>
      <c r="I7" s="63">
        <f>I6/31</f>
        <v>6.774193548387097</v>
      </c>
      <c r="J7" s="63">
        <f>J6/30</f>
        <v>6.666666666666667</v>
      </c>
      <c r="K7" s="63">
        <f>K6/31</f>
        <v>6.129032258064516</v>
      </c>
      <c r="L7" s="63">
        <f>L6/30</f>
        <v>6.566666666666666</v>
      </c>
      <c r="M7" s="63">
        <f>M6/31</f>
        <v>6.32258064516129</v>
      </c>
      <c r="N7" s="64">
        <f aca="true" t="shared" si="0" ref="N7:N14">SUM(B7:M7)</f>
        <v>78.77135176651306</v>
      </c>
    </row>
    <row r="8" spans="1:14" ht="49.5" customHeight="1">
      <c r="A8" s="65" t="s">
        <v>163</v>
      </c>
      <c r="B8" s="60">
        <v>502</v>
      </c>
      <c r="C8" s="60">
        <v>430</v>
      </c>
      <c r="D8" s="60">
        <v>576</v>
      </c>
      <c r="E8" s="60">
        <v>471</v>
      </c>
      <c r="F8" s="60">
        <v>572</v>
      </c>
      <c r="G8" s="60">
        <v>575</v>
      </c>
      <c r="H8" s="60">
        <v>539</v>
      </c>
      <c r="I8" s="60">
        <v>594</v>
      </c>
      <c r="J8" s="60">
        <v>526</v>
      </c>
      <c r="K8" s="60">
        <v>491</v>
      </c>
      <c r="L8" s="60">
        <v>496</v>
      </c>
      <c r="M8" s="60">
        <v>552</v>
      </c>
      <c r="N8" s="61">
        <f t="shared" si="0"/>
        <v>6324</v>
      </c>
    </row>
    <row r="9" spans="1:14" ht="49.5" customHeight="1">
      <c r="A9" s="66" t="s">
        <v>164</v>
      </c>
      <c r="B9" s="67">
        <v>9916</v>
      </c>
      <c r="C9" s="67">
        <v>8646</v>
      </c>
      <c r="D9" s="67">
        <v>7755</v>
      </c>
      <c r="E9" s="67">
        <v>6146</v>
      </c>
      <c r="F9" s="67">
        <v>7299</v>
      </c>
      <c r="G9" s="67">
        <v>9042</v>
      </c>
      <c r="H9" s="67">
        <v>7655</v>
      </c>
      <c r="I9" s="67">
        <v>8439</v>
      </c>
      <c r="J9" s="67">
        <v>9153</v>
      </c>
      <c r="K9" s="67">
        <v>8195</v>
      </c>
      <c r="L9" s="67">
        <v>8540</v>
      </c>
      <c r="M9" s="67">
        <v>9492</v>
      </c>
      <c r="N9" s="68">
        <f t="shared" si="0"/>
        <v>100278</v>
      </c>
    </row>
    <row r="10" spans="1:14" ht="49.5" customHeight="1" thickBot="1">
      <c r="A10" s="69" t="s">
        <v>165</v>
      </c>
      <c r="B10" s="70">
        <v>0</v>
      </c>
      <c r="C10" s="70">
        <v>0</v>
      </c>
      <c r="D10" s="70">
        <v>0</v>
      </c>
      <c r="E10" s="71">
        <v>655</v>
      </c>
      <c r="F10" s="71">
        <v>519</v>
      </c>
      <c r="G10" s="71">
        <v>950</v>
      </c>
      <c r="H10" s="70">
        <v>0</v>
      </c>
      <c r="I10" s="70">
        <v>0</v>
      </c>
      <c r="J10" s="71">
        <v>2094</v>
      </c>
      <c r="K10" s="71">
        <v>2165</v>
      </c>
      <c r="L10" s="71">
        <v>316</v>
      </c>
      <c r="M10" s="70">
        <v>0</v>
      </c>
      <c r="N10" s="64">
        <f t="shared" si="0"/>
        <v>6699</v>
      </c>
    </row>
    <row r="11" spans="1:14" ht="49.5" customHeight="1">
      <c r="A11" s="65" t="s">
        <v>166</v>
      </c>
      <c r="B11" s="72">
        <v>42558</v>
      </c>
      <c r="C11" s="72">
        <v>44864</v>
      </c>
      <c r="D11" s="72">
        <v>44550</v>
      </c>
      <c r="E11" s="72">
        <v>48673</v>
      </c>
      <c r="F11" s="72">
        <v>55675</v>
      </c>
      <c r="G11" s="72">
        <v>51273</v>
      </c>
      <c r="H11" s="72">
        <v>53107</v>
      </c>
      <c r="I11" s="72">
        <v>54001</v>
      </c>
      <c r="J11" s="72">
        <v>49949</v>
      </c>
      <c r="K11" s="72">
        <v>50677</v>
      </c>
      <c r="L11" s="72">
        <v>42062</v>
      </c>
      <c r="M11" s="72">
        <v>53801</v>
      </c>
      <c r="N11" s="61">
        <f t="shared" si="0"/>
        <v>591190</v>
      </c>
    </row>
    <row r="12" spans="1:14" ht="36.75" thickBot="1">
      <c r="A12" s="62" t="s">
        <v>167</v>
      </c>
      <c r="B12" s="73">
        <v>32173</v>
      </c>
      <c r="C12" s="73">
        <v>34317</v>
      </c>
      <c r="D12" s="73">
        <v>32338</v>
      </c>
      <c r="E12" s="73">
        <v>42215</v>
      </c>
      <c r="F12" s="73">
        <v>46735</v>
      </c>
      <c r="G12" s="73">
        <v>33359</v>
      </c>
      <c r="H12" s="73">
        <v>36785</v>
      </c>
      <c r="I12" s="73">
        <v>30332</v>
      </c>
      <c r="J12" s="73">
        <v>31715</v>
      </c>
      <c r="K12" s="73">
        <v>23685</v>
      </c>
      <c r="L12" s="73">
        <v>33433</v>
      </c>
      <c r="M12" s="73">
        <v>26324</v>
      </c>
      <c r="N12" s="64">
        <f t="shared" si="0"/>
        <v>403411</v>
      </c>
    </row>
    <row r="13" spans="1:14" s="76" customFormat="1" ht="49.5" customHeight="1" thickBot="1">
      <c r="A13" s="74" t="s">
        <v>145</v>
      </c>
      <c r="B13" s="75">
        <f>SUM(B11:B12)</f>
        <v>74731</v>
      </c>
      <c r="C13" s="75">
        <f aca="true" t="shared" si="1" ref="C13:M13">SUM(C11:C12)</f>
        <v>79181</v>
      </c>
      <c r="D13" s="75">
        <f t="shared" si="1"/>
        <v>76888</v>
      </c>
      <c r="E13" s="75">
        <f t="shared" si="1"/>
        <v>90888</v>
      </c>
      <c r="F13" s="75">
        <f t="shared" si="1"/>
        <v>102410</v>
      </c>
      <c r="G13" s="75">
        <f t="shared" si="1"/>
        <v>84632</v>
      </c>
      <c r="H13" s="75">
        <f t="shared" si="1"/>
        <v>89892</v>
      </c>
      <c r="I13" s="75">
        <f t="shared" si="1"/>
        <v>84333</v>
      </c>
      <c r="J13" s="75">
        <f t="shared" si="1"/>
        <v>81664</v>
      </c>
      <c r="K13" s="75">
        <f t="shared" si="1"/>
        <v>74362</v>
      </c>
      <c r="L13" s="75">
        <f t="shared" si="1"/>
        <v>75495</v>
      </c>
      <c r="M13" s="75">
        <f t="shared" si="1"/>
        <v>80125</v>
      </c>
      <c r="N13" s="61">
        <f t="shared" si="0"/>
        <v>994601</v>
      </c>
    </row>
    <row r="14" spans="1:14" ht="49.5" customHeight="1" thickBot="1">
      <c r="A14" s="77" t="s">
        <v>168</v>
      </c>
      <c r="B14" s="78">
        <v>14095831</v>
      </c>
      <c r="C14" s="78">
        <v>12498975</v>
      </c>
      <c r="D14" s="78">
        <v>13133737</v>
      </c>
      <c r="E14" s="78">
        <v>11925194</v>
      </c>
      <c r="F14" s="78">
        <v>11842764</v>
      </c>
      <c r="G14" s="78">
        <v>13264089</v>
      </c>
      <c r="H14" s="78">
        <v>15450778</v>
      </c>
      <c r="I14" s="78">
        <v>16044270</v>
      </c>
      <c r="J14" s="78">
        <v>12513175</v>
      </c>
      <c r="K14" s="78">
        <v>14258506</v>
      </c>
      <c r="L14" s="78">
        <v>12756576</v>
      </c>
      <c r="M14" s="78">
        <v>15432251</v>
      </c>
      <c r="N14" s="61">
        <f t="shared" si="0"/>
        <v>163216146</v>
      </c>
    </row>
    <row r="15" spans="2:14" ht="13.5" thickBot="1">
      <c r="B15" s="150">
        <v>2010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2:14" ht="60.75" thickBot="1">
      <c r="B16" s="137" t="s">
        <v>16</v>
      </c>
      <c r="C16" s="137" t="s">
        <v>17</v>
      </c>
      <c r="D16" s="137" t="s">
        <v>18</v>
      </c>
      <c r="E16" s="137" t="s">
        <v>19</v>
      </c>
      <c r="F16" s="137" t="s">
        <v>20</v>
      </c>
      <c r="G16" s="137" t="s">
        <v>21</v>
      </c>
      <c r="H16" s="137" t="s">
        <v>22</v>
      </c>
      <c r="I16" s="137" t="s">
        <v>23</v>
      </c>
      <c r="J16" s="137" t="s">
        <v>24</v>
      </c>
      <c r="K16" s="137" t="s">
        <v>25</v>
      </c>
      <c r="L16" s="137" t="s">
        <v>26</v>
      </c>
      <c r="M16" s="137" t="s">
        <v>27</v>
      </c>
      <c r="N16" s="137" t="s">
        <v>44</v>
      </c>
    </row>
    <row r="17" spans="1:14" ht="49.5" customHeight="1">
      <c r="A17" s="65" t="s">
        <v>161</v>
      </c>
      <c r="B17" s="60">
        <v>174</v>
      </c>
      <c r="C17" s="60">
        <v>170</v>
      </c>
      <c r="D17" s="60">
        <v>220</v>
      </c>
      <c r="E17" s="60">
        <v>193</v>
      </c>
      <c r="F17" s="60">
        <v>223</v>
      </c>
      <c r="G17" s="60">
        <v>196</v>
      </c>
      <c r="H17" s="60">
        <v>190</v>
      </c>
      <c r="I17" s="60">
        <v>212</v>
      </c>
      <c r="J17" s="60">
        <v>172</v>
      </c>
      <c r="K17" s="60">
        <v>184</v>
      </c>
      <c r="L17" s="60">
        <v>170</v>
      </c>
      <c r="M17" s="60">
        <v>181</v>
      </c>
      <c r="N17" s="61">
        <f>SUM(B17:M17)</f>
        <v>2285</v>
      </c>
    </row>
    <row r="18" spans="1:14" ht="49.5" customHeight="1" thickBot="1">
      <c r="A18" s="62" t="s">
        <v>162</v>
      </c>
      <c r="B18" s="63">
        <f>B17/31</f>
        <v>5.612903225806452</v>
      </c>
      <c r="C18" s="63">
        <f>C17/28</f>
        <v>6.071428571428571</v>
      </c>
      <c r="D18" s="63">
        <f aca="true" t="shared" si="2" ref="D18:I18">D17/31</f>
        <v>7.096774193548387</v>
      </c>
      <c r="E18" s="63">
        <f>E17/30</f>
        <v>6.433333333333334</v>
      </c>
      <c r="F18" s="63">
        <f t="shared" si="2"/>
        <v>7.193548387096774</v>
      </c>
      <c r="G18" s="63">
        <f>G17/30</f>
        <v>6.533333333333333</v>
      </c>
      <c r="H18" s="63">
        <f t="shared" si="2"/>
        <v>6.129032258064516</v>
      </c>
      <c r="I18" s="63">
        <f t="shared" si="2"/>
        <v>6.838709677419355</v>
      </c>
      <c r="J18" s="63">
        <f>J17/30</f>
        <v>5.733333333333333</v>
      </c>
      <c r="K18" s="63">
        <f>K17/31</f>
        <v>5.935483870967742</v>
      </c>
      <c r="L18" s="63">
        <f>L17/30</f>
        <v>5.666666666666667</v>
      </c>
      <c r="M18" s="63">
        <f>M17/31</f>
        <v>5.838709677419355</v>
      </c>
      <c r="N18" s="64">
        <f aca="true" t="shared" si="3" ref="N18:N25">SUM(B18:M18)</f>
        <v>75.08325652841782</v>
      </c>
    </row>
    <row r="19" spans="1:14" ht="49.5" customHeight="1">
      <c r="A19" s="65" t="s">
        <v>163</v>
      </c>
      <c r="B19" s="60">
        <v>508</v>
      </c>
      <c r="C19" s="60">
        <v>460</v>
      </c>
      <c r="D19" s="60">
        <v>595</v>
      </c>
      <c r="E19" s="60">
        <v>514</v>
      </c>
      <c r="F19" s="60">
        <v>658</v>
      </c>
      <c r="G19" s="60">
        <v>554</v>
      </c>
      <c r="H19" s="60">
        <v>587</v>
      </c>
      <c r="I19" s="60">
        <v>600</v>
      </c>
      <c r="J19" s="60">
        <v>439</v>
      </c>
      <c r="K19" s="60">
        <v>578</v>
      </c>
      <c r="L19" s="60">
        <v>454</v>
      </c>
      <c r="M19" s="60">
        <v>523</v>
      </c>
      <c r="N19" s="61">
        <f t="shared" si="3"/>
        <v>6470</v>
      </c>
    </row>
    <row r="20" spans="1:14" ht="49.5" customHeight="1">
      <c r="A20" s="66" t="s">
        <v>164</v>
      </c>
      <c r="B20" s="67">
        <v>5339</v>
      </c>
      <c r="C20" s="67">
        <v>8356</v>
      </c>
      <c r="D20" s="67">
        <v>7932</v>
      </c>
      <c r="E20" s="67">
        <v>9143</v>
      </c>
      <c r="F20" s="67">
        <v>9107</v>
      </c>
      <c r="G20" s="67">
        <v>8506</v>
      </c>
      <c r="H20" s="67">
        <v>10657</v>
      </c>
      <c r="I20" s="67">
        <v>7277</v>
      </c>
      <c r="J20" s="67">
        <v>7184</v>
      </c>
      <c r="K20" s="67">
        <v>8208</v>
      </c>
      <c r="L20" s="67">
        <v>7036</v>
      </c>
      <c r="M20" s="67">
        <v>6302</v>
      </c>
      <c r="N20" s="68">
        <f t="shared" si="3"/>
        <v>95047</v>
      </c>
    </row>
    <row r="21" spans="1:14" ht="49.5" customHeight="1" thickBot="1">
      <c r="A21" s="69" t="s">
        <v>165</v>
      </c>
      <c r="B21" s="70">
        <v>0</v>
      </c>
      <c r="C21" s="71">
        <v>1314</v>
      </c>
      <c r="D21" s="71">
        <v>0</v>
      </c>
      <c r="E21" s="71">
        <v>273</v>
      </c>
      <c r="F21" s="71">
        <v>1019</v>
      </c>
      <c r="G21" s="71">
        <v>559</v>
      </c>
      <c r="H21" s="71">
        <v>420</v>
      </c>
      <c r="I21" s="71">
        <v>0</v>
      </c>
      <c r="J21" s="71">
        <v>580</v>
      </c>
      <c r="K21" s="71">
        <v>1673</v>
      </c>
      <c r="L21" s="71">
        <v>1121</v>
      </c>
      <c r="M21" s="71">
        <v>164</v>
      </c>
      <c r="N21" s="64">
        <f t="shared" si="3"/>
        <v>7123</v>
      </c>
    </row>
    <row r="22" spans="1:14" ht="49.5" customHeight="1">
      <c r="A22" s="65" t="s">
        <v>166</v>
      </c>
      <c r="B22" s="72">
        <v>45635</v>
      </c>
      <c r="C22" s="72">
        <v>40738</v>
      </c>
      <c r="D22" s="72">
        <v>52597</v>
      </c>
      <c r="E22" s="72">
        <v>47904</v>
      </c>
      <c r="F22" s="72">
        <v>57450</v>
      </c>
      <c r="G22" s="72">
        <v>54575</v>
      </c>
      <c r="H22" s="72">
        <v>55919</v>
      </c>
      <c r="I22" s="72">
        <v>53372</v>
      </c>
      <c r="J22" s="72">
        <v>49904</v>
      </c>
      <c r="K22" s="72">
        <v>48299</v>
      </c>
      <c r="L22" s="72">
        <v>45372</v>
      </c>
      <c r="M22" s="72">
        <v>47668</v>
      </c>
      <c r="N22" s="61">
        <f t="shared" si="3"/>
        <v>599433</v>
      </c>
    </row>
    <row r="23" spans="1:14" ht="36.75" thickBot="1">
      <c r="A23" s="62" t="s">
        <v>167</v>
      </c>
      <c r="B23" s="73">
        <v>25389</v>
      </c>
      <c r="C23" s="73">
        <v>23291</v>
      </c>
      <c r="D23" s="73">
        <v>24619</v>
      </c>
      <c r="E23" s="73">
        <v>28869</v>
      </c>
      <c r="F23" s="73">
        <v>29789</v>
      </c>
      <c r="G23" s="73">
        <v>41451</v>
      </c>
      <c r="H23" s="73">
        <v>33477</v>
      </c>
      <c r="I23" s="73">
        <v>33223</v>
      </c>
      <c r="J23" s="73">
        <v>29598</v>
      </c>
      <c r="K23" s="73">
        <v>29735</v>
      </c>
      <c r="L23" s="73">
        <v>22349</v>
      </c>
      <c r="M23" s="73">
        <v>27878</v>
      </c>
      <c r="N23" s="64">
        <f t="shared" si="3"/>
        <v>349668</v>
      </c>
    </row>
    <row r="24" spans="1:14" s="76" customFormat="1" ht="49.5" customHeight="1" thickBot="1">
      <c r="A24" s="74" t="s">
        <v>145</v>
      </c>
      <c r="B24" s="75">
        <f>SUM(B22:B23)</f>
        <v>71024</v>
      </c>
      <c r="C24" s="75">
        <f aca="true" t="shared" si="4" ref="C24:M24">SUM(C22:C23)</f>
        <v>64029</v>
      </c>
      <c r="D24" s="75">
        <f t="shared" si="4"/>
        <v>77216</v>
      </c>
      <c r="E24" s="75">
        <f t="shared" si="4"/>
        <v>76773</v>
      </c>
      <c r="F24" s="75">
        <f t="shared" si="4"/>
        <v>87239</v>
      </c>
      <c r="G24" s="75">
        <f t="shared" si="4"/>
        <v>96026</v>
      </c>
      <c r="H24" s="75">
        <f t="shared" si="4"/>
        <v>89396</v>
      </c>
      <c r="I24" s="75">
        <f t="shared" si="4"/>
        <v>86595</v>
      </c>
      <c r="J24" s="75">
        <f t="shared" si="4"/>
        <v>79502</v>
      </c>
      <c r="K24" s="75">
        <f t="shared" si="4"/>
        <v>78034</v>
      </c>
      <c r="L24" s="75">
        <f t="shared" si="4"/>
        <v>67721</v>
      </c>
      <c r="M24" s="75">
        <f t="shared" si="4"/>
        <v>75546</v>
      </c>
      <c r="N24" s="61">
        <f t="shared" si="3"/>
        <v>949101</v>
      </c>
    </row>
    <row r="25" spans="1:14" ht="49.5" customHeight="1" thickBot="1">
      <c r="A25" s="77" t="s">
        <v>168</v>
      </c>
      <c r="B25" s="78">
        <v>12649855</v>
      </c>
      <c r="C25" s="78">
        <v>13021697</v>
      </c>
      <c r="D25" s="78">
        <v>13361359</v>
      </c>
      <c r="E25" s="78">
        <v>13233096</v>
      </c>
      <c r="F25" s="78">
        <v>12835796</v>
      </c>
      <c r="G25" s="78">
        <v>15538220</v>
      </c>
      <c r="H25" s="78">
        <v>15457172</v>
      </c>
      <c r="I25" s="78">
        <v>15355774</v>
      </c>
      <c r="J25" s="78">
        <v>14221612</v>
      </c>
      <c r="K25" s="78">
        <v>13570180</v>
      </c>
      <c r="L25" s="78">
        <v>13039520</v>
      </c>
      <c r="M25" s="78">
        <v>14549718</v>
      </c>
      <c r="N25" s="61">
        <f t="shared" si="3"/>
        <v>166833999</v>
      </c>
    </row>
    <row r="26" spans="2:14" ht="13.5" thickBot="1">
      <c r="B26" s="150">
        <v>2011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2:14" ht="60.75" thickBot="1">
      <c r="B27" s="137" t="s">
        <v>16</v>
      </c>
      <c r="C27" s="137" t="s">
        <v>17</v>
      </c>
      <c r="D27" s="137" t="s">
        <v>18</v>
      </c>
      <c r="E27" s="137" t="s">
        <v>19</v>
      </c>
      <c r="F27" s="137" t="s">
        <v>20</v>
      </c>
      <c r="G27" s="137" t="s">
        <v>21</v>
      </c>
      <c r="H27" s="137" t="s">
        <v>22</v>
      </c>
      <c r="I27" s="137" t="s">
        <v>23</v>
      </c>
      <c r="J27" s="137" t="s">
        <v>24</v>
      </c>
      <c r="K27" s="137" t="s">
        <v>25</v>
      </c>
      <c r="L27" s="137" t="s">
        <v>26</v>
      </c>
      <c r="M27" s="137" t="s">
        <v>27</v>
      </c>
      <c r="N27" s="137" t="s">
        <v>44</v>
      </c>
    </row>
    <row r="28" spans="1:14" ht="24">
      <c r="A28" s="65" t="s">
        <v>161</v>
      </c>
      <c r="B28" s="60">
        <v>194</v>
      </c>
      <c r="C28" s="60">
        <v>159</v>
      </c>
      <c r="D28" s="60">
        <v>177</v>
      </c>
      <c r="E28" s="60">
        <v>179</v>
      </c>
      <c r="F28" s="60">
        <v>194</v>
      </c>
      <c r="G28" s="60">
        <v>184</v>
      </c>
      <c r="H28" s="60">
        <v>164</v>
      </c>
      <c r="I28" s="60">
        <v>202</v>
      </c>
      <c r="J28" s="60">
        <v>195</v>
      </c>
      <c r="K28" s="60">
        <v>185</v>
      </c>
      <c r="L28" s="60">
        <v>157</v>
      </c>
      <c r="M28" s="60">
        <v>177</v>
      </c>
      <c r="N28" s="61">
        <f>SUM(B28:M28)</f>
        <v>2167</v>
      </c>
    </row>
    <row r="29" spans="1:14" ht="24.75" thickBot="1">
      <c r="A29" s="62" t="s">
        <v>139</v>
      </c>
      <c r="B29" s="63">
        <f>B28/31</f>
        <v>6.258064516129032</v>
      </c>
      <c r="C29" s="63">
        <f>C28/28</f>
        <v>5.678571428571429</v>
      </c>
      <c r="D29" s="63">
        <f>D28/31</f>
        <v>5.709677419354839</v>
      </c>
      <c r="E29" s="63">
        <f>E28/30</f>
        <v>5.966666666666667</v>
      </c>
      <c r="F29" s="63">
        <f>F28/31</f>
        <v>6.258064516129032</v>
      </c>
      <c r="G29" s="63">
        <f>G28/30</f>
        <v>6.133333333333334</v>
      </c>
      <c r="H29" s="63">
        <f>H28/31</f>
        <v>5.290322580645161</v>
      </c>
      <c r="I29" s="63">
        <f>I28/31</f>
        <v>6.516129032258065</v>
      </c>
      <c r="J29" s="63">
        <f>J28/30</f>
        <v>6.5</v>
      </c>
      <c r="K29" s="63">
        <f>K28/31</f>
        <v>5.967741935483871</v>
      </c>
      <c r="L29" s="63">
        <f>L28/30</f>
        <v>5.233333333333333</v>
      </c>
      <c r="M29" s="63">
        <f>M28/31</f>
        <v>5.709677419354839</v>
      </c>
      <c r="N29" s="64">
        <f aca="true" t="shared" si="5" ref="N29:N36">SUM(B29:M29)</f>
        <v>71.22158218125959</v>
      </c>
    </row>
    <row r="30" spans="1:14" ht="48">
      <c r="A30" s="65" t="s">
        <v>140</v>
      </c>
      <c r="B30" s="60">
        <v>561</v>
      </c>
      <c r="C30" s="60">
        <v>425</v>
      </c>
      <c r="D30" s="60">
        <v>565</v>
      </c>
      <c r="E30" s="60">
        <v>509</v>
      </c>
      <c r="F30" s="60">
        <v>571</v>
      </c>
      <c r="G30" s="60">
        <v>614</v>
      </c>
      <c r="H30" s="60">
        <v>549</v>
      </c>
      <c r="I30" s="60">
        <v>648</v>
      </c>
      <c r="J30" s="60">
        <v>583</v>
      </c>
      <c r="K30" s="60">
        <v>600</v>
      </c>
      <c r="L30" s="60">
        <v>467</v>
      </c>
      <c r="M30" s="60">
        <v>585</v>
      </c>
      <c r="N30" s="61">
        <f t="shared" si="5"/>
        <v>6677</v>
      </c>
    </row>
    <row r="31" spans="1:14" ht="12.75">
      <c r="A31" s="66" t="s">
        <v>141</v>
      </c>
      <c r="B31" s="67">
        <v>5048</v>
      </c>
      <c r="C31" s="67">
        <v>5207</v>
      </c>
      <c r="D31" s="67">
        <v>4760</v>
      </c>
      <c r="E31" s="67">
        <v>6015</v>
      </c>
      <c r="F31" s="67">
        <v>6013</v>
      </c>
      <c r="G31" s="67">
        <v>5110</v>
      </c>
      <c r="H31" s="67">
        <v>6303</v>
      </c>
      <c r="I31" s="67">
        <v>5633</v>
      </c>
      <c r="J31" s="67">
        <v>4280</v>
      </c>
      <c r="K31" s="67">
        <v>4608</v>
      </c>
      <c r="L31" s="67">
        <v>7480</v>
      </c>
      <c r="M31" s="67">
        <v>6565</v>
      </c>
      <c r="N31" s="68">
        <f t="shared" si="5"/>
        <v>67022</v>
      </c>
    </row>
    <row r="32" spans="1:14" ht="13.5" thickBot="1">
      <c r="A32" s="69" t="s">
        <v>142</v>
      </c>
      <c r="B32" s="70">
        <v>0</v>
      </c>
      <c r="C32" s="70">
        <v>0</v>
      </c>
      <c r="D32" s="70">
        <v>201</v>
      </c>
      <c r="E32" s="70">
        <v>2005</v>
      </c>
      <c r="F32" s="70">
        <v>2242</v>
      </c>
      <c r="G32" s="70">
        <v>0</v>
      </c>
      <c r="H32" s="70">
        <v>1573</v>
      </c>
      <c r="I32" s="70">
        <v>0</v>
      </c>
      <c r="J32" s="70">
        <v>936</v>
      </c>
      <c r="K32" s="70">
        <v>1280</v>
      </c>
      <c r="L32" s="70">
        <v>911</v>
      </c>
      <c r="M32" s="70">
        <v>0</v>
      </c>
      <c r="N32" s="64">
        <f t="shared" si="5"/>
        <v>9148</v>
      </c>
    </row>
    <row r="33" spans="1:14" ht="48">
      <c r="A33" s="65" t="s">
        <v>143</v>
      </c>
      <c r="B33" s="72">
        <v>46784</v>
      </c>
      <c r="C33" s="72">
        <v>35355</v>
      </c>
      <c r="D33" s="72">
        <v>49530</v>
      </c>
      <c r="E33" s="72">
        <v>51651</v>
      </c>
      <c r="F33" s="72">
        <v>53777</v>
      </c>
      <c r="G33" s="72">
        <v>52457</v>
      </c>
      <c r="H33" s="72">
        <v>50892</v>
      </c>
      <c r="I33" s="72">
        <v>50242</v>
      </c>
      <c r="J33" s="72">
        <v>48532</v>
      </c>
      <c r="K33" s="72">
        <v>48549</v>
      </c>
      <c r="L33" s="72">
        <v>45546</v>
      </c>
      <c r="M33" s="72">
        <v>51905</v>
      </c>
      <c r="N33" s="61">
        <f t="shared" si="5"/>
        <v>585220</v>
      </c>
    </row>
    <row r="34" spans="1:14" ht="60.75" thickBot="1">
      <c r="A34" s="62" t="s">
        <v>144</v>
      </c>
      <c r="B34" s="73">
        <v>35111</v>
      </c>
      <c r="C34" s="73">
        <v>41328</v>
      </c>
      <c r="D34" s="73">
        <v>32904</v>
      </c>
      <c r="E34" s="73">
        <v>32232</v>
      </c>
      <c r="F34" s="73">
        <v>34320</v>
      </c>
      <c r="G34" s="73">
        <v>35600</v>
      </c>
      <c r="H34" s="73">
        <v>33918</v>
      </c>
      <c r="I34" s="73">
        <v>42343</v>
      </c>
      <c r="J34" s="73">
        <v>41406</v>
      </c>
      <c r="K34" s="73">
        <v>42635</v>
      </c>
      <c r="L34" s="73">
        <v>40027</v>
      </c>
      <c r="M34" s="73">
        <v>37205</v>
      </c>
      <c r="N34" s="64">
        <f t="shared" si="5"/>
        <v>449029</v>
      </c>
    </row>
    <row r="35" spans="1:14" ht="13.5" thickBot="1">
      <c r="A35" s="74" t="s">
        <v>145</v>
      </c>
      <c r="B35" s="75">
        <f>SUM(B33:B34)</f>
        <v>81895</v>
      </c>
      <c r="C35" s="75">
        <f aca="true" t="shared" si="6" ref="C35:M35">SUM(C33:C34)</f>
        <v>76683</v>
      </c>
      <c r="D35" s="75">
        <f t="shared" si="6"/>
        <v>82434</v>
      </c>
      <c r="E35" s="75">
        <f t="shared" si="6"/>
        <v>83883</v>
      </c>
      <c r="F35" s="75">
        <f t="shared" si="6"/>
        <v>88097</v>
      </c>
      <c r="G35" s="75">
        <f t="shared" si="6"/>
        <v>88057</v>
      </c>
      <c r="H35" s="75">
        <f t="shared" si="6"/>
        <v>84810</v>
      </c>
      <c r="I35" s="75">
        <f t="shared" si="6"/>
        <v>92585</v>
      </c>
      <c r="J35" s="75">
        <f t="shared" si="6"/>
        <v>89938</v>
      </c>
      <c r="K35" s="75">
        <f t="shared" si="6"/>
        <v>91184</v>
      </c>
      <c r="L35" s="75">
        <f t="shared" si="6"/>
        <v>85573</v>
      </c>
      <c r="M35" s="75">
        <f t="shared" si="6"/>
        <v>89110</v>
      </c>
      <c r="N35" s="61">
        <f t="shared" si="5"/>
        <v>1034249</v>
      </c>
    </row>
    <row r="36" spans="1:14" ht="36.75" thickBot="1">
      <c r="A36" s="77" t="s">
        <v>146</v>
      </c>
      <c r="B36" s="78">
        <v>11757803</v>
      </c>
      <c r="C36" s="78">
        <v>12105947</v>
      </c>
      <c r="D36" s="78">
        <v>13602133</v>
      </c>
      <c r="E36" s="78">
        <v>12569192</v>
      </c>
      <c r="F36" s="78">
        <v>14529223</v>
      </c>
      <c r="G36" s="78">
        <v>14670571</v>
      </c>
      <c r="H36" s="78">
        <v>13255737</v>
      </c>
      <c r="I36" s="78">
        <v>12758195</v>
      </c>
      <c r="J36" s="78">
        <v>13916348</v>
      </c>
      <c r="K36" s="78">
        <v>12390092</v>
      </c>
      <c r="L36" s="78">
        <v>14130654</v>
      </c>
      <c r="M36" s="78">
        <v>13154114</v>
      </c>
      <c r="N36" s="61">
        <f t="shared" si="5"/>
        <v>158840009</v>
      </c>
    </row>
    <row r="37" spans="2:14" ht="13.5" thickBot="1">
      <c r="B37" s="150">
        <v>2012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2:14" ht="60.75" thickBot="1">
      <c r="B38" s="137" t="s">
        <v>16</v>
      </c>
      <c r="C38" s="137" t="s">
        <v>17</v>
      </c>
      <c r="D38" s="137" t="s">
        <v>18</v>
      </c>
      <c r="E38" s="137" t="s">
        <v>19</v>
      </c>
      <c r="F38" s="137" t="s">
        <v>20</v>
      </c>
      <c r="G38" s="137" t="s">
        <v>21</v>
      </c>
      <c r="H38" s="137" t="s">
        <v>22</v>
      </c>
      <c r="I38" s="137" t="s">
        <v>23</v>
      </c>
      <c r="J38" s="137" t="s">
        <v>24</v>
      </c>
      <c r="K38" s="137" t="s">
        <v>25</v>
      </c>
      <c r="L38" s="137" t="s">
        <v>26</v>
      </c>
      <c r="M38" s="137" t="s">
        <v>27</v>
      </c>
      <c r="N38" s="137" t="s">
        <v>44</v>
      </c>
    </row>
    <row r="39" spans="1:14" ht="24">
      <c r="A39" s="65" t="s">
        <v>161</v>
      </c>
      <c r="B39" s="60">
        <v>178</v>
      </c>
      <c r="C39" s="60">
        <v>138</v>
      </c>
      <c r="D39" s="60">
        <v>177</v>
      </c>
      <c r="E39" s="60">
        <v>164</v>
      </c>
      <c r="F39" s="60">
        <v>171</v>
      </c>
      <c r="G39" s="60">
        <v>184</v>
      </c>
      <c r="H39" s="60">
        <v>190</v>
      </c>
      <c r="I39" s="60">
        <v>198</v>
      </c>
      <c r="J39" s="60">
        <v>186</v>
      </c>
      <c r="K39" s="60">
        <v>194</v>
      </c>
      <c r="L39" s="60">
        <v>176</v>
      </c>
      <c r="M39" s="60">
        <v>169</v>
      </c>
      <c r="N39" s="61">
        <f>SUM(B39:M39)</f>
        <v>2125</v>
      </c>
    </row>
    <row r="40" spans="1:14" ht="24.75" thickBot="1">
      <c r="A40" s="62" t="s">
        <v>162</v>
      </c>
      <c r="B40" s="63">
        <f>B39/31</f>
        <v>5.741935483870968</v>
      </c>
      <c r="C40" s="63">
        <f>C39/28</f>
        <v>4.928571428571429</v>
      </c>
      <c r="D40" s="63">
        <f>D39/31</f>
        <v>5.709677419354839</v>
      </c>
      <c r="E40" s="63">
        <f>E39/30</f>
        <v>5.466666666666667</v>
      </c>
      <c r="F40" s="63">
        <f>F39/31</f>
        <v>5.516129032258065</v>
      </c>
      <c r="G40" s="63">
        <f>G39/30</f>
        <v>6.133333333333334</v>
      </c>
      <c r="H40" s="63">
        <f>H39/31</f>
        <v>6.129032258064516</v>
      </c>
      <c r="I40" s="63">
        <f>I39/31</f>
        <v>6.387096774193548</v>
      </c>
      <c r="J40" s="63">
        <f>J39/30</f>
        <v>6.2</v>
      </c>
      <c r="K40" s="63">
        <f>K39/31</f>
        <v>6.258064516129032</v>
      </c>
      <c r="L40" s="63">
        <f>L39/30</f>
        <v>5.866666666666666</v>
      </c>
      <c r="M40" s="63">
        <f>M39/31</f>
        <v>5.451612903225806</v>
      </c>
      <c r="N40" s="64">
        <f aca="true" t="shared" si="7" ref="N40:N47">SUM(B40:M40)</f>
        <v>69.78878648233487</v>
      </c>
    </row>
    <row r="41" spans="1:14" ht="36">
      <c r="A41" s="65" t="s">
        <v>163</v>
      </c>
      <c r="B41" s="60">
        <v>560</v>
      </c>
      <c r="C41" s="60">
        <v>500</v>
      </c>
      <c r="D41" s="60">
        <v>574</v>
      </c>
      <c r="E41" s="60">
        <v>622</v>
      </c>
      <c r="F41" s="60">
        <v>594</v>
      </c>
      <c r="G41" s="60">
        <v>635</v>
      </c>
      <c r="H41" s="60">
        <v>659</v>
      </c>
      <c r="I41" s="60">
        <v>653</v>
      </c>
      <c r="J41" s="60">
        <v>543</v>
      </c>
      <c r="K41" s="60">
        <v>608</v>
      </c>
      <c r="L41" s="60">
        <v>631</v>
      </c>
      <c r="M41" s="60">
        <v>646</v>
      </c>
      <c r="N41" s="61">
        <f t="shared" si="7"/>
        <v>7225</v>
      </c>
    </row>
    <row r="42" spans="1:14" ht="24">
      <c r="A42" s="66" t="s">
        <v>164</v>
      </c>
      <c r="B42" s="67">
        <v>7214</v>
      </c>
      <c r="C42" s="67">
        <v>5849</v>
      </c>
      <c r="D42" s="67">
        <v>6865</v>
      </c>
      <c r="E42" s="67">
        <v>4620</v>
      </c>
      <c r="F42" s="67">
        <v>7549</v>
      </c>
      <c r="G42" s="67">
        <v>7631</v>
      </c>
      <c r="H42" s="67">
        <v>8544</v>
      </c>
      <c r="I42" s="67">
        <v>6723</v>
      </c>
      <c r="J42" s="67">
        <v>6501</v>
      </c>
      <c r="K42" s="67">
        <v>7762</v>
      </c>
      <c r="L42" s="67">
        <v>7776</v>
      </c>
      <c r="M42" s="67">
        <v>9160</v>
      </c>
      <c r="N42" s="68">
        <f t="shared" si="7"/>
        <v>86194</v>
      </c>
    </row>
    <row r="43" spans="1:14" ht="24.75" thickBot="1">
      <c r="A43" s="69" t="s">
        <v>165</v>
      </c>
      <c r="B43" s="70">
        <v>0</v>
      </c>
      <c r="C43" s="70">
        <v>0</v>
      </c>
      <c r="D43" s="70">
        <v>117</v>
      </c>
      <c r="E43" s="70">
        <v>261</v>
      </c>
      <c r="F43" s="70">
        <v>165</v>
      </c>
      <c r="G43" s="70">
        <v>361</v>
      </c>
      <c r="H43" s="70">
        <v>1169</v>
      </c>
      <c r="I43" s="70">
        <v>1655</v>
      </c>
      <c r="J43" s="70">
        <v>1475</v>
      </c>
      <c r="K43" s="70">
        <v>559</v>
      </c>
      <c r="L43" s="70">
        <v>0</v>
      </c>
      <c r="M43" s="70">
        <v>0</v>
      </c>
      <c r="N43" s="64">
        <f t="shared" si="7"/>
        <v>5762</v>
      </c>
    </row>
    <row r="44" spans="1:14" ht="36">
      <c r="A44" s="65" t="s">
        <v>166</v>
      </c>
      <c r="B44" s="72">
        <v>43775</v>
      </c>
      <c r="C44" s="72">
        <v>45721</v>
      </c>
      <c r="D44" s="72">
        <v>48360</v>
      </c>
      <c r="E44" s="72">
        <v>54396</v>
      </c>
      <c r="F44" s="72">
        <v>57384</v>
      </c>
      <c r="G44" s="72">
        <v>55895</v>
      </c>
      <c r="H44" s="72">
        <v>56901</v>
      </c>
      <c r="I44" s="72">
        <v>55031</v>
      </c>
      <c r="J44" s="72">
        <v>59816</v>
      </c>
      <c r="K44" s="72">
        <v>53879</v>
      </c>
      <c r="L44" s="72">
        <v>49466</v>
      </c>
      <c r="M44" s="72">
        <v>54345</v>
      </c>
      <c r="N44" s="61">
        <f t="shared" si="7"/>
        <v>634969</v>
      </c>
    </row>
    <row r="45" spans="1:14" ht="36.75" thickBot="1">
      <c r="A45" s="62" t="s">
        <v>167</v>
      </c>
      <c r="B45" s="73">
        <v>35323</v>
      </c>
      <c r="C45" s="73">
        <v>25718</v>
      </c>
      <c r="D45" s="73">
        <v>44956</v>
      </c>
      <c r="E45" s="73">
        <v>34561</v>
      </c>
      <c r="F45" s="73">
        <v>36756</v>
      </c>
      <c r="G45" s="73">
        <v>31923</v>
      </c>
      <c r="H45" s="73">
        <v>39082</v>
      </c>
      <c r="I45" s="73">
        <v>37992</v>
      </c>
      <c r="J45" s="73">
        <v>32233</v>
      </c>
      <c r="K45" s="73">
        <v>33220</v>
      </c>
      <c r="L45" s="73">
        <v>24052</v>
      </c>
      <c r="M45" s="73">
        <v>30971</v>
      </c>
      <c r="N45" s="64">
        <f t="shared" si="7"/>
        <v>406787</v>
      </c>
    </row>
    <row r="46" spans="1:14" ht="13.5" thickBot="1">
      <c r="A46" s="74" t="s">
        <v>145</v>
      </c>
      <c r="B46" s="75">
        <f>SUM(B44:B45)</f>
        <v>79098</v>
      </c>
      <c r="C46" s="75">
        <f aca="true" t="shared" si="8" ref="C46:M46">SUM(C44:C45)</f>
        <v>71439</v>
      </c>
      <c r="D46" s="75">
        <f t="shared" si="8"/>
        <v>93316</v>
      </c>
      <c r="E46" s="75">
        <f t="shared" si="8"/>
        <v>88957</v>
      </c>
      <c r="F46" s="75">
        <f t="shared" si="8"/>
        <v>94140</v>
      </c>
      <c r="G46" s="75">
        <f t="shared" si="8"/>
        <v>87818</v>
      </c>
      <c r="H46" s="75">
        <f t="shared" si="8"/>
        <v>95983</v>
      </c>
      <c r="I46" s="75">
        <f t="shared" si="8"/>
        <v>93023</v>
      </c>
      <c r="J46" s="75">
        <f t="shared" si="8"/>
        <v>92049</v>
      </c>
      <c r="K46" s="75">
        <f t="shared" si="8"/>
        <v>87099</v>
      </c>
      <c r="L46" s="75">
        <f t="shared" si="8"/>
        <v>73518</v>
      </c>
      <c r="M46" s="75">
        <f t="shared" si="8"/>
        <v>85316</v>
      </c>
      <c r="N46" s="79">
        <f t="shared" si="7"/>
        <v>1041756</v>
      </c>
    </row>
    <row r="47" spans="1:14" ht="24.75" thickBot="1">
      <c r="A47" s="77" t="s">
        <v>168</v>
      </c>
      <c r="B47" s="78">
        <v>13802145</v>
      </c>
      <c r="C47" s="78">
        <v>11820735</v>
      </c>
      <c r="D47" s="78">
        <v>14102705</v>
      </c>
      <c r="E47" s="78">
        <v>13925250</v>
      </c>
      <c r="F47" s="78">
        <v>15533698</v>
      </c>
      <c r="G47" s="78">
        <v>15932553</v>
      </c>
      <c r="H47" s="78">
        <v>15400656</v>
      </c>
      <c r="I47" s="78">
        <v>16147474</v>
      </c>
      <c r="J47" s="78">
        <v>11974156</v>
      </c>
      <c r="K47" s="78">
        <v>14639970</v>
      </c>
      <c r="L47" s="78">
        <v>15266945</v>
      </c>
      <c r="M47" s="78">
        <v>16201293</v>
      </c>
      <c r="N47" s="78">
        <f t="shared" si="7"/>
        <v>174747580</v>
      </c>
    </row>
    <row r="48" spans="2:14" ht="13.5" thickBot="1">
      <c r="B48" s="150">
        <v>2013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</row>
    <row r="49" spans="2:14" ht="60.75" thickBot="1">
      <c r="B49" s="137" t="s">
        <v>16</v>
      </c>
      <c r="C49" s="137" t="s">
        <v>17</v>
      </c>
      <c r="D49" s="137" t="s">
        <v>18</v>
      </c>
      <c r="E49" s="137" t="s">
        <v>19</v>
      </c>
      <c r="F49" s="137" t="s">
        <v>20</v>
      </c>
      <c r="G49" s="137" t="s">
        <v>21</v>
      </c>
      <c r="H49" s="137" t="s">
        <v>22</v>
      </c>
      <c r="I49" s="137" t="s">
        <v>23</v>
      </c>
      <c r="J49" s="137" t="s">
        <v>24</v>
      </c>
      <c r="K49" s="137" t="s">
        <v>25</v>
      </c>
      <c r="L49" s="137" t="s">
        <v>26</v>
      </c>
      <c r="M49" s="137" t="s">
        <v>27</v>
      </c>
      <c r="N49" s="137" t="s">
        <v>44</v>
      </c>
    </row>
    <row r="50" spans="1:14" ht="24">
      <c r="A50" s="65" t="s">
        <v>161</v>
      </c>
      <c r="B50" s="60">
        <v>164</v>
      </c>
      <c r="C50" s="60">
        <v>172</v>
      </c>
      <c r="D50" s="60">
        <v>186</v>
      </c>
      <c r="E50" s="60">
        <v>189</v>
      </c>
      <c r="F50" s="60">
        <v>176</v>
      </c>
      <c r="G50" s="60"/>
      <c r="H50" s="60"/>
      <c r="I50" s="60"/>
      <c r="J50" s="60"/>
      <c r="K50" s="60"/>
      <c r="L50" s="60"/>
      <c r="M50" s="60"/>
      <c r="N50" s="61">
        <f>SUM(B50:M50)</f>
        <v>887</v>
      </c>
    </row>
    <row r="51" spans="1:14" ht="24.75" thickBot="1">
      <c r="A51" s="62" t="s">
        <v>162</v>
      </c>
      <c r="B51" s="63">
        <f>B50/31</f>
        <v>5.290322580645161</v>
      </c>
      <c r="C51" s="63">
        <f>C50/28</f>
        <v>6.142857142857143</v>
      </c>
      <c r="D51" s="63">
        <f>D50/31</f>
        <v>6</v>
      </c>
      <c r="E51" s="63">
        <f>E50/30</f>
        <v>6.3</v>
      </c>
      <c r="F51" s="63">
        <f>F50/31</f>
        <v>5.67741935483871</v>
      </c>
      <c r="G51" s="63">
        <f>G50/30</f>
        <v>0</v>
      </c>
      <c r="H51" s="63">
        <f>H50/31</f>
        <v>0</v>
      </c>
      <c r="I51" s="63">
        <f>I50/31</f>
        <v>0</v>
      </c>
      <c r="J51" s="63">
        <f>J50/30</f>
        <v>0</v>
      </c>
      <c r="K51" s="63">
        <f>K50/31</f>
        <v>0</v>
      </c>
      <c r="L51" s="63">
        <f>L50/30</f>
        <v>0</v>
      </c>
      <c r="M51" s="63">
        <f>M50/31</f>
        <v>0</v>
      </c>
      <c r="N51" s="64">
        <f aca="true" t="shared" si="9" ref="N51:N58">SUM(B51:M51)</f>
        <v>29.410599078341015</v>
      </c>
    </row>
    <row r="52" spans="1:14" ht="36">
      <c r="A52" s="65" t="s">
        <v>163</v>
      </c>
      <c r="B52" s="60">
        <v>553</v>
      </c>
      <c r="C52" s="60">
        <v>653</v>
      </c>
      <c r="D52" s="60">
        <v>715</v>
      </c>
      <c r="E52" s="60">
        <v>759</v>
      </c>
      <c r="F52" s="60">
        <v>687</v>
      </c>
      <c r="G52" s="60"/>
      <c r="H52" s="60"/>
      <c r="I52" s="60"/>
      <c r="J52" s="60"/>
      <c r="K52" s="60"/>
      <c r="L52" s="60"/>
      <c r="M52" s="60"/>
      <c r="N52" s="61">
        <f t="shared" si="9"/>
        <v>3367</v>
      </c>
    </row>
    <row r="53" spans="1:14" ht="24">
      <c r="A53" s="66" t="s">
        <v>164</v>
      </c>
      <c r="B53" s="67">
        <v>7251</v>
      </c>
      <c r="C53" s="67">
        <v>6875</v>
      </c>
      <c r="D53" s="67">
        <v>6659</v>
      </c>
      <c r="E53" s="67">
        <v>8231</v>
      </c>
      <c r="F53" s="67">
        <v>8385</v>
      </c>
      <c r="G53" s="67"/>
      <c r="H53" s="67"/>
      <c r="I53" s="67"/>
      <c r="J53" s="67"/>
      <c r="K53" s="67"/>
      <c r="L53" s="67"/>
      <c r="M53" s="67"/>
      <c r="N53" s="68">
        <f t="shared" si="9"/>
        <v>37401</v>
      </c>
    </row>
    <row r="54" spans="1:14" ht="24.75" thickBot="1">
      <c r="A54" s="69" t="s">
        <v>165</v>
      </c>
      <c r="B54" s="70">
        <v>0</v>
      </c>
      <c r="C54" s="70">
        <v>0</v>
      </c>
      <c r="D54" s="70">
        <v>0</v>
      </c>
      <c r="E54" s="70">
        <v>484</v>
      </c>
      <c r="F54" s="70">
        <v>177</v>
      </c>
      <c r="G54" s="70"/>
      <c r="H54" s="70"/>
      <c r="I54" s="70"/>
      <c r="J54" s="70"/>
      <c r="K54" s="70"/>
      <c r="L54" s="70"/>
      <c r="M54" s="70"/>
      <c r="N54" s="64">
        <f t="shared" si="9"/>
        <v>661</v>
      </c>
    </row>
    <row r="55" spans="1:14" ht="36">
      <c r="A55" s="65" t="s">
        <v>166</v>
      </c>
      <c r="B55" s="72">
        <v>56239</v>
      </c>
      <c r="C55" s="72">
        <v>51446</v>
      </c>
      <c r="D55" s="72">
        <v>60623</v>
      </c>
      <c r="E55" s="72">
        <v>63945</v>
      </c>
      <c r="F55" s="72">
        <v>69534</v>
      </c>
      <c r="G55" s="72"/>
      <c r="H55" s="72"/>
      <c r="I55" s="72"/>
      <c r="J55" s="72"/>
      <c r="K55" s="72"/>
      <c r="L55" s="72"/>
      <c r="M55" s="72"/>
      <c r="N55" s="61">
        <f t="shared" si="9"/>
        <v>301787</v>
      </c>
    </row>
    <row r="56" spans="1:14" ht="36.75" thickBot="1">
      <c r="A56" s="62" t="s">
        <v>167</v>
      </c>
      <c r="B56" s="73">
        <v>35054</v>
      </c>
      <c r="C56" s="73">
        <v>30549</v>
      </c>
      <c r="D56" s="73">
        <v>31227</v>
      </c>
      <c r="E56" s="73">
        <v>25799</v>
      </c>
      <c r="F56" s="73">
        <v>29457</v>
      </c>
      <c r="G56" s="73"/>
      <c r="H56" s="73"/>
      <c r="I56" s="73"/>
      <c r="J56" s="73"/>
      <c r="K56" s="73"/>
      <c r="L56" s="73"/>
      <c r="M56" s="73"/>
      <c r="N56" s="64">
        <f t="shared" si="9"/>
        <v>152086</v>
      </c>
    </row>
    <row r="57" spans="1:14" ht="13.5" thickBot="1">
      <c r="A57" s="74" t="s">
        <v>145</v>
      </c>
      <c r="B57" s="75">
        <f>SUM(B55:B56)</f>
        <v>91293</v>
      </c>
      <c r="C57" s="75">
        <f aca="true" t="shared" si="10" ref="C57:M57">SUM(C55:C56)</f>
        <v>81995</v>
      </c>
      <c r="D57" s="75">
        <f t="shared" si="10"/>
        <v>91850</v>
      </c>
      <c r="E57" s="75">
        <f t="shared" si="10"/>
        <v>89744</v>
      </c>
      <c r="F57" s="75">
        <f t="shared" si="10"/>
        <v>98991</v>
      </c>
      <c r="G57" s="75">
        <f t="shared" si="10"/>
        <v>0</v>
      </c>
      <c r="H57" s="75">
        <f t="shared" si="10"/>
        <v>0</v>
      </c>
      <c r="I57" s="75">
        <f t="shared" si="10"/>
        <v>0</v>
      </c>
      <c r="J57" s="75">
        <f t="shared" si="10"/>
        <v>0</v>
      </c>
      <c r="K57" s="75">
        <f t="shared" si="10"/>
        <v>0</v>
      </c>
      <c r="L57" s="75">
        <f t="shared" si="10"/>
        <v>0</v>
      </c>
      <c r="M57" s="75">
        <f t="shared" si="10"/>
        <v>0</v>
      </c>
      <c r="N57" s="79">
        <f t="shared" si="9"/>
        <v>453873</v>
      </c>
    </row>
    <row r="58" spans="1:14" ht="24.75" thickBot="1">
      <c r="A58" s="77" t="s">
        <v>168</v>
      </c>
      <c r="B58" s="78">
        <v>16743102</v>
      </c>
      <c r="C58" s="78">
        <v>15810212</v>
      </c>
      <c r="D58" s="78">
        <v>17366320</v>
      </c>
      <c r="E58" s="78">
        <v>18094385</v>
      </c>
      <c r="F58" s="78">
        <v>19048568</v>
      </c>
      <c r="G58" s="78"/>
      <c r="H58" s="78"/>
      <c r="I58" s="78"/>
      <c r="J58" s="78"/>
      <c r="K58" s="78"/>
      <c r="L58" s="78"/>
      <c r="M58" s="78"/>
      <c r="N58" s="78">
        <f t="shared" si="9"/>
        <v>87062587</v>
      </c>
    </row>
    <row r="60" spans="1:14" ht="33.75" customHeight="1">
      <c r="A60" s="153" t="s">
        <v>149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</sheetData>
  <sheetProtection/>
  <mergeCells count="7">
    <mergeCell ref="A60:N60"/>
    <mergeCell ref="B4:N4"/>
    <mergeCell ref="B15:N15"/>
    <mergeCell ref="B26:N26"/>
    <mergeCell ref="B37:N37"/>
    <mergeCell ref="B48:N48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rightToLeft="1" tabSelected="1" zoomScalePageLayoutView="0" workbookViewId="0" topLeftCell="A31">
      <selection activeCell="I9" sqref="I9"/>
    </sheetView>
  </sheetViews>
  <sheetFormatPr defaultColWidth="9.00390625" defaultRowHeight="15"/>
  <cols>
    <col min="1" max="1" width="4.7109375" style="59" customWidth="1"/>
    <col min="2" max="2" width="10.57421875" style="83" customWidth="1"/>
    <col min="3" max="3" width="25.8515625" style="87" customWidth="1"/>
    <col min="4" max="4" width="9.00390625" style="80" customWidth="1"/>
    <col min="5" max="5" width="9.00390625" style="85" customWidth="1"/>
    <col min="6" max="6" width="9.00390625" style="80" customWidth="1"/>
    <col min="7" max="7" width="9.00390625" style="85" customWidth="1"/>
    <col min="8" max="10" width="9.00390625" style="80" customWidth="1"/>
    <col min="11" max="11" width="9.00390625" style="85" customWidth="1"/>
    <col min="12" max="12" width="10.57421875" style="80" customWidth="1"/>
    <col min="13" max="13" width="12.421875" style="80" customWidth="1"/>
    <col min="14" max="14" width="14.00390625" style="81" customWidth="1"/>
    <col min="15" max="15" width="11.7109375" style="80" customWidth="1"/>
    <col min="16" max="16" width="9.00390625" style="80" customWidth="1"/>
    <col min="17" max="29" width="9.00390625" style="82" customWidth="1"/>
    <col min="30" max="16384" width="9.00390625" style="59" customWidth="1"/>
  </cols>
  <sheetData>
    <row r="1" spans="1:16" ht="51" customHeight="1">
      <c r="A1" s="151" t="s">
        <v>150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4" spans="1:3" ht="13.5" thickBot="1">
      <c r="A4" s="86"/>
      <c r="C4" s="84"/>
    </row>
    <row r="5" spans="4:16" ht="13.5" thickBot="1">
      <c r="D5" s="150">
        <v>2013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4:16" ht="60.75" thickBot="1">
      <c r="D6" s="137" t="s">
        <v>16</v>
      </c>
      <c r="E6" s="137" t="s">
        <v>17</v>
      </c>
      <c r="F6" s="137" t="s">
        <v>18</v>
      </c>
      <c r="G6" s="137" t="s">
        <v>19</v>
      </c>
      <c r="H6" s="137" t="s">
        <v>20</v>
      </c>
      <c r="I6" s="137" t="s">
        <v>21</v>
      </c>
      <c r="J6" s="137" t="s">
        <v>22</v>
      </c>
      <c r="K6" s="137" t="s">
        <v>23</v>
      </c>
      <c r="L6" s="137" t="s">
        <v>24</v>
      </c>
      <c r="M6" s="137" t="s">
        <v>25</v>
      </c>
      <c r="N6" s="137" t="s">
        <v>26</v>
      </c>
      <c r="O6" s="137" t="s">
        <v>27</v>
      </c>
      <c r="P6" s="137" t="s">
        <v>44</v>
      </c>
    </row>
    <row r="7" spans="1:18" s="90" customFormat="1" ht="22.5">
      <c r="A7" s="155" t="s">
        <v>206</v>
      </c>
      <c r="B7" s="157" t="s">
        <v>207</v>
      </c>
      <c r="C7" s="88" t="s">
        <v>169</v>
      </c>
      <c r="D7" s="72">
        <v>143</v>
      </c>
      <c r="E7" s="72">
        <v>147</v>
      </c>
      <c r="F7" s="72">
        <v>167</v>
      </c>
      <c r="G7" s="72">
        <v>171</v>
      </c>
      <c r="H7" s="72">
        <v>159</v>
      </c>
      <c r="I7" s="72">
        <v>149</v>
      </c>
      <c r="J7" s="72"/>
      <c r="K7" s="72"/>
      <c r="L7" s="72"/>
      <c r="M7" s="89"/>
      <c r="N7" s="89"/>
      <c r="O7" s="89"/>
      <c r="P7" s="168">
        <f>SUM(D7:O7)</f>
        <v>936</v>
      </c>
      <c r="R7" s="91"/>
    </row>
    <row r="8" spans="1:18" s="97" customFormat="1" ht="22.5">
      <c r="A8" s="156"/>
      <c r="B8" s="158"/>
      <c r="C8" s="92" t="s">
        <v>170</v>
      </c>
      <c r="D8" s="93">
        <v>22702</v>
      </c>
      <c r="E8" s="94">
        <v>22728</v>
      </c>
      <c r="F8" s="93">
        <v>26138</v>
      </c>
      <c r="G8" s="95">
        <v>26311</v>
      </c>
      <c r="H8" s="95">
        <v>25665</v>
      </c>
      <c r="I8" s="93">
        <v>23579</v>
      </c>
      <c r="J8" s="93"/>
      <c r="K8" s="96"/>
      <c r="L8" s="93"/>
      <c r="M8" s="93"/>
      <c r="N8" s="93"/>
      <c r="O8" s="93"/>
      <c r="P8" s="169">
        <f aca="true" t="shared" si="0" ref="P8:P18">SUM(D8:O8)</f>
        <v>147123</v>
      </c>
      <c r="R8" s="98"/>
    </row>
    <row r="9" spans="1:18" s="97" customFormat="1" ht="22.5">
      <c r="A9" s="156"/>
      <c r="B9" s="158"/>
      <c r="C9" s="92" t="s">
        <v>171</v>
      </c>
      <c r="D9" s="93">
        <v>492171</v>
      </c>
      <c r="E9" s="94">
        <v>537980</v>
      </c>
      <c r="F9" s="93">
        <v>627200</v>
      </c>
      <c r="G9" s="95">
        <v>647083</v>
      </c>
      <c r="H9" s="95">
        <v>577644</v>
      </c>
      <c r="I9" s="93">
        <v>587342</v>
      </c>
      <c r="J9" s="93"/>
      <c r="K9" s="96"/>
      <c r="L9" s="93"/>
      <c r="M9" s="93"/>
      <c r="N9" s="93"/>
      <c r="O9" s="93"/>
      <c r="P9" s="169">
        <f t="shared" si="0"/>
        <v>3469420</v>
      </c>
      <c r="R9" s="98"/>
    </row>
    <row r="10" spans="1:18" s="97" customFormat="1" ht="23.25" thickBot="1">
      <c r="A10" s="156"/>
      <c r="B10" s="158"/>
      <c r="C10" s="99" t="s">
        <v>172</v>
      </c>
      <c r="D10" s="73">
        <v>54116</v>
      </c>
      <c r="E10" s="100">
        <v>71507</v>
      </c>
      <c r="F10" s="73">
        <v>79561</v>
      </c>
      <c r="G10" s="101">
        <v>95066</v>
      </c>
      <c r="H10" s="101">
        <v>108448</v>
      </c>
      <c r="I10" s="73">
        <v>112735</v>
      </c>
      <c r="J10" s="73"/>
      <c r="K10" s="102"/>
      <c r="L10" s="73"/>
      <c r="M10" s="73"/>
      <c r="N10" s="73"/>
      <c r="O10" s="73"/>
      <c r="P10" s="170">
        <f t="shared" si="0"/>
        <v>521433</v>
      </c>
      <c r="R10" s="98"/>
    </row>
    <row r="11" spans="1:18" s="97" customFormat="1" ht="22.5">
      <c r="A11" s="156"/>
      <c r="B11" s="158"/>
      <c r="C11" s="88" t="s">
        <v>173</v>
      </c>
      <c r="D11" s="72">
        <v>0</v>
      </c>
      <c r="E11" s="89">
        <v>0</v>
      </c>
      <c r="F11" s="72">
        <v>0</v>
      </c>
      <c r="G11" s="103">
        <v>0</v>
      </c>
      <c r="H11" s="103">
        <v>0</v>
      </c>
      <c r="I11" s="72">
        <v>0</v>
      </c>
      <c r="J11" s="72"/>
      <c r="K11" s="104"/>
      <c r="L11" s="72"/>
      <c r="M11" s="72"/>
      <c r="N11" s="72"/>
      <c r="O11" s="72"/>
      <c r="P11" s="168">
        <f t="shared" si="0"/>
        <v>0</v>
      </c>
      <c r="R11" s="98"/>
    </row>
    <row r="12" spans="1:18" s="97" customFormat="1" ht="22.5">
      <c r="A12" s="156"/>
      <c r="B12" s="158"/>
      <c r="C12" s="92" t="s">
        <v>170</v>
      </c>
      <c r="D12" s="93">
        <v>0</v>
      </c>
      <c r="E12" s="94">
        <v>0</v>
      </c>
      <c r="F12" s="93">
        <v>0</v>
      </c>
      <c r="G12" s="95">
        <v>0</v>
      </c>
      <c r="H12" s="95">
        <v>0</v>
      </c>
      <c r="I12" s="93">
        <v>0</v>
      </c>
      <c r="J12" s="93"/>
      <c r="K12" s="96"/>
      <c r="L12" s="93"/>
      <c r="M12" s="93"/>
      <c r="N12" s="93"/>
      <c r="O12" s="93"/>
      <c r="P12" s="169">
        <f t="shared" si="0"/>
        <v>0</v>
      </c>
      <c r="R12" s="98"/>
    </row>
    <row r="13" spans="1:18" s="97" customFormat="1" ht="22.5">
      <c r="A13" s="156"/>
      <c r="B13" s="158"/>
      <c r="C13" s="92" t="s">
        <v>174</v>
      </c>
      <c r="D13" s="93">
        <v>0</v>
      </c>
      <c r="E13" s="94">
        <v>0</v>
      </c>
      <c r="F13" s="93">
        <v>0</v>
      </c>
      <c r="G13" s="95">
        <v>0</v>
      </c>
      <c r="H13" s="95">
        <v>0</v>
      </c>
      <c r="I13" s="93">
        <v>0</v>
      </c>
      <c r="J13" s="93"/>
      <c r="K13" s="96"/>
      <c r="L13" s="93"/>
      <c r="M13" s="93"/>
      <c r="N13" s="93"/>
      <c r="O13" s="93"/>
      <c r="P13" s="169">
        <f t="shared" si="0"/>
        <v>0</v>
      </c>
      <c r="R13" s="98"/>
    </row>
    <row r="14" spans="1:18" s="97" customFormat="1" ht="23.25" thickBot="1">
      <c r="A14" s="156"/>
      <c r="B14" s="158"/>
      <c r="C14" s="99" t="s">
        <v>172</v>
      </c>
      <c r="D14" s="73">
        <v>0</v>
      </c>
      <c r="E14" s="100">
        <v>0</v>
      </c>
      <c r="F14" s="73">
        <v>0</v>
      </c>
      <c r="G14" s="101">
        <v>0</v>
      </c>
      <c r="H14" s="101">
        <v>0</v>
      </c>
      <c r="I14" s="73">
        <v>0</v>
      </c>
      <c r="J14" s="73"/>
      <c r="K14" s="102"/>
      <c r="L14" s="73"/>
      <c r="M14" s="73"/>
      <c r="N14" s="73"/>
      <c r="O14" s="73"/>
      <c r="P14" s="170">
        <f t="shared" si="0"/>
        <v>0</v>
      </c>
      <c r="R14" s="98"/>
    </row>
    <row r="15" spans="1:18" s="97" customFormat="1" ht="22.5">
      <c r="A15" s="156"/>
      <c r="B15" s="158"/>
      <c r="C15" s="88" t="s">
        <v>175</v>
      </c>
      <c r="D15" s="72">
        <v>21</v>
      </c>
      <c r="E15" s="89">
        <v>20</v>
      </c>
      <c r="F15" s="72">
        <v>19</v>
      </c>
      <c r="G15" s="103">
        <v>18</v>
      </c>
      <c r="H15" s="103">
        <v>17</v>
      </c>
      <c r="I15" s="72">
        <v>22</v>
      </c>
      <c r="J15" s="72"/>
      <c r="K15" s="104"/>
      <c r="L15" s="72"/>
      <c r="M15" s="72"/>
      <c r="N15" s="72"/>
      <c r="O15" s="72"/>
      <c r="P15" s="168">
        <f t="shared" si="0"/>
        <v>117</v>
      </c>
      <c r="R15" s="98"/>
    </row>
    <row r="16" spans="1:18" s="97" customFormat="1" ht="22.5">
      <c r="A16" s="156"/>
      <c r="B16" s="158"/>
      <c r="C16" s="92" t="s">
        <v>170</v>
      </c>
      <c r="D16" s="93">
        <v>3110</v>
      </c>
      <c r="E16" s="94">
        <v>3046</v>
      </c>
      <c r="F16" s="93">
        <v>3073</v>
      </c>
      <c r="G16" s="93">
        <v>2749</v>
      </c>
      <c r="H16" s="95">
        <v>2753</v>
      </c>
      <c r="I16" s="93">
        <v>3326</v>
      </c>
      <c r="J16" s="93"/>
      <c r="K16" s="96"/>
      <c r="L16" s="93"/>
      <c r="M16" s="93"/>
      <c r="N16" s="93"/>
      <c r="O16" s="93"/>
      <c r="P16" s="169">
        <f t="shared" si="0"/>
        <v>18057</v>
      </c>
      <c r="R16" s="98"/>
    </row>
    <row r="17" spans="1:18" s="97" customFormat="1" ht="22.5">
      <c r="A17" s="156"/>
      <c r="B17" s="158"/>
      <c r="C17" s="92" t="s">
        <v>174</v>
      </c>
      <c r="D17" s="93">
        <v>6300</v>
      </c>
      <c r="E17" s="94">
        <v>21888</v>
      </c>
      <c r="F17" s="93">
        <v>8499</v>
      </c>
      <c r="G17" s="95">
        <v>16595</v>
      </c>
      <c r="H17" s="95">
        <v>520</v>
      </c>
      <c r="I17" s="93">
        <v>25048</v>
      </c>
      <c r="J17" s="93"/>
      <c r="K17" s="96"/>
      <c r="L17" s="93"/>
      <c r="M17" s="93"/>
      <c r="N17" s="93"/>
      <c r="O17" s="93"/>
      <c r="P17" s="169">
        <f t="shared" si="0"/>
        <v>78850</v>
      </c>
      <c r="R17" s="98"/>
    </row>
    <row r="18" spans="1:18" s="97" customFormat="1" ht="23.25" thickBot="1">
      <c r="A18" s="156"/>
      <c r="B18" s="158"/>
      <c r="C18" s="99" t="s">
        <v>172</v>
      </c>
      <c r="D18" s="73">
        <v>0</v>
      </c>
      <c r="E18" s="100">
        <v>0</v>
      </c>
      <c r="F18" s="73">
        <v>0</v>
      </c>
      <c r="G18" s="101">
        <v>0</v>
      </c>
      <c r="H18" s="101">
        <v>0</v>
      </c>
      <c r="I18" s="73">
        <v>0</v>
      </c>
      <c r="J18" s="73"/>
      <c r="K18" s="102"/>
      <c r="L18" s="73"/>
      <c r="M18" s="73"/>
      <c r="N18" s="73"/>
      <c r="O18" s="73"/>
      <c r="P18" s="170">
        <f t="shared" si="0"/>
        <v>0</v>
      </c>
      <c r="R18" s="98"/>
    </row>
    <row r="19" spans="1:18" s="107" customFormat="1" ht="21">
      <c r="A19" s="156"/>
      <c r="B19" s="158"/>
      <c r="C19" s="105" t="s">
        <v>176</v>
      </c>
      <c r="D19" s="106">
        <f>D7+D11+D15</f>
        <v>164</v>
      </c>
      <c r="E19" s="106">
        <f aca="true" t="shared" si="1" ref="E19:O19">E7+E11+E15</f>
        <v>167</v>
      </c>
      <c r="F19" s="106">
        <f t="shared" si="1"/>
        <v>186</v>
      </c>
      <c r="G19" s="106">
        <f t="shared" si="1"/>
        <v>189</v>
      </c>
      <c r="H19" s="106">
        <f t="shared" si="1"/>
        <v>176</v>
      </c>
      <c r="I19" s="106">
        <f t="shared" si="1"/>
        <v>171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6">
        <f t="shared" si="1"/>
        <v>0</v>
      </c>
      <c r="N19" s="106">
        <f t="shared" si="1"/>
        <v>0</v>
      </c>
      <c r="O19" s="106">
        <f t="shared" si="1"/>
        <v>0</v>
      </c>
      <c r="P19" s="106">
        <f>SUM(D19:O19)</f>
        <v>1053</v>
      </c>
      <c r="R19" s="108"/>
    </row>
    <row r="20" spans="1:18" s="107" customFormat="1" ht="21">
      <c r="A20" s="156"/>
      <c r="B20" s="158"/>
      <c r="C20" s="109" t="s">
        <v>177</v>
      </c>
      <c r="D20" s="110">
        <f aca="true" t="shared" si="2" ref="D20:O22">D8+D12+D16</f>
        <v>25812</v>
      </c>
      <c r="E20" s="110">
        <f t="shared" si="2"/>
        <v>25774</v>
      </c>
      <c r="F20" s="110">
        <f t="shared" si="2"/>
        <v>29211</v>
      </c>
      <c r="G20" s="110">
        <f t="shared" si="2"/>
        <v>29060</v>
      </c>
      <c r="H20" s="110">
        <f t="shared" si="2"/>
        <v>28418</v>
      </c>
      <c r="I20" s="110">
        <f t="shared" si="2"/>
        <v>26905</v>
      </c>
      <c r="J20" s="110">
        <f t="shared" si="2"/>
        <v>0</v>
      </c>
      <c r="K20" s="110">
        <f t="shared" si="2"/>
        <v>0</v>
      </c>
      <c r="L20" s="110">
        <f t="shared" si="2"/>
        <v>0</v>
      </c>
      <c r="M20" s="110">
        <f t="shared" si="2"/>
        <v>0</v>
      </c>
      <c r="N20" s="110">
        <f t="shared" si="2"/>
        <v>0</v>
      </c>
      <c r="O20" s="110">
        <f t="shared" si="2"/>
        <v>0</v>
      </c>
      <c r="P20" s="110">
        <f>SUM(D20:O20)</f>
        <v>165180</v>
      </c>
      <c r="R20" s="108"/>
    </row>
    <row r="21" spans="1:18" s="107" customFormat="1" ht="31.5">
      <c r="A21" s="156"/>
      <c r="B21" s="158"/>
      <c r="C21" s="109" t="s">
        <v>178</v>
      </c>
      <c r="D21" s="110">
        <f t="shared" si="2"/>
        <v>498471</v>
      </c>
      <c r="E21" s="110">
        <f t="shared" si="2"/>
        <v>559868</v>
      </c>
      <c r="F21" s="110">
        <f t="shared" si="2"/>
        <v>635699</v>
      </c>
      <c r="G21" s="110">
        <f t="shared" si="2"/>
        <v>663678</v>
      </c>
      <c r="H21" s="110">
        <f t="shared" si="2"/>
        <v>578164</v>
      </c>
      <c r="I21" s="110">
        <f t="shared" si="2"/>
        <v>612390</v>
      </c>
      <c r="J21" s="110">
        <f t="shared" si="2"/>
        <v>0</v>
      </c>
      <c r="K21" s="110">
        <f t="shared" si="2"/>
        <v>0</v>
      </c>
      <c r="L21" s="110">
        <f t="shared" si="2"/>
        <v>0</v>
      </c>
      <c r="M21" s="110">
        <f t="shared" si="2"/>
        <v>0</v>
      </c>
      <c r="N21" s="110">
        <f t="shared" si="2"/>
        <v>0</v>
      </c>
      <c r="O21" s="110">
        <f t="shared" si="2"/>
        <v>0</v>
      </c>
      <c r="P21" s="110">
        <f>SUM(D21:O21)</f>
        <v>3548270</v>
      </c>
      <c r="R21" s="108"/>
    </row>
    <row r="22" spans="1:18" s="107" customFormat="1" ht="21.75" thickBot="1">
      <c r="A22" s="156"/>
      <c r="B22" s="158"/>
      <c r="C22" s="111" t="s">
        <v>179</v>
      </c>
      <c r="D22" s="112">
        <f t="shared" si="2"/>
        <v>54116</v>
      </c>
      <c r="E22" s="112">
        <f t="shared" si="2"/>
        <v>71507</v>
      </c>
      <c r="F22" s="112">
        <f t="shared" si="2"/>
        <v>79561</v>
      </c>
      <c r="G22" s="112">
        <f t="shared" si="2"/>
        <v>95066</v>
      </c>
      <c r="H22" s="112">
        <f t="shared" si="2"/>
        <v>108448</v>
      </c>
      <c r="I22" s="112">
        <f t="shared" si="2"/>
        <v>112735</v>
      </c>
      <c r="J22" s="112">
        <f t="shared" si="2"/>
        <v>0</v>
      </c>
      <c r="K22" s="112">
        <f t="shared" si="2"/>
        <v>0</v>
      </c>
      <c r="L22" s="112">
        <f t="shared" si="2"/>
        <v>0</v>
      </c>
      <c r="M22" s="112">
        <f t="shared" si="2"/>
        <v>0</v>
      </c>
      <c r="N22" s="112">
        <f t="shared" si="2"/>
        <v>0</v>
      </c>
      <c r="O22" s="112">
        <f t="shared" si="2"/>
        <v>0</v>
      </c>
      <c r="P22" s="112">
        <f>SUM(D22:O22)</f>
        <v>521433</v>
      </c>
      <c r="R22" s="108"/>
    </row>
    <row r="23" spans="1:18" s="107" customFormat="1" ht="21.75" thickBot="1">
      <c r="A23" s="156"/>
      <c r="B23" s="159"/>
      <c r="C23" s="113" t="s">
        <v>180</v>
      </c>
      <c r="D23" s="114">
        <v>5339</v>
      </c>
      <c r="E23" s="114">
        <v>8356</v>
      </c>
      <c r="F23" s="114">
        <v>7932</v>
      </c>
      <c r="G23" s="114">
        <v>9143</v>
      </c>
      <c r="H23" s="114">
        <v>9107</v>
      </c>
      <c r="I23" s="114">
        <v>8506</v>
      </c>
      <c r="J23" s="114">
        <v>10657</v>
      </c>
      <c r="K23" s="114">
        <v>7277</v>
      </c>
      <c r="L23" s="114">
        <v>7184</v>
      </c>
      <c r="M23" s="114">
        <v>8208</v>
      </c>
      <c r="N23" s="114">
        <v>7036</v>
      </c>
      <c r="O23" s="114">
        <v>6302</v>
      </c>
      <c r="P23" s="171">
        <f aca="true" t="shared" si="3" ref="P23:P45">SUM(D23:O23)</f>
        <v>95047</v>
      </c>
      <c r="R23" s="108"/>
    </row>
    <row r="24" spans="1:18" s="97" customFormat="1" ht="22.5">
      <c r="A24" s="156"/>
      <c r="B24" s="160" t="s">
        <v>147</v>
      </c>
      <c r="C24" s="92" t="s">
        <v>181</v>
      </c>
      <c r="D24" s="115">
        <v>24358</v>
      </c>
      <c r="E24" s="116">
        <v>27731</v>
      </c>
      <c r="F24" s="115">
        <v>23731</v>
      </c>
      <c r="G24" s="115">
        <v>43552</v>
      </c>
      <c r="H24" s="117">
        <v>22996</v>
      </c>
      <c r="I24" s="115">
        <v>20965</v>
      </c>
      <c r="J24" s="115"/>
      <c r="K24" s="118"/>
      <c r="L24" s="115"/>
      <c r="M24" s="115"/>
      <c r="N24" s="115"/>
      <c r="O24" s="115"/>
      <c r="P24" s="172">
        <f t="shared" si="3"/>
        <v>163333</v>
      </c>
      <c r="R24" s="119"/>
    </row>
    <row r="25" spans="1:18" s="97" customFormat="1" ht="23.25" thickBot="1">
      <c r="A25" s="156"/>
      <c r="B25" s="160"/>
      <c r="C25" s="99" t="s">
        <v>182</v>
      </c>
      <c r="D25" s="93"/>
      <c r="E25" s="94"/>
      <c r="F25" s="93">
        <v>5000</v>
      </c>
      <c r="G25" s="93">
        <v>11558</v>
      </c>
      <c r="H25" s="95">
        <v>18000</v>
      </c>
      <c r="I25" s="93">
        <v>9000</v>
      </c>
      <c r="J25" s="93"/>
      <c r="K25" s="96"/>
      <c r="L25" s="93"/>
      <c r="M25" s="93"/>
      <c r="N25" s="93"/>
      <c r="O25" s="93"/>
      <c r="P25" s="169">
        <f t="shared" si="3"/>
        <v>43558</v>
      </c>
      <c r="R25" s="98"/>
    </row>
    <row r="26" spans="1:18" s="97" customFormat="1" ht="22.5" customHeight="1">
      <c r="A26" s="156"/>
      <c r="B26" s="161" t="s">
        <v>205</v>
      </c>
      <c r="C26" s="88" t="s">
        <v>183</v>
      </c>
      <c r="D26" s="72">
        <v>0</v>
      </c>
      <c r="E26" s="89">
        <v>0</v>
      </c>
      <c r="F26" s="72">
        <v>0</v>
      </c>
      <c r="G26" s="103">
        <v>163</v>
      </c>
      <c r="H26" s="103">
        <v>177</v>
      </c>
      <c r="I26" s="72">
        <v>340</v>
      </c>
      <c r="J26" s="72"/>
      <c r="K26" s="104"/>
      <c r="L26" s="72"/>
      <c r="M26" s="72"/>
      <c r="N26" s="72"/>
      <c r="O26" s="72"/>
      <c r="P26" s="168">
        <f t="shared" si="3"/>
        <v>680</v>
      </c>
      <c r="R26" s="98"/>
    </row>
    <row r="27" spans="1:18" s="97" customFormat="1" ht="22.5">
      <c r="A27" s="156"/>
      <c r="B27" s="160"/>
      <c r="C27" s="120" t="s">
        <v>184</v>
      </c>
      <c r="D27" s="115">
        <v>0</v>
      </c>
      <c r="E27" s="116">
        <v>0</v>
      </c>
      <c r="F27" s="115">
        <v>0</v>
      </c>
      <c r="G27" s="117">
        <v>16</v>
      </c>
      <c r="H27" s="117">
        <v>0</v>
      </c>
      <c r="I27" s="115">
        <v>10</v>
      </c>
      <c r="J27" s="115"/>
      <c r="K27" s="118"/>
      <c r="L27" s="115"/>
      <c r="M27" s="115"/>
      <c r="N27" s="115"/>
      <c r="O27" s="115"/>
      <c r="P27" s="172">
        <f t="shared" si="3"/>
        <v>26</v>
      </c>
      <c r="R27" s="98"/>
    </row>
    <row r="28" spans="1:18" s="97" customFormat="1" ht="23.25" thickBot="1">
      <c r="A28" s="156"/>
      <c r="B28" s="160"/>
      <c r="C28" s="121" t="s">
        <v>185</v>
      </c>
      <c r="D28" s="122">
        <v>0</v>
      </c>
      <c r="E28" s="123">
        <v>0</v>
      </c>
      <c r="F28" s="122">
        <v>0</v>
      </c>
      <c r="G28" s="124">
        <v>0</v>
      </c>
      <c r="H28" s="124">
        <v>0</v>
      </c>
      <c r="I28" s="122">
        <v>0</v>
      </c>
      <c r="J28" s="122"/>
      <c r="K28" s="125"/>
      <c r="L28" s="122"/>
      <c r="M28" s="122"/>
      <c r="N28" s="122"/>
      <c r="O28" s="122"/>
      <c r="P28" s="173">
        <f t="shared" si="3"/>
        <v>0</v>
      </c>
      <c r="R28" s="98"/>
    </row>
    <row r="29" spans="1:18" s="128" customFormat="1" ht="21.75" thickBot="1">
      <c r="A29" s="156"/>
      <c r="B29" s="160"/>
      <c r="C29" s="126" t="s">
        <v>186</v>
      </c>
      <c r="D29" s="127">
        <f>SUM(D26:D28)</f>
        <v>0</v>
      </c>
      <c r="E29" s="127">
        <f aca="true" t="shared" si="4" ref="E29:P29">SUM(E26:E28)</f>
        <v>0</v>
      </c>
      <c r="F29" s="127">
        <f t="shared" si="4"/>
        <v>0</v>
      </c>
      <c r="G29" s="127">
        <f t="shared" si="4"/>
        <v>179</v>
      </c>
      <c r="H29" s="127">
        <f t="shared" si="4"/>
        <v>177</v>
      </c>
      <c r="I29" s="127">
        <f t="shared" si="4"/>
        <v>350</v>
      </c>
      <c r="J29" s="127">
        <f t="shared" si="4"/>
        <v>0</v>
      </c>
      <c r="K29" s="127">
        <f t="shared" si="4"/>
        <v>0</v>
      </c>
      <c r="L29" s="127">
        <f t="shared" si="4"/>
        <v>0</v>
      </c>
      <c r="M29" s="127">
        <f t="shared" si="4"/>
        <v>0</v>
      </c>
      <c r="N29" s="127">
        <f t="shared" si="4"/>
        <v>0</v>
      </c>
      <c r="O29" s="127">
        <f t="shared" si="4"/>
        <v>0</v>
      </c>
      <c r="P29" s="127">
        <f t="shared" si="4"/>
        <v>706</v>
      </c>
      <c r="R29" s="129"/>
    </row>
    <row r="30" spans="1:18" s="97" customFormat="1" ht="22.5" customHeight="1">
      <c r="A30" s="156"/>
      <c r="B30" s="160"/>
      <c r="C30" s="88" t="s">
        <v>187</v>
      </c>
      <c r="D30" s="72">
        <v>0</v>
      </c>
      <c r="E30" s="89">
        <v>0</v>
      </c>
      <c r="F30" s="72">
        <v>0</v>
      </c>
      <c r="G30" s="103">
        <v>281</v>
      </c>
      <c r="H30" s="103">
        <v>0</v>
      </c>
      <c r="I30" s="72">
        <v>201</v>
      </c>
      <c r="J30" s="72"/>
      <c r="K30" s="104"/>
      <c r="L30" s="72"/>
      <c r="M30" s="72"/>
      <c r="N30" s="72"/>
      <c r="O30" s="72"/>
      <c r="P30" s="168">
        <f>SUM(D30:O30)</f>
        <v>482</v>
      </c>
      <c r="R30" s="98"/>
    </row>
    <row r="31" spans="1:18" s="97" customFormat="1" ht="22.5">
      <c r="A31" s="156"/>
      <c r="B31" s="160"/>
      <c r="C31" s="120" t="s">
        <v>188</v>
      </c>
      <c r="D31" s="115">
        <v>0</v>
      </c>
      <c r="E31" s="116">
        <v>0</v>
      </c>
      <c r="F31" s="115">
        <v>0</v>
      </c>
      <c r="G31" s="117">
        <v>24</v>
      </c>
      <c r="H31" s="117">
        <v>0</v>
      </c>
      <c r="I31" s="115">
        <v>28</v>
      </c>
      <c r="J31" s="115"/>
      <c r="K31" s="118"/>
      <c r="L31" s="115"/>
      <c r="M31" s="115"/>
      <c r="N31" s="115"/>
      <c r="O31" s="115"/>
      <c r="P31" s="172">
        <f>SUM(D31:O31)</f>
        <v>52</v>
      </c>
      <c r="R31" s="98"/>
    </row>
    <row r="32" spans="1:18" s="97" customFormat="1" ht="23.25" thickBot="1">
      <c r="A32" s="156"/>
      <c r="B32" s="160"/>
      <c r="C32" s="121" t="s">
        <v>189</v>
      </c>
      <c r="D32" s="122">
        <v>0</v>
      </c>
      <c r="E32" s="123">
        <v>0</v>
      </c>
      <c r="F32" s="122">
        <v>0</v>
      </c>
      <c r="G32" s="124">
        <v>0</v>
      </c>
      <c r="H32" s="124">
        <v>0</v>
      </c>
      <c r="I32" s="122">
        <v>0</v>
      </c>
      <c r="J32" s="122"/>
      <c r="K32" s="125"/>
      <c r="L32" s="122"/>
      <c r="M32" s="122"/>
      <c r="N32" s="122"/>
      <c r="O32" s="122"/>
      <c r="P32" s="173">
        <f>SUM(D32:O32)</f>
        <v>0</v>
      </c>
      <c r="R32" s="98"/>
    </row>
    <row r="33" spans="1:18" s="97" customFormat="1" ht="21.75" thickBot="1">
      <c r="A33" s="156"/>
      <c r="B33" s="160"/>
      <c r="C33" s="113" t="s">
        <v>190</v>
      </c>
      <c r="D33" s="130">
        <f>SUM(D30:D32)</f>
        <v>0</v>
      </c>
      <c r="E33" s="130">
        <f aca="true" t="shared" si="5" ref="E33:P33">SUM(E30:E32)</f>
        <v>0</v>
      </c>
      <c r="F33" s="130">
        <f t="shared" si="5"/>
        <v>0</v>
      </c>
      <c r="G33" s="130">
        <f t="shared" si="5"/>
        <v>305</v>
      </c>
      <c r="H33" s="130">
        <f t="shared" si="5"/>
        <v>0</v>
      </c>
      <c r="I33" s="130">
        <f t="shared" si="5"/>
        <v>229</v>
      </c>
      <c r="J33" s="130">
        <f t="shared" si="5"/>
        <v>0</v>
      </c>
      <c r="K33" s="130">
        <f t="shared" si="5"/>
        <v>0</v>
      </c>
      <c r="L33" s="130">
        <f t="shared" si="5"/>
        <v>0</v>
      </c>
      <c r="M33" s="130">
        <f t="shared" si="5"/>
        <v>0</v>
      </c>
      <c r="N33" s="130">
        <f t="shared" si="5"/>
        <v>0</v>
      </c>
      <c r="O33" s="130">
        <f t="shared" si="5"/>
        <v>0</v>
      </c>
      <c r="P33" s="130">
        <f t="shared" si="5"/>
        <v>534</v>
      </c>
      <c r="R33" s="98"/>
    </row>
    <row r="34" spans="1:18" s="97" customFormat="1" ht="22.5">
      <c r="A34" s="156"/>
      <c r="B34" s="160"/>
      <c r="C34" s="121" t="s">
        <v>191</v>
      </c>
      <c r="D34" s="122">
        <v>0</v>
      </c>
      <c r="E34" s="123">
        <v>0</v>
      </c>
      <c r="F34" s="122">
        <v>0</v>
      </c>
      <c r="G34" s="124">
        <v>0</v>
      </c>
      <c r="H34" s="124">
        <v>0</v>
      </c>
      <c r="I34" s="122">
        <v>0</v>
      </c>
      <c r="J34" s="122"/>
      <c r="K34" s="125"/>
      <c r="L34" s="122"/>
      <c r="M34" s="122"/>
      <c r="N34" s="122"/>
      <c r="O34" s="122"/>
      <c r="P34" s="173">
        <f>SUM(D34:O34)</f>
        <v>0</v>
      </c>
      <c r="R34" s="98"/>
    </row>
    <row r="35" spans="1:18" s="97" customFormat="1" ht="23.25" thickBot="1">
      <c r="A35" s="156"/>
      <c r="B35" s="160"/>
      <c r="C35" s="131" t="s">
        <v>192</v>
      </c>
      <c r="D35" s="122">
        <v>0</v>
      </c>
      <c r="E35" s="123">
        <v>0</v>
      </c>
      <c r="F35" s="122">
        <v>0</v>
      </c>
      <c r="G35" s="124">
        <v>0</v>
      </c>
      <c r="H35" s="124">
        <v>0</v>
      </c>
      <c r="I35" s="122">
        <v>0</v>
      </c>
      <c r="J35" s="122"/>
      <c r="K35" s="125"/>
      <c r="L35" s="122"/>
      <c r="M35" s="122"/>
      <c r="N35" s="122"/>
      <c r="O35" s="122"/>
      <c r="P35" s="173">
        <f>SUM(D35:O35)</f>
        <v>0</v>
      </c>
      <c r="R35" s="98"/>
    </row>
    <row r="36" spans="1:18" s="128" customFormat="1" ht="32.25" thickBot="1">
      <c r="A36" s="156"/>
      <c r="B36" s="160"/>
      <c r="C36" s="126" t="s">
        <v>193</v>
      </c>
      <c r="D36" s="127">
        <f>SUM(D34:D35)</f>
        <v>0</v>
      </c>
      <c r="E36" s="127">
        <f aca="true" t="shared" si="6" ref="E36:P36">SUM(E34:E35)</f>
        <v>0</v>
      </c>
      <c r="F36" s="127">
        <f t="shared" si="6"/>
        <v>0</v>
      </c>
      <c r="G36" s="127">
        <f t="shared" si="6"/>
        <v>0</v>
      </c>
      <c r="H36" s="127">
        <f t="shared" si="6"/>
        <v>0</v>
      </c>
      <c r="I36" s="127">
        <f t="shared" si="6"/>
        <v>0</v>
      </c>
      <c r="J36" s="127">
        <f t="shared" si="6"/>
        <v>0</v>
      </c>
      <c r="K36" s="127">
        <f t="shared" si="6"/>
        <v>0</v>
      </c>
      <c r="L36" s="127">
        <f t="shared" si="6"/>
        <v>0</v>
      </c>
      <c r="M36" s="127">
        <f t="shared" si="6"/>
        <v>0</v>
      </c>
      <c r="N36" s="127">
        <f t="shared" si="6"/>
        <v>0</v>
      </c>
      <c r="O36" s="127">
        <f t="shared" si="6"/>
        <v>0</v>
      </c>
      <c r="P36" s="127">
        <f t="shared" si="6"/>
        <v>0</v>
      </c>
      <c r="R36" s="129"/>
    </row>
    <row r="37" spans="1:18" s="97" customFormat="1" ht="22.5">
      <c r="A37" s="156"/>
      <c r="B37" s="160"/>
      <c r="C37" s="92" t="s">
        <v>194</v>
      </c>
      <c r="D37" s="115">
        <v>0</v>
      </c>
      <c r="E37" s="116">
        <v>0</v>
      </c>
      <c r="F37" s="115">
        <v>0</v>
      </c>
      <c r="G37" s="117">
        <v>0</v>
      </c>
      <c r="H37" s="117">
        <v>0</v>
      </c>
      <c r="I37" s="115">
        <v>0</v>
      </c>
      <c r="J37" s="115"/>
      <c r="K37" s="118"/>
      <c r="L37" s="115"/>
      <c r="M37" s="115"/>
      <c r="N37" s="115"/>
      <c r="O37" s="115"/>
      <c r="P37" s="172">
        <f t="shared" si="3"/>
        <v>0</v>
      </c>
      <c r="R37" s="98"/>
    </row>
    <row r="38" spans="1:18" s="97" customFormat="1" ht="23.25" thickBot="1">
      <c r="A38" s="156"/>
      <c r="B38" s="160"/>
      <c r="C38" s="99" t="s">
        <v>195</v>
      </c>
      <c r="D38" s="115">
        <v>0</v>
      </c>
      <c r="E38" s="116">
        <v>0</v>
      </c>
      <c r="F38" s="115">
        <v>0</v>
      </c>
      <c r="G38" s="117">
        <v>0</v>
      </c>
      <c r="H38" s="117">
        <v>0</v>
      </c>
      <c r="I38" s="115">
        <v>0</v>
      </c>
      <c r="J38" s="115"/>
      <c r="K38" s="118"/>
      <c r="L38" s="115"/>
      <c r="M38" s="115"/>
      <c r="N38" s="115"/>
      <c r="O38" s="115"/>
      <c r="P38" s="172">
        <f t="shared" si="3"/>
        <v>0</v>
      </c>
      <c r="R38" s="98"/>
    </row>
    <row r="39" spans="1:18" s="97" customFormat="1" ht="32.25" thickBot="1">
      <c r="A39" s="156"/>
      <c r="B39" s="160"/>
      <c r="C39" s="113" t="s">
        <v>196</v>
      </c>
      <c r="D39" s="130">
        <f>SUM(D37:D38)</f>
        <v>0</v>
      </c>
      <c r="E39" s="130">
        <f aca="true" t="shared" si="7" ref="E39:P39">SUM(E37:E38)</f>
        <v>0</v>
      </c>
      <c r="F39" s="130">
        <f t="shared" si="7"/>
        <v>0</v>
      </c>
      <c r="G39" s="130">
        <f t="shared" si="7"/>
        <v>0</v>
      </c>
      <c r="H39" s="130">
        <f t="shared" si="7"/>
        <v>0</v>
      </c>
      <c r="I39" s="130">
        <f t="shared" si="7"/>
        <v>0</v>
      </c>
      <c r="J39" s="130">
        <f t="shared" si="7"/>
        <v>0</v>
      </c>
      <c r="K39" s="130">
        <f t="shared" si="7"/>
        <v>0</v>
      </c>
      <c r="L39" s="130">
        <f t="shared" si="7"/>
        <v>0</v>
      </c>
      <c r="M39" s="130">
        <f t="shared" si="7"/>
        <v>0</v>
      </c>
      <c r="N39" s="130">
        <f t="shared" si="7"/>
        <v>0</v>
      </c>
      <c r="O39" s="130">
        <f t="shared" si="7"/>
        <v>0</v>
      </c>
      <c r="P39" s="130">
        <f t="shared" si="7"/>
        <v>0</v>
      </c>
      <c r="R39" s="98"/>
    </row>
    <row r="40" spans="1:18" s="97" customFormat="1" ht="21.75" thickBot="1">
      <c r="A40" s="156"/>
      <c r="B40" s="160"/>
      <c r="C40" s="113" t="s">
        <v>197</v>
      </c>
      <c r="D40" s="132">
        <f>D29+D36</f>
        <v>0</v>
      </c>
      <c r="E40" s="132">
        <f aca="true" t="shared" si="8" ref="E40:P40">E29+E36</f>
        <v>0</v>
      </c>
      <c r="F40" s="132">
        <f t="shared" si="8"/>
        <v>0</v>
      </c>
      <c r="G40" s="132">
        <f t="shared" si="8"/>
        <v>179</v>
      </c>
      <c r="H40" s="132">
        <f t="shared" si="8"/>
        <v>177</v>
      </c>
      <c r="I40" s="132">
        <f t="shared" si="8"/>
        <v>350</v>
      </c>
      <c r="J40" s="132">
        <f t="shared" si="8"/>
        <v>0</v>
      </c>
      <c r="K40" s="132">
        <f t="shared" si="8"/>
        <v>0</v>
      </c>
      <c r="L40" s="132">
        <f t="shared" si="8"/>
        <v>0</v>
      </c>
      <c r="M40" s="132">
        <f t="shared" si="8"/>
        <v>0</v>
      </c>
      <c r="N40" s="132">
        <f t="shared" si="8"/>
        <v>0</v>
      </c>
      <c r="O40" s="132">
        <f t="shared" si="8"/>
        <v>0</v>
      </c>
      <c r="P40" s="132">
        <f t="shared" si="8"/>
        <v>706</v>
      </c>
      <c r="R40" s="98"/>
    </row>
    <row r="41" spans="1:18" s="97" customFormat="1" ht="21.75" thickBot="1">
      <c r="A41" s="156"/>
      <c r="B41" s="160"/>
      <c r="C41" s="113" t="s">
        <v>198</v>
      </c>
      <c r="D41" s="130">
        <f>D33+D39</f>
        <v>0</v>
      </c>
      <c r="E41" s="130">
        <f aca="true" t="shared" si="9" ref="E41:P41">E33+E39</f>
        <v>0</v>
      </c>
      <c r="F41" s="130">
        <f t="shared" si="9"/>
        <v>0</v>
      </c>
      <c r="G41" s="130">
        <f t="shared" si="9"/>
        <v>305</v>
      </c>
      <c r="H41" s="130">
        <f t="shared" si="9"/>
        <v>0</v>
      </c>
      <c r="I41" s="130">
        <f t="shared" si="9"/>
        <v>229</v>
      </c>
      <c r="J41" s="130">
        <f t="shared" si="9"/>
        <v>0</v>
      </c>
      <c r="K41" s="130">
        <f t="shared" si="9"/>
        <v>0</v>
      </c>
      <c r="L41" s="130">
        <f t="shared" si="9"/>
        <v>0</v>
      </c>
      <c r="M41" s="130">
        <f t="shared" si="9"/>
        <v>0</v>
      </c>
      <c r="N41" s="130">
        <f t="shared" si="9"/>
        <v>0</v>
      </c>
      <c r="O41" s="130">
        <f t="shared" si="9"/>
        <v>0</v>
      </c>
      <c r="P41" s="130">
        <f t="shared" si="9"/>
        <v>534</v>
      </c>
      <c r="R41" s="98"/>
    </row>
    <row r="42" spans="1:16" ht="22.5">
      <c r="A42" s="162" t="s">
        <v>204</v>
      </c>
      <c r="B42" s="163"/>
      <c r="C42" s="88" t="s">
        <v>199</v>
      </c>
      <c r="D42" s="72">
        <v>0</v>
      </c>
      <c r="E42" s="89">
        <v>0</v>
      </c>
      <c r="F42" s="72">
        <v>7</v>
      </c>
      <c r="G42" s="89">
        <v>8</v>
      </c>
      <c r="H42" s="89">
        <v>0</v>
      </c>
      <c r="I42" s="72">
        <v>0</v>
      </c>
      <c r="J42" s="72"/>
      <c r="K42" s="104"/>
      <c r="L42" s="72"/>
      <c r="M42" s="72"/>
      <c r="N42" s="72"/>
      <c r="O42" s="72"/>
      <c r="P42" s="168">
        <f t="shared" si="3"/>
        <v>15</v>
      </c>
    </row>
    <row r="43" spans="1:16" ht="23.25" thickBot="1">
      <c r="A43" s="164"/>
      <c r="B43" s="165"/>
      <c r="C43" s="99" t="s">
        <v>200</v>
      </c>
      <c r="D43" s="73">
        <v>6</v>
      </c>
      <c r="E43" s="100">
        <v>78</v>
      </c>
      <c r="F43" s="73">
        <v>18</v>
      </c>
      <c r="G43" s="100">
        <v>1</v>
      </c>
      <c r="H43" s="100">
        <v>124</v>
      </c>
      <c r="I43" s="73">
        <v>4</v>
      </c>
      <c r="J43" s="73"/>
      <c r="K43" s="102"/>
      <c r="L43" s="73"/>
      <c r="M43" s="73"/>
      <c r="N43" s="73"/>
      <c r="O43" s="73"/>
      <c r="P43" s="170">
        <f t="shared" si="3"/>
        <v>231</v>
      </c>
    </row>
    <row r="44" spans="1:16" ht="21.75" thickBot="1">
      <c r="A44" s="164"/>
      <c r="B44" s="165"/>
      <c r="C44" s="113" t="s">
        <v>201</v>
      </c>
      <c r="D44" s="130">
        <f aca="true" t="shared" si="10" ref="D44:K44">SUM(D42:D43)</f>
        <v>6</v>
      </c>
      <c r="E44" s="130">
        <f t="shared" si="10"/>
        <v>78</v>
      </c>
      <c r="F44" s="130">
        <f t="shared" si="10"/>
        <v>25</v>
      </c>
      <c r="G44" s="130">
        <f t="shared" si="10"/>
        <v>9</v>
      </c>
      <c r="H44" s="130">
        <f>SUM(H42:H43)</f>
        <v>124</v>
      </c>
      <c r="I44" s="130">
        <f t="shared" si="10"/>
        <v>4</v>
      </c>
      <c r="J44" s="130">
        <f t="shared" si="10"/>
        <v>0</v>
      </c>
      <c r="K44" s="130">
        <f t="shared" si="10"/>
        <v>0</v>
      </c>
      <c r="L44" s="130">
        <f>SUM(L42:L43)</f>
        <v>0</v>
      </c>
      <c r="M44" s="130">
        <f>SUM(M42:M43)</f>
        <v>0</v>
      </c>
      <c r="N44" s="130">
        <f>SUM(N42:N43)</f>
        <v>0</v>
      </c>
      <c r="O44" s="130">
        <f>SUM(O42:O43)</f>
        <v>0</v>
      </c>
      <c r="P44" s="171">
        <f>SUM(D44:O44)</f>
        <v>246</v>
      </c>
    </row>
    <row r="45" spans="1:16" ht="23.25" thickBot="1">
      <c r="A45" s="164"/>
      <c r="B45" s="165"/>
      <c r="C45" s="133" t="s">
        <v>202</v>
      </c>
      <c r="D45" s="134">
        <v>134</v>
      </c>
      <c r="E45" s="135">
        <v>641</v>
      </c>
      <c r="F45" s="134">
        <v>699</v>
      </c>
      <c r="G45" s="135">
        <v>231</v>
      </c>
      <c r="H45" s="135">
        <v>618</v>
      </c>
      <c r="I45" s="134">
        <v>66</v>
      </c>
      <c r="J45" s="134"/>
      <c r="K45" s="136"/>
      <c r="L45" s="134"/>
      <c r="M45" s="134"/>
      <c r="N45" s="134"/>
      <c r="O45" s="134"/>
      <c r="P45" s="171">
        <f t="shared" si="3"/>
        <v>2389</v>
      </c>
    </row>
    <row r="46" spans="1:16" ht="21.75" thickBot="1">
      <c r="A46" s="166"/>
      <c r="B46" s="167"/>
      <c r="C46" s="113" t="s">
        <v>203</v>
      </c>
      <c r="D46" s="130">
        <f>D43+D45</f>
        <v>140</v>
      </c>
      <c r="E46" s="130">
        <f aca="true" t="shared" si="11" ref="E46:O46">E43+E45</f>
        <v>719</v>
      </c>
      <c r="F46" s="130">
        <f t="shared" si="11"/>
        <v>717</v>
      </c>
      <c r="G46" s="130">
        <f t="shared" si="11"/>
        <v>232</v>
      </c>
      <c r="H46" s="130">
        <f>H43+H45</f>
        <v>742</v>
      </c>
      <c r="I46" s="130">
        <f t="shared" si="11"/>
        <v>70</v>
      </c>
      <c r="J46" s="130">
        <f t="shared" si="11"/>
        <v>0</v>
      </c>
      <c r="K46" s="130">
        <f t="shared" si="11"/>
        <v>0</v>
      </c>
      <c r="L46" s="130">
        <f t="shared" si="11"/>
        <v>0</v>
      </c>
      <c r="M46" s="130">
        <f t="shared" si="11"/>
        <v>0</v>
      </c>
      <c r="N46" s="130">
        <f t="shared" si="11"/>
        <v>0</v>
      </c>
      <c r="O46" s="130">
        <f t="shared" si="11"/>
        <v>0</v>
      </c>
      <c r="P46" s="171">
        <f>SUM(D46:O46)</f>
        <v>2620</v>
      </c>
    </row>
    <row r="48" spans="1:16" ht="31.5" customHeight="1">
      <c r="A48" s="153" t="s">
        <v>151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ht="33.75" customHeight="1">
      <c r="A49" s="153" t="s">
        <v>152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</sheetData>
  <sheetProtection/>
  <mergeCells count="9">
    <mergeCell ref="A1:P1"/>
    <mergeCell ref="A48:P48"/>
    <mergeCell ref="A49:P49"/>
    <mergeCell ref="D5:P5"/>
    <mergeCell ref="A7:A41"/>
    <mergeCell ref="B7:B23"/>
    <mergeCell ref="B24:B25"/>
    <mergeCell ref="B26:B41"/>
    <mergeCell ref="A42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arahhal</dc:creator>
  <cp:keywords/>
  <dc:description/>
  <cp:lastModifiedBy>ntannir</cp:lastModifiedBy>
  <cp:lastPrinted>2015-09-22T18:21:36Z</cp:lastPrinted>
  <dcterms:created xsi:type="dcterms:W3CDTF">2015-09-21T10:00:54Z</dcterms:created>
  <dcterms:modified xsi:type="dcterms:W3CDTF">2016-03-05T09:19:25Z</dcterms:modified>
  <cp:category/>
  <cp:version/>
  <cp:contentType/>
  <cp:contentStatus/>
</cp:coreProperties>
</file>